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20" yWindow="-120" windowWidth="20730" windowHeight="11160"/>
  </bookViews>
  <sheets>
    <sheet name="تعليمات التسجيل " sheetId="14" r:id="rId1"/>
    <sheet name="إدخال البيانات" sheetId="13" r:id="rId2"/>
    <sheet name="اختيار المقررات" sheetId="5" r:id="rId3"/>
    <sheet name="الإستمارة" sheetId="11" r:id="rId4"/>
    <sheet name="سجل المشروعات" sheetId="2" r:id="rId5"/>
    <sheet name="ورقة4" sheetId="10" state="hidden" r:id="rId6"/>
    <sheet name="ورقة2" sheetId="4" state="hidden" r:id="rId7"/>
    <sheet name="ورقة1" sheetId="6" state="hidden" r:id="rId8"/>
  </sheets>
  <definedNames>
    <definedName name="_xlnm._FilterDatabase" localSheetId="6" hidden="1">ورقة2!$A$1:$U$3202</definedName>
    <definedName name="_xlnm._FilterDatabase" localSheetId="5" hidden="1">ورقة4!$A$1:$AY$6024</definedName>
    <definedName name="_xlnm.Print_Area" localSheetId="3">الإستمارة!$A$1:$Q$41</definedName>
  </definedNames>
  <calcPr calcId="124519"/>
  <fileRecoveryPr repair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1"/>
  <c r="AE25" i="5" l="1"/>
  <c r="L1"/>
  <c r="T6" l="1"/>
  <c r="B6"/>
  <c r="Q8" l="1"/>
  <c r="K8" s="1"/>
  <c r="AI5" l="1"/>
  <c r="A2" i="13" l="1"/>
  <c r="DW5" i="2" l="1"/>
  <c r="DT5"/>
  <c r="DS5"/>
  <c r="J25" i="11"/>
  <c r="C24"/>
  <c r="D22"/>
  <c r="DM5" i="2"/>
  <c r="DL5"/>
  <c r="DR5"/>
  <c r="A5"/>
  <c r="AA21" i="5"/>
  <c r="AA20"/>
  <c r="AA19"/>
  <c r="AA18"/>
  <c r="AA17"/>
  <c r="AA16"/>
  <c r="Y21"/>
  <c r="S21" s="1"/>
  <c r="Y20"/>
  <c r="S20" s="1"/>
  <c r="Y19"/>
  <c r="S19" s="1"/>
  <c r="Y18"/>
  <c r="S18" s="1"/>
  <c r="Y17"/>
  <c r="S17" s="1"/>
  <c r="Y16"/>
  <c r="S16" s="1"/>
  <c r="Q21"/>
  <c r="K21" s="1"/>
  <c r="Q20"/>
  <c r="K20" s="1"/>
  <c r="Q19"/>
  <c r="K19" s="1"/>
  <c r="Q18"/>
  <c r="K18" s="1"/>
  <c r="Q17"/>
  <c r="K17" s="1"/>
  <c r="Q16"/>
  <c r="K16" s="1"/>
  <c r="I21"/>
  <c r="B21" s="1"/>
  <c r="I20"/>
  <c r="B20" s="1"/>
  <c r="I19"/>
  <c r="B19" s="1"/>
  <c r="I18"/>
  <c r="B18" s="1"/>
  <c r="I17"/>
  <c r="B17" s="1"/>
  <c r="I16"/>
  <c r="B16" s="1"/>
  <c r="AG13"/>
  <c r="AA13" s="1"/>
  <c r="AG12"/>
  <c r="AA12" s="1"/>
  <c r="AG11"/>
  <c r="AA11" s="1"/>
  <c r="AG10"/>
  <c r="AA10" s="1"/>
  <c r="AG9"/>
  <c r="AA9" s="1"/>
  <c r="AG8"/>
  <c r="AA8" s="1"/>
  <c r="Y13"/>
  <c r="S13" s="1"/>
  <c r="Y12"/>
  <c r="S12" s="1"/>
  <c r="Y11"/>
  <c r="S11" s="1"/>
  <c r="Y10"/>
  <c r="S10" s="1"/>
  <c r="Y9"/>
  <c r="S9" s="1"/>
  <c r="Y8"/>
  <c r="S8" s="1"/>
  <c r="Q13"/>
  <c r="K13" s="1"/>
  <c r="Q12"/>
  <c r="K12" s="1"/>
  <c r="Q11"/>
  <c r="K11" s="1"/>
  <c r="Q10"/>
  <c r="K10" s="1"/>
  <c r="Q9"/>
  <c r="K9" s="1"/>
  <c r="I13"/>
  <c r="B13" s="1"/>
  <c r="I12"/>
  <c r="B12" s="1"/>
  <c r="I11"/>
  <c r="B11" s="1"/>
  <c r="I10"/>
  <c r="B10" s="1"/>
  <c r="I9"/>
  <c r="B9" s="1"/>
  <c r="I8"/>
  <c r="B8" s="1"/>
  <c r="DP5" i="2"/>
  <c r="AE5" i="5"/>
  <c r="M22" i="11" s="1"/>
  <c r="AB5" i="5"/>
  <c r="DN5" i="2" s="1"/>
  <c r="E5" i="5"/>
  <c r="DQ5" i="2" s="1"/>
  <c r="AE4" i="5"/>
  <c r="J7" i="11" s="1"/>
  <c r="AB4" i="5"/>
  <c r="N5" i="2" s="1"/>
  <c r="W4" i="5"/>
  <c r="C7" i="11" s="1"/>
  <c r="AE3" i="5"/>
  <c r="C6" i="11" s="1"/>
  <c r="AB3" i="5"/>
  <c r="J5" i="11" s="1"/>
  <c r="Q3" i="5"/>
  <c r="G5" i="11" s="1"/>
  <c r="W2" i="5"/>
  <c r="I3" i="11" s="1"/>
  <c r="Q2" i="5"/>
  <c r="E3" i="11" s="1"/>
  <c r="L2" i="5"/>
  <c r="M4" i="11" s="1"/>
  <c r="E2" i="5"/>
  <c r="G2" i="11"/>
  <c r="AX5" i="5"/>
  <c r="C4" i="13"/>
  <c r="AB2" i="5" s="1"/>
  <c r="E4"/>
  <c r="G6" i="11" s="1"/>
  <c r="C2"/>
  <c r="G5" i="2" l="1"/>
  <c r="S5"/>
  <c r="N25" i="5"/>
  <c r="DU5" i="2" s="1"/>
  <c r="G7" i="11"/>
  <c r="M5" i="2"/>
  <c r="L5"/>
  <c r="O5"/>
  <c r="DO5"/>
  <c r="H5"/>
  <c r="EG5"/>
  <c r="EF5"/>
  <c r="EE5"/>
  <c r="M3" i="11"/>
  <c r="ED5" i="2"/>
  <c r="I22" i="11"/>
  <c r="P22"/>
  <c r="Q1" i="5"/>
  <c r="L2" i="11" s="1"/>
  <c r="W3" i="5"/>
  <c r="K5" i="2" s="1"/>
  <c r="L4" i="5"/>
  <c r="Q5" i="2" s="1"/>
  <c r="W1" i="5"/>
  <c r="O2" i="11" s="1"/>
  <c r="E3" i="5"/>
  <c r="C4" i="11" s="1"/>
  <c r="Q4" i="5"/>
  <c r="J6" i="11" s="1"/>
  <c r="AB1" i="5"/>
  <c r="G4" i="11" s="1"/>
  <c r="L3" i="5"/>
  <c r="C5" i="11" s="1"/>
  <c r="AE1" i="5"/>
  <c r="S22"/>
  <c r="C3" i="11"/>
  <c r="B5" i="2"/>
  <c r="P5"/>
  <c r="O6" i="11" l="1"/>
  <c r="D5" i="2"/>
  <c r="F5"/>
  <c r="O5" i="11"/>
  <c r="E5" i="2"/>
  <c r="J4" i="11"/>
  <c r="R5" i="2"/>
  <c r="I5"/>
  <c r="C5"/>
  <c r="AY5" i="5"/>
  <c r="T3" i="2" l="1"/>
  <c r="Z21" i="5" l="1"/>
  <c r="Z20"/>
  <c r="Z19"/>
  <c r="Z18"/>
  <c r="Z17"/>
  <c r="Z16"/>
  <c r="R16"/>
  <c r="R21"/>
  <c r="R20"/>
  <c r="R19"/>
  <c r="R18"/>
  <c r="R17"/>
  <c r="Z13"/>
  <c r="Z12"/>
  <c r="Z11"/>
  <c r="Z10"/>
  <c r="Z9"/>
  <c r="Z8"/>
  <c r="R13"/>
  <c r="R12"/>
  <c r="R11"/>
  <c r="R10"/>
  <c r="R9"/>
  <c r="R8"/>
  <c r="J21"/>
  <c r="J20"/>
  <c r="J19"/>
  <c r="J18"/>
  <c r="J17"/>
  <c r="J16"/>
  <c r="A21"/>
  <c r="A20"/>
  <c r="A19"/>
  <c r="A18"/>
  <c r="A17"/>
  <c r="A16"/>
  <c r="J13"/>
  <c r="J12"/>
  <c r="J11"/>
  <c r="J10"/>
  <c r="J9"/>
  <c r="J8"/>
  <c r="A13"/>
  <c r="A12"/>
  <c r="A11"/>
  <c r="A10"/>
  <c r="A9"/>
  <c r="A8"/>
  <c r="D34" i="11" l="1"/>
  <c r="D40" s="1"/>
  <c r="AX48" i="5"/>
  <c r="AX49"/>
  <c r="AX50"/>
  <c r="AX51"/>
  <c r="AX52"/>
  <c r="AX47"/>
  <c r="AX42"/>
  <c r="AX43"/>
  <c r="AX44"/>
  <c r="AX45"/>
  <c r="AX46"/>
  <c r="AX41"/>
  <c r="AX36"/>
  <c r="AX37"/>
  <c r="AX38"/>
  <c r="AX39"/>
  <c r="AX40"/>
  <c r="AX35"/>
  <c r="AX30"/>
  <c r="AX31"/>
  <c r="AX32"/>
  <c r="AX33"/>
  <c r="AX34"/>
  <c r="AX29"/>
  <c r="AX24"/>
  <c r="AX25"/>
  <c r="AX26"/>
  <c r="AX27"/>
  <c r="AX28"/>
  <c r="AX23"/>
  <c r="AX18"/>
  <c r="AX19"/>
  <c r="AX20"/>
  <c r="AX21"/>
  <c r="AX22"/>
  <c r="AX17"/>
  <c r="AX12"/>
  <c r="AX13"/>
  <c r="AX14"/>
  <c r="AX15"/>
  <c r="AX16"/>
  <c r="AX11"/>
  <c r="AX6"/>
  <c r="AX7"/>
  <c r="AX8"/>
  <c r="AX9"/>
  <c r="AX10"/>
  <c r="AL53"/>
  <c r="AL44"/>
  <c r="AL37"/>
  <c r="AL32"/>
  <c r="AL19"/>
  <c r="AL8"/>
  <c r="U31" i="11"/>
  <c r="U30"/>
  <c r="U29"/>
  <c r="U28"/>
  <c r="AL55" i="5"/>
  <c r="AL54"/>
  <c r="AL52"/>
  <c r="AL51"/>
  <c r="AL50"/>
  <c r="AL49"/>
  <c r="AL48"/>
  <c r="AL47"/>
  <c r="AL46"/>
  <c r="AL45"/>
  <c r="AL43"/>
  <c r="AL42"/>
  <c r="AL41"/>
  <c r="AL40"/>
  <c r="AL39"/>
  <c r="AL38"/>
  <c r="AL36"/>
  <c r="AL35"/>
  <c r="AL34"/>
  <c r="AL33"/>
  <c r="AL31"/>
  <c r="AL30"/>
  <c r="AL29"/>
  <c r="AL28"/>
  <c r="AL27"/>
  <c r="AL26"/>
  <c r="AL25"/>
  <c r="AL24"/>
  <c r="AL23"/>
  <c r="AL22"/>
  <c r="AL21"/>
  <c r="AL20"/>
  <c r="AL18"/>
  <c r="AL17"/>
  <c r="AL16"/>
  <c r="AL15"/>
  <c r="AL14"/>
  <c r="AL13"/>
  <c r="AL12"/>
  <c r="AL11"/>
  <c r="AL10"/>
  <c r="AL9"/>
  <c r="U17" i="11" l="1"/>
  <c r="A18" s="1"/>
  <c r="U25"/>
  <c r="I18" s="1"/>
  <c r="U21"/>
  <c r="I14" s="1"/>
  <c r="U24"/>
  <c r="I17" s="1"/>
  <c r="U20"/>
  <c r="I13" s="1"/>
  <c r="U16"/>
  <c r="A17" s="1"/>
  <c r="U12"/>
  <c r="A13" s="1"/>
  <c r="U23"/>
  <c r="I16" s="1"/>
  <c r="U13"/>
  <c r="A14" s="1"/>
  <c r="U19"/>
  <c r="I12" s="1"/>
  <c r="U15"/>
  <c r="A16" s="1"/>
  <c r="U26"/>
  <c r="I19" s="1"/>
  <c r="U22"/>
  <c r="I15" s="1"/>
  <c r="U11"/>
  <c r="A12" s="1"/>
  <c r="U18"/>
  <c r="A19" s="1"/>
  <c r="U14"/>
  <c r="A15" s="1"/>
  <c r="O19" l="1"/>
  <c r="J19"/>
  <c r="K19"/>
  <c r="P19"/>
  <c r="K18"/>
  <c r="O18"/>
  <c r="J18"/>
  <c r="P18"/>
  <c r="O15"/>
  <c r="K15"/>
  <c r="J15"/>
  <c r="B17"/>
  <c r="G17"/>
  <c r="C17"/>
  <c r="H17"/>
  <c r="B12"/>
  <c r="G12"/>
  <c r="C12"/>
  <c r="C16"/>
  <c r="B16"/>
  <c r="G16"/>
  <c r="K14"/>
  <c r="J14"/>
  <c r="O14"/>
  <c r="G19"/>
  <c r="H19"/>
  <c r="C19"/>
  <c r="B19"/>
  <c r="J13"/>
  <c r="O13"/>
  <c r="K13"/>
  <c r="C18"/>
  <c r="H18"/>
  <c r="G18"/>
  <c r="B18"/>
  <c r="C14"/>
  <c r="B14"/>
  <c r="G14"/>
  <c r="K12"/>
  <c r="O12"/>
  <c r="J12"/>
  <c r="G15"/>
  <c r="B15"/>
  <c r="C15"/>
  <c r="B13"/>
  <c r="G13"/>
  <c r="C13"/>
  <c r="O16"/>
  <c r="K16"/>
  <c r="J16"/>
  <c r="J17" l="1"/>
  <c r="P17"/>
  <c r="O17"/>
  <c r="K17"/>
  <c r="T5" i="2" s="1"/>
  <c r="AY11" i="5" l="1"/>
  <c r="AG5" i="2"/>
  <c r="BE5"/>
  <c r="AY23" i="5"/>
  <c r="CC5" i="2"/>
  <c r="AY35" i="5"/>
  <c r="AY47"/>
  <c r="P16" i="11" s="1"/>
  <c r="DA5" i="2"/>
  <c r="AA5"/>
  <c r="AY8" i="5"/>
  <c r="AI5" i="2"/>
  <c r="AY12" i="5"/>
  <c r="AQ5" i="2"/>
  <c r="AY16" i="5"/>
  <c r="AY5" i="2"/>
  <c r="AY20" i="5"/>
  <c r="BG5" i="2"/>
  <c r="AY24" i="5"/>
  <c r="BO5" i="2"/>
  <c r="AY28" i="5"/>
  <c r="BW5" i="2"/>
  <c r="AY32" i="5"/>
  <c r="CE5" i="2"/>
  <c r="AY36" i="5"/>
  <c r="CM5" i="2"/>
  <c r="AY40" i="5"/>
  <c r="CU5" i="2"/>
  <c r="AY44" i="5"/>
  <c r="DC5" i="2"/>
  <c r="AY48" i="5"/>
  <c r="DK5" i="2"/>
  <c r="AY52" i="5"/>
  <c r="AO5" i="2"/>
  <c r="AY15" i="5"/>
  <c r="BM5" i="2"/>
  <c r="AY27" i="5"/>
  <c r="CK5" i="2"/>
  <c r="AY39" i="5"/>
  <c r="AC5" i="2"/>
  <c r="AY9" i="5"/>
  <c r="AK5" i="2"/>
  <c r="AY13" i="5"/>
  <c r="AS5" i="2"/>
  <c r="AY17" i="5"/>
  <c r="BA5" i="2"/>
  <c r="AY21" i="5"/>
  <c r="BI5" i="2"/>
  <c r="AY25" i="5"/>
  <c r="BQ5" i="2"/>
  <c r="AY29" i="5"/>
  <c r="BY5" i="2"/>
  <c r="AY33" i="5"/>
  <c r="CG5" i="2"/>
  <c r="AY37" i="5"/>
  <c r="CO5" i="2"/>
  <c r="AY41" i="5"/>
  <c r="CW5" i="2"/>
  <c r="AY45" i="5"/>
  <c r="DE5" i="2"/>
  <c r="AY49" i="5"/>
  <c r="Y5" i="2"/>
  <c r="AY7" i="5"/>
  <c r="AW5" i="2"/>
  <c r="AY19" i="5"/>
  <c r="BU5" i="2"/>
  <c r="AY31" i="5"/>
  <c r="CS5" i="2"/>
  <c r="AY43" i="5"/>
  <c r="DI5" i="2"/>
  <c r="AY51" i="5"/>
  <c r="AY6"/>
  <c r="W5" i="2"/>
  <c r="AY10" i="5"/>
  <c r="AE5" i="2"/>
  <c r="AY14" i="5"/>
  <c r="AM5" i="2"/>
  <c r="AY18" i="5"/>
  <c r="AU5" i="2"/>
  <c r="AY22" i="5"/>
  <c r="BC5" i="2"/>
  <c r="AY26" i="5"/>
  <c r="BK5" i="2"/>
  <c r="AY30" i="5"/>
  <c r="BS5" i="2"/>
  <c r="AY34" i="5"/>
  <c r="CA5" i="2"/>
  <c r="AY38" i="5"/>
  <c r="CI5" i="2"/>
  <c r="AY42" i="5"/>
  <c r="CQ5" i="2"/>
  <c r="AY46" i="5"/>
  <c r="CY5" i="2"/>
  <c r="AY50" i="5"/>
  <c r="DG5" i="2"/>
  <c r="H24" i="11"/>
  <c r="X22" i="5"/>
  <c r="W22"/>
  <c r="Y22"/>
  <c r="G14"/>
  <c r="I14"/>
  <c r="H14"/>
  <c r="AF14"/>
  <c r="AG14"/>
  <c r="AE14"/>
  <c r="AE22"/>
  <c r="AG22"/>
  <c r="AF22"/>
  <c r="H22"/>
  <c r="G22"/>
  <c r="I22"/>
  <c r="Y14"/>
  <c r="X14"/>
  <c r="W14"/>
  <c r="P14"/>
  <c r="Q14"/>
  <c r="O14"/>
  <c r="Q22"/>
  <c r="P22"/>
  <c r="O22"/>
  <c r="H16" i="11" l="1"/>
  <c r="H12"/>
  <c r="H15"/>
  <c r="P15"/>
  <c r="Y28" i="5"/>
  <c r="EA5" i="2" s="1"/>
  <c r="Q28" i="5"/>
  <c r="DZ5" i="2" s="1"/>
  <c r="AE28" i="5"/>
  <c r="EB5" i="2" s="1"/>
  <c r="P12" i="11"/>
  <c r="P14"/>
  <c r="AA14" i="5"/>
  <c r="H14" i="11"/>
  <c r="P13"/>
  <c r="H13"/>
  <c r="J22" i="5"/>
  <c r="A14"/>
  <c r="S14"/>
  <c r="K14"/>
  <c r="B14"/>
  <c r="AA22"/>
  <c r="B22"/>
  <c r="K22"/>
  <c r="EC5" i="2" l="1"/>
  <c r="T23" i="5"/>
  <c r="N26" s="1"/>
  <c r="Q21" i="11"/>
  <c r="E21"/>
  <c r="K21"/>
  <c r="DV5" i="2" l="1"/>
  <c r="W26" i="5"/>
  <c r="DX5" i="2" s="1"/>
  <c r="E25" i="11"/>
  <c r="DJ3" i="2"/>
  <c r="DJ5" s="1"/>
  <c r="CX3"/>
  <c r="CX5" s="1"/>
  <c r="AP3"/>
  <c r="AP5" s="1"/>
  <c r="AD3"/>
  <c r="AD5" s="1"/>
  <c r="CL3"/>
  <c r="CL5" s="1"/>
  <c r="BZ3"/>
  <c r="BZ5" s="1"/>
  <c r="BN3"/>
  <c r="BN5" s="1"/>
  <c r="BB3"/>
  <c r="BB5" s="1"/>
  <c r="BP3"/>
  <c r="BP5" s="1"/>
  <c r="BR3"/>
  <c r="BR5" s="1"/>
  <c r="BT3"/>
  <c r="BT5" s="1"/>
  <c r="BV3"/>
  <c r="BV5" s="1"/>
  <c r="BX3"/>
  <c r="BX5" s="1"/>
  <c r="CB3"/>
  <c r="CB5" s="1"/>
  <c r="CD3"/>
  <c r="CD5" s="1"/>
  <c r="CF3"/>
  <c r="CF5" s="1"/>
  <c r="CH3"/>
  <c r="CH5" s="1"/>
  <c r="CJ3"/>
  <c r="CJ5" s="1"/>
  <c r="CN3"/>
  <c r="CN5" s="1"/>
  <c r="CP3"/>
  <c r="CP5" s="1"/>
  <c r="CR3"/>
  <c r="CR5" s="1"/>
  <c r="CT3"/>
  <c r="CT5" s="1"/>
  <c r="CV3"/>
  <c r="CV5" s="1"/>
  <c r="CZ3"/>
  <c r="CZ5" s="1"/>
  <c r="DB3"/>
  <c r="DB5" s="1"/>
  <c r="DD3"/>
  <c r="DD5" s="1"/>
  <c r="DF3"/>
  <c r="DF5" s="1"/>
  <c r="DH3"/>
  <c r="DH5" s="1"/>
  <c r="BL3"/>
  <c r="BL5" s="1"/>
  <c r="BJ3"/>
  <c r="BJ5" s="1"/>
  <c r="BH3"/>
  <c r="BH5" s="1"/>
  <c r="BF3"/>
  <c r="BF5" s="1"/>
  <c r="BD3"/>
  <c r="BD5" s="1"/>
  <c r="AZ3"/>
  <c r="AZ5" s="1"/>
  <c r="AX3"/>
  <c r="AX5" s="1"/>
  <c r="AV3"/>
  <c r="AV5" s="1"/>
  <c r="AT3"/>
  <c r="AT5" s="1"/>
  <c r="AR3"/>
  <c r="AR5" s="1"/>
  <c r="AN3"/>
  <c r="AN5" s="1"/>
  <c r="AL3"/>
  <c r="AL5" s="1"/>
  <c r="AJ3"/>
  <c r="AJ5" s="1"/>
  <c r="AH3"/>
  <c r="AH5" s="1"/>
  <c r="AF3"/>
  <c r="AF5" s="1"/>
  <c r="AB3"/>
  <c r="AB5" s="1"/>
  <c r="Z3"/>
  <c r="Z5" s="1"/>
  <c r="X3"/>
  <c r="X5" s="1"/>
  <c r="V3"/>
  <c r="V5" s="1"/>
  <c r="U5"/>
  <c r="E33" i="11" l="1"/>
  <c r="E39" s="1"/>
  <c r="AE26" i="5"/>
  <c r="DY5" i="2" s="1"/>
  <c r="M33" i="11"/>
  <c r="L39" s="1"/>
  <c r="J5" i="2" l="1"/>
</calcChain>
</file>

<file path=xl/comments1.xml><?xml version="1.0" encoding="utf-8"?>
<comments xmlns="http://schemas.openxmlformats.org/spreadsheetml/2006/main">
  <authors>
    <author>Maher Fattouh</author>
  </authors>
  <commentList>
    <comment ref="H8" authorId="0">
      <text>
        <r>
          <rPr>
            <sz val="9"/>
            <color indexed="81"/>
            <rFont val="Tahoma"/>
            <family val="2"/>
          </rPr>
          <t>لاختيار هذا المقرر اكتب رقم (1) في هذا المربع جانب اسم المقرر</t>
        </r>
      </text>
    </comment>
    <comment ref="P8" authorId="0">
      <text>
        <r>
          <rPr>
            <sz val="9"/>
            <color indexed="81"/>
            <rFont val="Tahoma"/>
            <family val="2"/>
          </rPr>
          <t>لاختيار هذا المقرر اكتب رقم (1) في هذا المربع جانب اسم المقرر</t>
        </r>
      </text>
    </comment>
    <comment ref="H9" authorId="0">
      <text>
        <r>
          <rPr>
            <sz val="9"/>
            <color indexed="81"/>
            <rFont val="Tahoma"/>
            <family val="2"/>
          </rPr>
          <t>لاختيار هذا المقرر اكتب رقم (1) في هذا المربع جانب اسم المقرر</t>
        </r>
      </text>
    </comment>
    <comment ref="P9" authorId="0">
      <text>
        <r>
          <rPr>
            <sz val="9"/>
            <color indexed="81"/>
            <rFont val="Tahoma"/>
            <family val="2"/>
          </rPr>
          <t>لاختيار هذا المقرر اكتب رقم (1) في هذا المربع جانب اسم المقرر</t>
        </r>
      </text>
    </comment>
    <comment ref="H10" authorId="0">
      <text>
        <r>
          <rPr>
            <sz val="9"/>
            <color indexed="81"/>
            <rFont val="Tahoma"/>
            <family val="2"/>
          </rPr>
          <t>لاختيار هذا المقرر اكتب رقم (1) في هذا المربع جانب اسم المقرر</t>
        </r>
      </text>
    </comment>
    <comment ref="P10" authorId="0">
      <text>
        <r>
          <rPr>
            <sz val="9"/>
            <color indexed="81"/>
            <rFont val="Tahoma"/>
            <family val="2"/>
          </rPr>
          <t>لاختيار هذا المقرر اكتب رقم (1) في هذا المربع جانب اسم المقرر</t>
        </r>
      </text>
    </comment>
    <comment ref="H11" authorId="0">
      <text>
        <r>
          <rPr>
            <sz val="9"/>
            <color indexed="81"/>
            <rFont val="Tahoma"/>
            <family val="2"/>
          </rPr>
          <t>لاختيار هذا المقرر اكتب رقم (1) في هذا المربع جانب اسم المقرر</t>
        </r>
      </text>
    </comment>
    <comment ref="P11" authorId="0">
      <text>
        <r>
          <rPr>
            <sz val="9"/>
            <color indexed="81"/>
            <rFont val="Tahoma"/>
            <family val="2"/>
          </rPr>
          <t>لاختيار هذا المقرر اكتب رقم (1) في هذا المربع جانب اسم المقرر</t>
        </r>
      </text>
    </comment>
    <comment ref="H12" authorId="0">
      <text>
        <r>
          <rPr>
            <sz val="9"/>
            <color indexed="81"/>
            <rFont val="Tahoma"/>
            <family val="2"/>
          </rPr>
          <t>لاختيار هذا المقرر اكتب رقم (1) في هذا المربع جانب اسم المقرر</t>
        </r>
      </text>
    </comment>
    <comment ref="P12" authorId="0">
      <text>
        <r>
          <rPr>
            <sz val="9"/>
            <color indexed="81"/>
            <rFont val="Tahoma"/>
            <family val="2"/>
          </rPr>
          <t>لاختيار هذا المقرر اكتب رقم (1) في هذا المربع جانب اسم المقرر</t>
        </r>
      </text>
    </comment>
    <comment ref="H13" authorId="0">
      <text>
        <r>
          <rPr>
            <sz val="9"/>
            <color indexed="81"/>
            <rFont val="Tahoma"/>
            <family val="2"/>
          </rPr>
          <t>لاختيار هذا المقرر اكتب رقم (1) في هذا المربع جانب اسم المقرر</t>
        </r>
      </text>
    </comment>
    <comment ref="P13" authorId="0">
      <text>
        <r>
          <rPr>
            <sz val="9"/>
            <color indexed="81"/>
            <rFont val="Tahoma"/>
            <family val="2"/>
          </rPr>
          <t>لاختيار هذا المقرر اكتب رقم (1) في هذا المربع جانب اسم المقرر</t>
        </r>
      </text>
    </comment>
  </commentList>
</comments>
</file>

<file path=xl/sharedStrings.xml><?xml version="1.0" encoding="utf-8"?>
<sst xmlns="http://schemas.openxmlformats.org/spreadsheetml/2006/main" count="91533" uniqueCount="6072">
  <si>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</si>
  <si>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</si>
  <si>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</si>
  <si>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</si>
  <si>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</si>
  <si>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</si>
  <si>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</si>
  <si>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</si>
  <si>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</si>
  <si>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</si>
  <si>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</si>
  <si>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</si>
  <si>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</si>
  <si>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</si>
  <si>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</si>
  <si>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</si>
  <si>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</si>
  <si>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</si>
  <si>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</si>
  <si>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</si>
  <si>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</si>
  <si>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</si>
  <si>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</si>
  <si>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</si>
  <si>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</si>
  <si>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</si>
  <si>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</si>
  <si>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</si>
  <si>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</si>
  <si>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</si>
  <si>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</si>
  <si>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</si>
  <si>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</si>
  <si>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</si>
  <si>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</si>
  <si>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</si>
  <si>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</si>
  <si>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</si>
  <si>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</si>
  <si>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</si>
  <si>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</si>
  <si>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</si>
  <si>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</si>
  <si>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</si>
  <si>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</si>
  <si>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</si>
  <si>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</si>
  <si>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</si>
  <si>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</si>
  <si>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</si>
  <si>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</si>
  <si>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</si>
  <si>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</si>
  <si>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</si>
  <si>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</si>
  <si>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</si>
  <si>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</si>
  <si>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</si>
  <si>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</si>
  <si>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</si>
  <si>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</si>
  <si>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</si>
  <si>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</si>
  <si>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</si>
  <si>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</si>
  <si>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</si>
  <si>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</si>
  <si>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</si>
  <si>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</si>
  <si>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</si>
  <si>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</si>
  <si>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</si>
  <si>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</si>
  <si>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</si>
  <si>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حسين</t>
  </si>
  <si>
    <t>صالح</t>
  </si>
  <si>
    <t>عمر</t>
  </si>
  <si>
    <t>محمود</t>
  </si>
  <si>
    <t>مروان</t>
  </si>
  <si>
    <t>محمد</t>
  </si>
  <si>
    <t>عدنان</t>
  </si>
  <si>
    <t>علي</t>
  </si>
  <si>
    <t>يوسف</t>
  </si>
  <si>
    <t>أحمد</t>
  </si>
  <si>
    <t>جمال</t>
  </si>
  <si>
    <t>صلاح</t>
  </si>
  <si>
    <t xml:space="preserve">عدنان </t>
  </si>
  <si>
    <t xml:space="preserve">سمير </t>
  </si>
  <si>
    <t>محمد علي</t>
  </si>
  <si>
    <t>سليمان</t>
  </si>
  <si>
    <t>تيسير</t>
  </si>
  <si>
    <t>اسماعيل</t>
  </si>
  <si>
    <t>فواز</t>
  </si>
  <si>
    <t>ماهر</t>
  </si>
  <si>
    <t>سميح</t>
  </si>
  <si>
    <t xml:space="preserve">محمد </t>
  </si>
  <si>
    <t>بشير</t>
  </si>
  <si>
    <t>عز الدين</t>
  </si>
  <si>
    <t>محسن</t>
  </si>
  <si>
    <t>جميل</t>
  </si>
  <si>
    <t>عطيه</t>
  </si>
  <si>
    <t>بسام</t>
  </si>
  <si>
    <t>محي الدين</t>
  </si>
  <si>
    <t>غسان</t>
  </si>
  <si>
    <t>حسن</t>
  </si>
  <si>
    <t>عبد الرزاق</t>
  </si>
  <si>
    <t>ابراهيم</t>
  </si>
  <si>
    <t>جودت</t>
  </si>
  <si>
    <t>فيصل</t>
  </si>
  <si>
    <t>محمد خير</t>
  </si>
  <si>
    <t>زياد</t>
  </si>
  <si>
    <t>سلمان</t>
  </si>
  <si>
    <t>عيسى</t>
  </si>
  <si>
    <t>ناصر</t>
  </si>
  <si>
    <t>نايف</t>
  </si>
  <si>
    <t>عصام</t>
  </si>
  <si>
    <t>توفيق</t>
  </si>
  <si>
    <t>موفق</t>
  </si>
  <si>
    <t>احمد</t>
  </si>
  <si>
    <t>يحيى</t>
  </si>
  <si>
    <t>محمد عماد</t>
  </si>
  <si>
    <t>نذير</t>
  </si>
  <si>
    <t>نزار</t>
  </si>
  <si>
    <t>فؤاد</t>
  </si>
  <si>
    <t>بشار</t>
  </si>
  <si>
    <t>عبد الهادي</t>
  </si>
  <si>
    <t>سعيد</t>
  </si>
  <si>
    <t>صباح</t>
  </si>
  <si>
    <t>خلف</t>
  </si>
  <si>
    <t>خالد</t>
  </si>
  <si>
    <t>عبد العزيز</t>
  </si>
  <si>
    <t>أيمن</t>
  </si>
  <si>
    <t>حمد</t>
  </si>
  <si>
    <t>عبد الله</t>
  </si>
  <si>
    <t>الياس</t>
  </si>
  <si>
    <t>منذر</t>
  </si>
  <si>
    <t>حسام</t>
  </si>
  <si>
    <t>صبحي</t>
  </si>
  <si>
    <t>ماجد</t>
  </si>
  <si>
    <t>مازن</t>
  </si>
  <si>
    <t>ايمن</t>
  </si>
  <si>
    <t>حمود</t>
  </si>
  <si>
    <t>منير</t>
  </si>
  <si>
    <t>عبده</t>
  </si>
  <si>
    <t>مصطفى</t>
  </si>
  <si>
    <t>نبيل</t>
  </si>
  <si>
    <t>عماد</t>
  </si>
  <si>
    <t>محمد مروان</t>
  </si>
  <si>
    <t>هشام</t>
  </si>
  <si>
    <t>حيدر</t>
  </si>
  <si>
    <t xml:space="preserve">أحمد </t>
  </si>
  <si>
    <t>محمد سمير</t>
  </si>
  <si>
    <t>رضوان</t>
  </si>
  <si>
    <t>وليد</t>
  </si>
  <si>
    <t>عبد الرؤوف</t>
  </si>
  <si>
    <t>سمير</t>
  </si>
  <si>
    <t>ياسر</t>
  </si>
  <si>
    <t>قاسم</t>
  </si>
  <si>
    <t>عماد الدين</t>
  </si>
  <si>
    <t>نزيه</t>
  </si>
  <si>
    <t>غازي</t>
  </si>
  <si>
    <t>عبدو</t>
  </si>
  <si>
    <t>ممدوح</t>
  </si>
  <si>
    <t>فايز</t>
  </si>
  <si>
    <t>جابر</t>
  </si>
  <si>
    <t>عبد السلام</t>
  </si>
  <si>
    <t>معين</t>
  </si>
  <si>
    <t>رياض</t>
  </si>
  <si>
    <t>فاروق</t>
  </si>
  <si>
    <t>عادل</t>
  </si>
  <si>
    <t>سليم</t>
  </si>
  <si>
    <t>هيثم</t>
  </si>
  <si>
    <t>عبد الحكيم</t>
  </si>
  <si>
    <t>شريف</t>
  </si>
  <si>
    <t>شاكر</t>
  </si>
  <si>
    <t xml:space="preserve">علي </t>
  </si>
  <si>
    <t>كريم</t>
  </si>
  <si>
    <t>عبد الناصر</t>
  </si>
  <si>
    <t>زهير</t>
  </si>
  <si>
    <t>محمد عيد</t>
  </si>
  <si>
    <t>عبد القادر</t>
  </si>
  <si>
    <t>سهيل</t>
  </si>
  <si>
    <t>جهاد</t>
  </si>
  <si>
    <t>جمعه</t>
  </si>
  <si>
    <t>عبد الكريم</t>
  </si>
  <si>
    <t>محمد امين</t>
  </si>
  <si>
    <t>عبدالله</t>
  </si>
  <si>
    <t>شكري</t>
  </si>
  <si>
    <t>أكرم</t>
  </si>
  <si>
    <t>رضا</t>
  </si>
  <si>
    <t>محمد خالد</t>
  </si>
  <si>
    <t>حسان</t>
  </si>
  <si>
    <t>محمد رضوان</t>
  </si>
  <si>
    <t>اكرم</t>
  </si>
  <si>
    <t>شفيق</t>
  </si>
  <si>
    <t>أنور</t>
  </si>
  <si>
    <t>طاهر</t>
  </si>
  <si>
    <t>عبد الرحيم</t>
  </si>
  <si>
    <t>مأمون</t>
  </si>
  <si>
    <t>رامز</t>
  </si>
  <si>
    <t>بركات</t>
  </si>
  <si>
    <t>عبد الاله</t>
  </si>
  <si>
    <t>غانم</t>
  </si>
  <si>
    <t>محمد ماجد</t>
  </si>
  <si>
    <t>محمد بسام</t>
  </si>
  <si>
    <t>محمد ماهر</t>
  </si>
  <si>
    <t>فوزات</t>
  </si>
  <si>
    <t>انطون</t>
  </si>
  <si>
    <t>محمد زياد</t>
  </si>
  <si>
    <t>فوزي</t>
  </si>
  <si>
    <t>غزوان</t>
  </si>
  <si>
    <t>فتحي</t>
  </si>
  <si>
    <t>رفعت</t>
  </si>
  <si>
    <t>احسان</t>
  </si>
  <si>
    <t>هاني</t>
  </si>
  <si>
    <t>محمد عدنان</t>
  </si>
  <si>
    <t>نبيه</t>
  </si>
  <si>
    <t>محمد وليد</t>
  </si>
  <si>
    <t>عثمان</t>
  </si>
  <si>
    <t>ياسين</t>
  </si>
  <si>
    <t>راتب</t>
  </si>
  <si>
    <t>محمد غسان</t>
  </si>
  <si>
    <t>حميد</t>
  </si>
  <si>
    <t>منال</t>
  </si>
  <si>
    <t>غياث</t>
  </si>
  <si>
    <t>غفران</t>
  </si>
  <si>
    <t>حياة</t>
  </si>
  <si>
    <t>طارق</t>
  </si>
  <si>
    <t>محمد اديب</t>
  </si>
  <si>
    <t>فارس</t>
  </si>
  <si>
    <t>حسن حسن</t>
  </si>
  <si>
    <t>شعبان</t>
  </si>
  <si>
    <t>عبد الحميد</t>
  </si>
  <si>
    <t>احمد راتب</t>
  </si>
  <si>
    <t>محمد بشير</t>
  </si>
  <si>
    <t>مطيع</t>
  </si>
  <si>
    <t>عرفان</t>
  </si>
  <si>
    <t>اديب</t>
  </si>
  <si>
    <t>عطاف</t>
  </si>
  <si>
    <t>محمد نذير</t>
  </si>
  <si>
    <t>دياب</t>
  </si>
  <si>
    <t>سهام</t>
  </si>
  <si>
    <t>محمد ديب</t>
  </si>
  <si>
    <t>اسامة</t>
  </si>
  <si>
    <t>محمد ياسر</t>
  </si>
  <si>
    <t>محمد اسعد</t>
  </si>
  <si>
    <t>محمد عصام</t>
  </si>
  <si>
    <t>كلمة السر</t>
  </si>
  <si>
    <t>الاسم</t>
  </si>
  <si>
    <t>عمار سعيد</t>
  </si>
  <si>
    <t>نهاد الأحمر</t>
  </si>
  <si>
    <t>عمر الإمام</t>
  </si>
  <si>
    <t>اتبع الخطوات التالية:</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</si>
  <si>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</si>
  <si>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</si>
  <si>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</si>
  <si>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</si>
  <si>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</si>
  <si>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</si>
  <si>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ذكر</t>
  </si>
  <si>
    <t>أنثى</t>
  </si>
  <si>
    <t>العنوان :</t>
  </si>
  <si>
    <t>ر2</t>
  </si>
  <si>
    <t>ج</t>
  </si>
  <si>
    <t>ر1</t>
  </si>
  <si>
    <t>نوع الحسم</t>
  </si>
  <si>
    <t>نقابة معلمين</t>
  </si>
  <si>
    <t>ذوي إحتياجات الخاصة</t>
  </si>
  <si>
    <t>وثيقة وفاة</t>
  </si>
  <si>
    <t>سجين</t>
  </si>
  <si>
    <t>رسم التسجيل</t>
  </si>
  <si>
    <t>عدد المقررات المسجلة لأول مرة</t>
  </si>
  <si>
    <t>عدد المقررات المسجلة للمرة الثانية</t>
  </si>
  <si>
    <t>عدد المقررات المسجلة لأكثر من مرتين</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</si>
  <si>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</si>
  <si>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</si>
  <si>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</si>
  <si>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</si>
  <si>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</si>
  <si>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</si>
  <si>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اساسيات الادارة</t>
  </si>
  <si>
    <t xml:space="preserve">مبادئ التمويل والاستثمار </t>
  </si>
  <si>
    <t>التحليل الجزئي</t>
  </si>
  <si>
    <t>مبادئ الاحصاء</t>
  </si>
  <si>
    <t xml:space="preserve">المحاسبة المالية </t>
  </si>
  <si>
    <t>لغة أعمال 1</t>
  </si>
  <si>
    <t xml:space="preserve">اساسيات التسويق في المشروعات الصغيرة </t>
  </si>
  <si>
    <t xml:space="preserve">رياضيات ادارية ومالية </t>
  </si>
  <si>
    <t>المحاسبة المتوسطة</t>
  </si>
  <si>
    <t xml:space="preserve">الاشكال القانونية للمشروعات وأسس احداثها </t>
  </si>
  <si>
    <t>مهارات حاسوب 1</t>
  </si>
  <si>
    <t>لغة اعمال 2</t>
  </si>
  <si>
    <t xml:space="preserve">ادارة المشروعات الصغيرة </t>
  </si>
  <si>
    <t xml:space="preserve">الاتصالات الادارية </t>
  </si>
  <si>
    <t xml:space="preserve">المحاسبة المالية المتخصصة </t>
  </si>
  <si>
    <t xml:space="preserve">ادارة الموارد البشرية </t>
  </si>
  <si>
    <t>القانون التجاري</t>
  </si>
  <si>
    <t xml:space="preserve">معلوماتية </t>
  </si>
  <si>
    <t xml:space="preserve">ادارة العلاقات العامة </t>
  </si>
  <si>
    <t>تطبيقات احصائية في الادارة</t>
  </si>
  <si>
    <t xml:space="preserve">سياسات التسعير والتوزيع </t>
  </si>
  <si>
    <t>نظم المعلومات الادارية</t>
  </si>
  <si>
    <t xml:space="preserve">دراسات ادارية بلغة اجنبية </t>
  </si>
  <si>
    <t>نظرية المنظمة والتطوير التنظيمي</t>
  </si>
  <si>
    <t xml:space="preserve">ادارة التفاوض باللغة الاجنبية </t>
  </si>
  <si>
    <t>التحليل الكلي</t>
  </si>
  <si>
    <t xml:space="preserve">الاساليب الكمية في الادارة </t>
  </si>
  <si>
    <t>محاسبة شركات الاشخاص</t>
  </si>
  <si>
    <t xml:space="preserve">الملية العامة والتشريع الضريبي </t>
  </si>
  <si>
    <t>مهارات حاسوب  2</t>
  </si>
  <si>
    <t xml:space="preserve">ادارة الانتاج والعمليات </t>
  </si>
  <si>
    <t xml:space="preserve">الادارة المالية </t>
  </si>
  <si>
    <t xml:space="preserve">محاسبة تكاليف وادارية </t>
  </si>
  <si>
    <t>الاتصالات التسويقية</t>
  </si>
  <si>
    <t xml:space="preserve">البيئة القانونية للاستثمار والعمل </t>
  </si>
  <si>
    <t xml:space="preserve">مراسلات ادارية باللغة الاجنبية </t>
  </si>
  <si>
    <t xml:space="preserve">ادارة الامداد في المشروعات الصغيرة </t>
  </si>
  <si>
    <t xml:space="preserve">ادارة الوقت </t>
  </si>
  <si>
    <t xml:space="preserve">ادارة الجدوى وتقييم المشروعات </t>
  </si>
  <si>
    <t xml:space="preserve">ادارة الجودة في المشروعات الصغيرة </t>
  </si>
  <si>
    <t xml:space="preserve">الرقابة الادارية </t>
  </si>
  <si>
    <t xml:space="preserve">نظرية القررات الادارية </t>
  </si>
  <si>
    <t xml:space="preserve">المسؤولية الاجتماعية واخلاقيات العمل </t>
  </si>
  <si>
    <t xml:space="preserve">ادارة المخاطر المالية والائتمان </t>
  </si>
  <si>
    <t xml:space="preserve">التجارة الالكترونية بلغة اجنبية </t>
  </si>
  <si>
    <t xml:space="preserve">السلوك التنظيمي </t>
  </si>
  <si>
    <t>استراتيجيات تنمية المشروعات الصغيرة</t>
  </si>
  <si>
    <t xml:space="preserve">ادارة التنافس في المشروعات الصغيرة </t>
  </si>
  <si>
    <t>سميره</t>
  </si>
  <si>
    <t>حسناء</t>
  </si>
  <si>
    <t>فاطمه</t>
  </si>
  <si>
    <t>منى</t>
  </si>
  <si>
    <t>ثناء</t>
  </si>
  <si>
    <t>حنان</t>
  </si>
  <si>
    <t>دلال</t>
  </si>
  <si>
    <t>ابتسام</t>
  </si>
  <si>
    <t>ايمان</t>
  </si>
  <si>
    <t>سمر</t>
  </si>
  <si>
    <t>مريم</t>
  </si>
  <si>
    <t>امنه</t>
  </si>
  <si>
    <t>هناء</t>
  </si>
  <si>
    <t>وداد</t>
  </si>
  <si>
    <t>نوال</t>
  </si>
  <si>
    <t>امل</t>
  </si>
  <si>
    <t>امال</t>
  </si>
  <si>
    <t>هيفاء</t>
  </si>
  <si>
    <t>هند</t>
  </si>
  <si>
    <t>ليلى</t>
  </si>
  <si>
    <t>فلك</t>
  </si>
  <si>
    <t>سعاد</t>
  </si>
  <si>
    <t>اميره</t>
  </si>
  <si>
    <t>هنادي</t>
  </si>
  <si>
    <t>رويده</t>
  </si>
  <si>
    <t>امينه</t>
  </si>
  <si>
    <t>ساميه</t>
  </si>
  <si>
    <t>اديبه</t>
  </si>
  <si>
    <t>سحر</t>
  </si>
  <si>
    <t>وسام</t>
  </si>
  <si>
    <t>هدى</t>
  </si>
  <si>
    <t>باسمه</t>
  </si>
  <si>
    <t>ميسون</t>
  </si>
  <si>
    <t>ملك</t>
  </si>
  <si>
    <t>فايزه</t>
  </si>
  <si>
    <t>ندوه</t>
  </si>
  <si>
    <t>سلوى</t>
  </si>
  <si>
    <t>يسرى</t>
  </si>
  <si>
    <t>عزيزه</t>
  </si>
  <si>
    <t>فاتن</t>
  </si>
  <si>
    <t>ملكه</t>
  </si>
  <si>
    <t>صفاء</t>
  </si>
  <si>
    <t>نسرين</t>
  </si>
  <si>
    <t>فريال</t>
  </si>
  <si>
    <t>فاتنه</t>
  </si>
  <si>
    <t>ميساء</t>
  </si>
  <si>
    <t>اميمه</t>
  </si>
  <si>
    <t>لينا</t>
  </si>
  <si>
    <t>زينب</t>
  </si>
  <si>
    <t>ناديا</t>
  </si>
  <si>
    <t>وفاء</t>
  </si>
  <si>
    <t>عائشه</t>
  </si>
  <si>
    <t xml:space="preserve">محي الدين </t>
  </si>
  <si>
    <t>سوسن</t>
  </si>
  <si>
    <t>رنا</t>
  </si>
  <si>
    <t>كوكب</t>
  </si>
  <si>
    <t>غاده</t>
  </si>
  <si>
    <t>رجاء</t>
  </si>
  <si>
    <t>حلوة</t>
  </si>
  <si>
    <t>روضه</t>
  </si>
  <si>
    <t>سميه</t>
  </si>
  <si>
    <t>ندى</t>
  </si>
  <si>
    <t>انتصار</t>
  </si>
  <si>
    <t>مياده</t>
  </si>
  <si>
    <t>عبد النبي</t>
  </si>
  <si>
    <t>عفاف</t>
  </si>
  <si>
    <t>نجاح</t>
  </si>
  <si>
    <t>منيره</t>
  </si>
  <si>
    <t>عليا</t>
  </si>
  <si>
    <t>نور الهدى</t>
  </si>
  <si>
    <t>وصال</t>
  </si>
  <si>
    <t>سوزان</t>
  </si>
  <si>
    <t>هيام</t>
  </si>
  <si>
    <t>امون</t>
  </si>
  <si>
    <t>حميده</t>
  </si>
  <si>
    <t>فدوى</t>
  </si>
  <si>
    <t>مها</t>
  </si>
  <si>
    <t>فيروز</t>
  </si>
  <si>
    <t>محمد حسان</t>
  </si>
  <si>
    <t>ناريمان</t>
  </si>
  <si>
    <t>سعده</t>
  </si>
  <si>
    <t>كوثر</t>
  </si>
  <si>
    <t>انعام</t>
  </si>
  <si>
    <t>فطيم</t>
  </si>
  <si>
    <t>سلام</t>
  </si>
  <si>
    <t>هنا</t>
  </si>
  <si>
    <t>مؤمنه</t>
  </si>
  <si>
    <t>اماني</t>
  </si>
  <si>
    <t>فريده</t>
  </si>
  <si>
    <t>رانيا</t>
  </si>
  <si>
    <t>ماجده</t>
  </si>
  <si>
    <t>لميس</t>
  </si>
  <si>
    <t>عائشة</t>
  </si>
  <si>
    <t>نجود</t>
  </si>
  <si>
    <t>فاطمة</t>
  </si>
  <si>
    <t>هاديه</t>
  </si>
  <si>
    <t>ريم</t>
  </si>
  <si>
    <t>سناء</t>
  </si>
  <si>
    <t>سمية</t>
  </si>
  <si>
    <t xml:space="preserve">فايزة </t>
  </si>
  <si>
    <t>جميلة</t>
  </si>
  <si>
    <t xml:space="preserve">عبد الرحمن </t>
  </si>
  <si>
    <t>سميرة</t>
  </si>
  <si>
    <t>خلود</t>
  </si>
  <si>
    <t>عبد الصمد</t>
  </si>
  <si>
    <t>خديجة</t>
  </si>
  <si>
    <t>محاسن</t>
  </si>
  <si>
    <t>إيمان</t>
  </si>
  <si>
    <t>أسامة</t>
  </si>
  <si>
    <t>حليمة</t>
  </si>
  <si>
    <t>نجلا</t>
  </si>
  <si>
    <t>ميادة</t>
  </si>
  <si>
    <t>دعد</t>
  </si>
  <si>
    <t>بديعة</t>
  </si>
  <si>
    <t>دنيا</t>
  </si>
  <si>
    <t>آمنة</t>
  </si>
  <si>
    <t xml:space="preserve">احمد </t>
  </si>
  <si>
    <t xml:space="preserve">ماجدة </t>
  </si>
  <si>
    <t>سكينه</t>
  </si>
  <si>
    <t>ماجدة</t>
  </si>
  <si>
    <t>عبير</t>
  </si>
  <si>
    <t xml:space="preserve">ريما </t>
  </si>
  <si>
    <t>لمياء</t>
  </si>
  <si>
    <t>روضة</t>
  </si>
  <si>
    <t>أمل</t>
  </si>
  <si>
    <t>أمال</t>
  </si>
  <si>
    <t>خيرية</t>
  </si>
  <si>
    <t>نهى</t>
  </si>
  <si>
    <t>سميحة</t>
  </si>
  <si>
    <t>باسمة</t>
  </si>
  <si>
    <t>اسيمه</t>
  </si>
  <si>
    <t>غادة</t>
  </si>
  <si>
    <t xml:space="preserve">غسان </t>
  </si>
  <si>
    <t>رولا</t>
  </si>
  <si>
    <t>هديه</t>
  </si>
  <si>
    <t>رزان</t>
  </si>
  <si>
    <t>رنده</t>
  </si>
  <si>
    <t>خوله</t>
  </si>
  <si>
    <t xml:space="preserve">باسمة </t>
  </si>
  <si>
    <t>ناديه</t>
  </si>
  <si>
    <t xml:space="preserve">صباح </t>
  </si>
  <si>
    <t>سلمى</t>
  </si>
  <si>
    <t>فاديا</t>
  </si>
  <si>
    <t>عبدالرحمن</t>
  </si>
  <si>
    <t>حوريه</t>
  </si>
  <si>
    <t>امتثال</t>
  </si>
  <si>
    <t>فاتنة</t>
  </si>
  <si>
    <t>فائزه</t>
  </si>
  <si>
    <t>تهاني</t>
  </si>
  <si>
    <t>نعيمة</t>
  </si>
  <si>
    <t>فتحية</t>
  </si>
  <si>
    <t>محمد يحيى</t>
  </si>
  <si>
    <t>احلام</t>
  </si>
  <si>
    <t>عبدالقادر</t>
  </si>
  <si>
    <t>حياه</t>
  </si>
  <si>
    <t>مكرم</t>
  </si>
  <si>
    <t>حنيفه</t>
  </si>
  <si>
    <t>أميره</t>
  </si>
  <si>
    <t>رنى</t>
  </si>
  <si>
    <t>رغداء</t>
  </si>
  <si>
    <t>مي</t>
  </si>
  <si>
    <t>غصون</t>
  </si>
  <si>
    <t>هبه</t>
  </si>
  <si>
    <t>اعتدال</t>
  </si>
  <si>
    <t>منا</t>
  </si>
  <si>
    <t>سيلفا</t>
  </si>
  <si>
    <t>عزيزة</t>
  </si>
  <si>
    <t>نادرة</t>
  </si>
  <si>
    <t>امينة</t>
  </si>
  <si>
    <t>زهرة</t>
  </si>
  <si>
    <t>غالية</t>
  </si>
  <si>
    <t>زهر</t>
  </si>
  <si>
    <t>بارعة</t>
  </si>
  <si>
    <t>نورالهدى</t>
  </si>
  <si>
    <t>عبدالمجيد</t>
  </si>
  <si>
    <t>أميرة</t>
  </si>
  <si>
    <t>تماضر</t>
  </si>
  <si>
    <t>نورة</t>
  </si>
  <si>
    <t>رانيه</t>
  </si>
  <si>
    <t>خضره</t>
  </si>
  <si>
    <t>رضوه</t>
  </si>
  <si>
    <t xml:space="preserve">سهام </t>
  </si>
  <si>
    <t>صبحية</t>
  </si>
  <si>
    <t xml:space="preserve">ابراهيم </t>
  </si>
  <si>
    <t>سميا</t>
  </si>
  <si>
    <t xml:space="preserve">مصطفى </t>
  </si>
  <si>
    <t>شروق</t>
  </si>
  <si>
    <t xml:space="preserve">حسن </t>
  </si>
  <si>
    <t>انطوانيت</t>
  </si>
  <si>
    <t>نبيها</t>
  </si>
  <si>
    <t>رمزية</t>
  </si>
  <si>
    <t>إبراهيم</t>
  </si>
  <si>
    <t>محمد الكردي</t>
  </si>
  <si>
    <t>محمد داده</t>
  </si>
  <si>
    <t>احمد فؤاد</t>
  </si>
  <si>
    <t>افتكار</t>
  </si>
  <si>
    <t>محمود ابراهيم</t>
  </si>
  <si>
    <t>نور حسن</t>
  </si>
  <si>
    <t xml:space="preserve">سناء </t>
  </si>
  <si>
    <t>ضحى</t>
  </si>
  <si>
    <t>محمد مرعي</t>
  </si>
  <si>
    <t>أحمد دياب</t>
  </si>
  <si>
    <t>محمد زيتون</t>
  </si>
  <si>
    <t>رحال</t>
  </si>
  <si>
    <t>يزن سليمان</t>
  </si>
  <si>
    <t>احمد مصطفى</t>
  </si>
  <si>
    <t>اوسيمه</t>
  </si>
  <si>
    <t>زهيره</t>
  </si>
  <si>
    <t>اشتياق</t>
  </si>
  <si>
    <t>محمد رمضان</t>
  </si>
  <si>
    <t xml:space="preserve">هنادي </t>
  </si>
  <si>
    <t xml:space="preserve">أمل </t>
  </si>
  <si>
    <t xml:space="preserve">ناصر </t>
  </si>
  <si>
    <t xml:space="preserve">زهير </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</si>
  <si>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</si>
  <si>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</si>
  <si>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</si>
  <si>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</si>
  <si>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</si>
  <si>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</si>
  <si>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</si>
  <si>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</si>
  <si>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</si>
  <si>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</si>
  <si>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</si>
  <si>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</si>
  <si>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</si>
  <si>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</si>
  <si>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</si>
  <si>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</si>
  <si>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</si>
  <si>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</si>
  <si>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</si>
  <si>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</si>
  <si>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العربية السورية</t>
  </si>
  <si>
    <t>اللاذقية</t>
  </si>
  <si>
    <t>رقم الهاتف الثابت</t>
  </si>
  <si>
    <t>طرطوس</t>
  </si>
  <si>
    <t>إدلب</t>
  </si>
  <si>
    <t>سنة الشهادة الثانوية</t>
  </si>
  <si>
    <t>محافظ الشهادة الثانوية</t>
  </si>
  <si>
    <t>السويداء</t>
  </si>
  <si>
    <t>القنيطرة</t>
  </si>
  <si>
    <t>درعا</t>
  </si>
  <si>
    <t>الحسكة</t>
  </si>
  <si>
    <t>دير الزور</t>
  </si>
  <si>
    <t>الرقة</t>
  </si>
  <si>
    <t>الاسم والنسبه</t>
  </si>
  <si>
    <t>المحافظة</t>
  </si>
  <si>
    <t>حاملي وسام بطل الجمهورية وأولادهم</t>
  </si>
  <si>
    <t>إعادة ارتباط</t>
  </si>
  <si>
    <t>تاريخ إعادة ارتباط</t>
  </si>
  <si>
    <t>تاريخ تدوير رسوم</t>
  </si>
  <si>
    <t xml:space="preserve">منى </t>
  </si>
  <si>
    <t xml:space="preserve">فاطمه </t>
  </si>
  <si>
    <t xml:space="preserve">جمال </t>
  </si>
  <si>
    <t xml:space="preserve">سحر </t>
  </si>
  <si>
    <t xml:space="preserve">حليمه </t>
  </si>
  <si>
    <t>اميمة</t>
  </si>
  <si>
    <t xml:space="preserve">رياض </t>
  </si>
  <si>
    <t xml:space="preserve">وفاء </t>
  </si>
  <si>
    <t xml:space="preserve">ايمان </t>
  </si>
  <si>
    <t xml:space="preserve">حسين </t>
  </si>
  <si>
    <t xml:space="preserve">سلوى </t>
  </si>
  <si>
    <t xml:space="preserve">مازن </t>
  </si>
  <si>
    <t xml:space="preserve">موفق </t>
  </si>
  <si>
    <t xml:space="preserve">سهيل </t>
  </si>
  <si>
    <t xml:space="preserve">رنا </t>
  </si>
  <si>
    <t xml:space="preserve">غالية </t>
  </si>
  <si>
    <t xml:space="preserve">اديب </t>
  </si>
  <si>
    <t xml:space="preserve">زاهر </t>
  </si>
  <si>
    <t xml:space="preserve">محمد حسام </t>
  </si>
  <si>
    <t>محمد انيس</t>
  </si>
  <si>
    <t>شهيرة</t>
  </si>
  <si>
    <t xml:space="preserve">منيره </t>
  </si>
  <si>
    <t xml:space="preserve">ميساء </t>
  </si>
  <si>
    <t xml:space="preserve">محمد سالم </t>
  </si>
  <si>
    <t xml:space="preserve">سليمان </t>
  </si>
  <si>
    <t xml:space="preserve">حنان </t>
  </si>
  <si>
    <t>فنون نسوية</t>
  </si>
  <si>
    <t>زراعية</t>
  </si>
  <si>
    <t>فندقية</t>
  </si>
  <si>
    <t>بيطرية</t>
  </si>
  <si>
    <t>نقل</t>
  </si>
  <si>
    <t xml:space="preserve">دمشق </t>
  </si>
  <si>
    <t>دوما</t>
  </si>
  <si>
    <t xml:space="preserve">درعا </t>
  </si>
  <si>
    <t>النبك</t>
  </si>
  <si>
    <t>جسر الشغور</t>
  </si>
  <si>
    <t>حماه</t>
  </si>
  <si>
    <t>ابطع</t>
  </si>
  <si>
    <t>مشفى درعا</t>
  </si>
  <si>
    <t>القطيفة</t>
  </si>
  <si>
    <t>جدة</t>
  </si>
  <si>
    <t>جبله</t>
  </si>
  <si>
    <t>العين</t>
  </si>
  <si>
    <t>يبرود</t>
  </si>
  <si>
    <t xml:space="preserve">ريف دمشق </t>
  </si>
  <si>
    <t>مخيم اليرموك</t>
  </si>
  <si>
    <t xml:space="preserve">اللاذقية </t>
  </si>
  <si>
    <t>اليرموك</t>
  </si>
  <si>
    <t>سويداء</t>
  </si>
  <si>
    <t>عربين</t>
  </si>
  <si>
    <t>رحيبه</t>
  </si>
  <si>
    <t>يرموك</t>
  </si>
  <si>
    <t>شهبا</t>
  </si>
  <si>
    <t xml:space="preserve">حمص </t>
  </si>
  <si>
    <t>جديدة عرطوز</t>
  </si>
  <si>
    <t>الكسوة</t>
  </si>
  <si>
    <t>التل</t>
  </si>
  <si>
    <t>حزرما</t>
  </si>
  <si>
    <t>عرنة</t>
  </si>
  <si>
    <t xml:space="preserve">دير الزور </t>
  </si>
  <si>
    <t>غزلانيه</t>
  </si>
  <si>
    <t>صافيتا</t>
  </si>
  <si>
    <t>قطيفة</t>
  </si>
  <si>
    <t>دبي</t>
  </si>
  <si>
    <t>الرحيبة</t>
  </si>
  <si>
    <t>جرمانا</t>
  </si>
  <si>
    <t xml:space="preserve">جرمانا </t>
  </si>
  <si>
    <t>اللاذقيه</t>
  </si>
  <si>
    <t>رحيبة</t>
  </si>
  <si>
    <t>داريا</t>
  </si>
  <si>
    <t>معلولا</t>
  </si>
  <si>
    <t>ديرالزور</t>
  </si>
  <si>
    <t>صيدنايا</t>
  </si>
  <si>
    <t>زملكا</t>
  </si>
  <si>
    <t>ديرعطية</t>
  </si>
  <si>
    <t>ببيلا</t>
  </si>
  <si>
    <t>دمشق مخيم اليرموك</t>
  </si>
  <si>
    <t xml:space="preserve">السويداء </t>
  </si>
  <si>
    <t>ادلب</t>
  </si>
  <si>
    <t xml:space="preserve">صحنايا </t>
  </si>
  <si>
    <t>الرياض</t>
  </si>
  <si>
    <t>بصير</t>
  </si>
  <si>
    <t xml:space="preserve">حلب </t>
  </si>
  <si>
    <t xml:space="preserve">قطنا </t>
  </si>
  <si>
    <t>رأس المعره</t>
  </si>
  <si>
    <t>الشارقة</t>
  </si>
  <si>
    <t>خبب</t>
  </si>
  <si>
    <t xml:space="preserve">طرطوس </t>
  </si>
  <si>
    <t>رنكوس</t>
  </si>
  <si>
    <t xml:space="preserve">الكويت </t>
  </si>
  <si>
    <t>استبرق</t>
  </si>
  <si>
    <t>تريز</t>
  </si>
  <si>
    <t>الفلسطينية السورية</t>
  </si>
  <si>
    <t>اللبنانية</t>
  </si>
  <si>
    <t>صناعية</t>
  </si>
  <si>
    <t>تجارية</t>
  </si>
  <si>
    <t/>
  </si>
  <si>
    <t>اتصالات</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</si>
  <si>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</si>
  <si>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</si>
  <si>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</si>
  <si>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</si>
  <si>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</si>
  <si>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</si>
  <si>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</si>
  <si>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</si>
  <si>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</si>
  <si>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</si>
  <si>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</si>
  <si>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</si>
  <si>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</si>
  <si>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</si>
  <si>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</si>
  <si>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</si>
  <si>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</si>
  <si>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</si>
  <si>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إدارة المشروعات المتوسطة والصغيرة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</si>
  <si>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أساسيات الإدارة</t>
  </si>
  <si>
    <t>رفيق</t>
  </si>
  <si>
    <t>خضر</t>
  </si>
  <si>
    <t>نعيمه</t>
  </si>
  <si>
    <t>محمد سعيد</t>
  </si>
  <si>
    <t>نهاد</t>
  </si>
  <si>
    <t>محمد حسن</t>
  </si>
  <si>
    <t>روعه</t>
  </si>
  <si>
    <t>قصي</t>
  </si>
  <si>
    <t>معتز</t>
  </si>
  <si>
    <t>زكريا</t>
  </si>
  <si>
    <t>جمانه</t>
  </si>
  <si>
    <t>خديجه</t>
  </si>
  <si>
    <t>الأولى</t>
  </si>
  <si>
    <t>س1</t>
  </si>
  <si>
    <t>م</t>
  </si>
  <si>
    <t>ج1</t>
  </si>
  <si>
    <t>احمد اسعد</t>
  </si>
  <si>
    <t>حبيب</t>
  </si>
  <si>
    <t xml:space="preserve">كوثر </t>
  </si>
  <si>
    <t>اصف سلامه</t>
  </si>
  <si>
    <t>خضور</t>
  </si>
  <si>
    <t>تركيه</t>
  </si>
  <si>
    <t>نصوح</t>
  </si>
  <si>
    <t>جميل كوبا</t>
  </si>
  <si>
    <t>جورية غنيم</t>
  </si>
  <si>
    <t>حاتم</t>
  </si>
  <si>
    <t>حسنه</t>
  </si>
  <si>
    <t>منصور</t>
  </si>
  <si>
    <t>حمده</t>
  </si>
  <si>
    <t>دلاما سعيد</t>
  </si>
  <si>
    <t>رانيا خطاب</t>
  </si>
  <si>
    <t>ليلى منور</t>
  </si>
  <si>
    <t>ربيع خواظ</t>
  </si>
  <si>
    <t>انصاف</t>
  </si>
  <si>
    <t>سعيد عبد الحي</t>
  </si>
  <si>
    <t>نجيب</t>
  </si>
  <si>
    <t>طلال علي</t>
  </si>
  <si>
    <t>ملحم</t>
  </si>
  <si>
    <t>عبد الرحمن</t>
  </si>
  <si>
    <t xml:space="preserve">جميل </t>
  </si>
  <si>
    <t xml:space="preserve">امنه </t>
  </si>
  <si>
    <t>كمال</t>
  </si>
  <si>
    <t>عزات ياسين</t>
  </si>
  <si>
    <t>مصباح</t>
  </si>
  <si>
    <t>علي فروخ</t>
  </si>
  <si>
    <t xml:space="preserve">محمود </t>
  </si>
  <si>
    <t>فراس عبد الرزاق</t>
  </si>
  <si>
    <t>ماهر الحاجي</t>
  </si>
  <si>
    <t>فوزيه</t>
  </si>
  <si>
    <t>ماهر موسى</t>
  </si>
  <si>
    <t>محمد السيد احمد</t>
  </si>
  <si>
    <t>فهد</t>
  </si>
  <si>
    <t>وفيقه</t>
  </si>
  <si>
    <t xml:space="preserve">مصطفى حاتم </t>
  </si>
  <si>
    <t>رويدة</t>
  </si>
  <si>
    <t>عدله</t>
  </si>
  <si>
    <t>مياده اسماعيل</t>
  </si>
  <si>
    <t>نوفه كعدي</t>
  </si>
  <si>
    <t>نهاد حسن</t>
  </si>
  <si>
    <t>اسعاف</t>
  </si>
  <si>
    <t>بيان</t>
  </si>
  <si>
    <t>عبد الوهاب</t>
  </si>
  <si>
    <t>حفيظه</t>
  </si>
  <si>
    <t>جيهان</t>
  </si>
  <si>
    <t xml:space="preserve">سوسن </t>
  </si>
  <si>
    <t>بسام جحجاح</t>
  </si>
  <si>
    <t xml:space="preserve">اسيا </t>
  </si>
  <si>
    <t>بلال القطيفان</t>
  </si>
  <si>
    <t>حسام الأحمد</t>
  </si>
  <si>
    <t>حامد</t>
  </si>
  <si>
    <t>حسان الخضر</t>
  </si>
  <si>
    <t>طالب</t>
  </si>
  <si>
    <t>تمام الحسين</t>
  </si>
  <si>
    <t xml:space="preserve">حسين الجوابرة </t>
  </si>
  <si>
    <t xml:space="preserve">خديجة </t>
  </si>
  <si>
    <t>نادية</t>
  </si>
  <si>
    <t>نصر</t>
  </si>
  <si>
    <t>سهير</t>
  </si>
  <si>
    <t>أسعد</t>
  </si>
  <si>
    <t>محمد السيد</t>
  </si>
  <si>
    <t xml:space="preserve">فاطمة </t>
  </si>
  <si>
    <t>ضياء</t>
  </si>
  <si>
    <t>عبد المجيد</t>
  </si>
  <si>
    <t>محمد خيري حربل</t>
  </si>
  <si>
    <t>خليل</t>
  </si>
  <si>
    <t>محمد نور كيوان</t>
  </si>
  <si>
    <t>محمد نور العبد</t>
  </si>
  <si>
    <t>رائده</t>
  </si>
  <si>
    <t xml:space="preserve">عماد الدين </t>
  </si>
  <si>
    <t>فهميه</t>
  </si>
  <si>
    <t>راغده</t>
  </si>
  <si>
    <t>مهند العبد القادر</t>
  </si>
  <si>
    <t>ميسر القيسي</t>
  </si>
  <si>
    <t>حسيمه</t>
  </si>
  <si>
    <t>ندى دباس</t>
  </si>
  <si>
    <t>نور الجاويش</t>
  </si>
  <si>
    <t xml:space="preserve">عرفان </t>
  </si>
  <si>
    <t xml:space="preserve">ناديا </t>
  </si>
  <si>
    <t xml:space="preserve">عطاف </t>
  </si>
  <si>
    <t xml:space="preserve">بسام </t>
  </si>
  <si>
    <t>وائل الحسن</t>
  </si>
  <si>
    <t>فوزية</t>
  </si>
  <si>
    <t>وجدان هبره</t>
  </si>
  <si>
    <t xml:space="preserve">سامر </t>
  </si>
  <si>
    <t xml:space="preserve">ماري </t>
  </si>
  <si>
    <t>ماري</t>
  </si>
  <si>
    <t>باسل الاطرش</t>
  </si>
  <si>
    <t>هلال</t>
  </si>
  <si>
    <t>حليمه</t>
  </si>
  <si>
    <t xml:space="preserve">اياد تركماني </t>
  </si>
  <si>
    <t xml:space="preserve">اسامة </t>
  </si>
  <si>
    <t>محمدنذير</t>
  </si>
  <si>
    <t>جعفر موسى</t>
  </si>
  <si>
    <t xml:space="preserve">مها </t>
  </si>
  <si>
    <t>جوزيف كيكولوف</t>
  </si>
  <si>
    <t>اسحق</t>
  </si>
  <si>
    <t>تغريد</t>
  </si>
  <si>
    <t>محمد تحسين</t>
  </si>
  <si>
    <t>شذى</t>
  </si>
  <si>
    <t>زهور كنعان</t>
  </si>
  <si>
    <t>محمدبشار</t>
  </si>
  <si>
    <t>صالح قطيفان</t>
  </si>
  <si>
    <t xml:space="preserve">انتصار </t>
  </si>
  <si>
    <t>عمار قاسم</t>
  </si>
  <si>
    <t>غالب</t>
  </si>
  <si>
    <t>فهمية</t>
  </si>
  <si>
    <t>فراس داود</t>
  </si>
  <si>
    <t>صالحه</t>
  </si>
  <si>
    <t>رشا</t>
  </si>
  <si>
    <t>محمد الجردي</t>
  </si>
  <si>
    <t xml:space="preserve">جمانه </t>
  </si>
  <si>
    <t>محمد المحمود</t>
  </si>
  <si>
    <t>ذياب</t>
  </si>
  <si>
    <t>كاتبه</t>
  </si>
  <si>
    <t>انور</t>
  </si>
  <si>
    <t>باسل</t>
  </si>
  <si>
    <t>محمد خالد حوراني</t>
  </si>
  <si>
    <t>حافظ</t>
  </si>
  <si>
    <t>هاشم</t>
  </si>
  <si>
    <t>رقيه</t>
  </si>
  <si>
    <t>مفيده</t>
  </si>
  <si>
    <t>محمد سامر</t>
  </si>
  <si>
    <t>نهله</t>
  </si>
  <si>
    <t>فضه</t>
  </si>
  <si>
    <t>هايل</t>
  </si>
  <si>
    <t>ابراهيم علي عروس</t>
  </si>
  <si>
    <t>طليعة</t>
  </si>
  <si>
    <t>احمد السمكري</t>
  </si>
  <si>
    <t>سماح</t>
  </si>
  <si>
    <t>محمد خليل</t>
  </si>
  <si>
    <t>ايمان الناصر</t>
  </si>
  <si>
    <t>رجب</t>
  </si>
  <si>
    <t>صالحه الخلف</t>
  </si>
  <si>
    <t>ايهم هلال</t>
  </si>
  <si>
    <t>براءة الحسين</t>
  </si>
  <si>
    <t>بلال العتيلي</t>
  </si>
  <si>
    <t>جهاد دعبول</t>
  </si>
  <si>
    <t>جودي قاضي قران</t>
  </si>
  <si>
    <t>حازم</t>
  </si>
  <si>
    <t>الهام</t>
  </si>
  <si>
    <t>عبد اللطيف</t>
  </si>
  <si>
    <t>حيان محمد</t>
  </si>
  <si>
    <t>عائدة</t>
  </si>
  <si>
    <t>دانة لشريف</t>
  </si>
  <si>
    <t>زكيه</t>
  </si>
  <si>
    <t>عهد</t>
  </si>
  <si>
    <t>ربيع ميا</t>
  </si>
  <si>
    <t>سالي سليمان</t>
  </si>
  <si>
    <t>بدر الدين</t>
  </si>
  <si>
    <t>جوهينه</t>
  </si>
  <si>
    <t>سامر الجبر</t>
  </si>
  <si>
    <t>صبحيه</t>
  </si>
  <si>
    <t>موسى</t>
  </si>
  <si>
    <t>طارق القديمي</t>
  </si>
  <si>
    <t>فاضل</t>
  </si>
  <si>
    <t>نبيله</t>
  </si>
  <si>
    <t>عامر البني</t>
  </si>
  <si>
    <t>صلاح الدين</t>
  </si>
  <si>
    <t>قحطان</t>
  </si>
  <si>
    <t>عدنان المحمد</t>
  </si>
  <si>
    <t>زهره</t>
  </si>
  <si>
    <t>عدنان عدي</t>
  </si>
  <si>
    <t>غدير البري</t>
  </si>
  <si>
    <t xml:space="preserve">فاتن </t>
  </si>
  <si>
    <t>فاطمه مراد</t>
  </si>
  <si>
    <t>لبنى العمله</t>
  </si>
  <si>
    <t>ميسر</t>
  </si>
  <si>
    <t>انيسة</t>
  </si>
  <si>
    <t xml:space="preserve">محمد الشيخ </t>
  </si>
  <si>
    <t>محمد حامد</t>
  </si>
  <si>
    <t>اسامه</t>
  </si>
  <si>
    <t>محمد مجد رحيمة</t>
  </si>
  <si>
    <t>حسام الدين</t>
  </si>
  <si>
    <t>جمانة</t>
  </si>
  <si>
    <t>مروان نظام</t>
  </si>
  <si>
    <t>رحيمه</t>
  </si>
  <si>
    <t>مصطفى الاسعد</t>
  </si>
  <si>
    <t>نور السيوفي</t>
  </si>
  <si>
    <t>هبه ابو فوده</t>
  </si>
  <si>
    <t xml:space="preserve">امال </t>
  </si>
  <si>
    <t>ايوب</t>
  </si>
  <si>
    <t>هلا الطويبي</t>
  </si>
  <si>
    <t>هبا</t>
  </si>
  <si>
    <t>خنساء</t>
  </si>
  <si>
    <t>وائل والي</t>
  </si>
  <si>
    <t>اسماء</t>
  </si>
  <si>
    <t>مهى</t>
  </si>
  <si>
    <t>محمد بشار</t>
  </si>
  <si>
    <t xml:space="preserve">علي مراد </t>
  </si>
  <si>
    <t>ابراهيم صالح</t>
  </si>
  <si>
    <t>نهلة</t>
  </si>
  <si>
    <t>محمد عمار</t>
  </si>
  <si>
    <t>احمد بدور</t>
  </si>
  <si>
    <t>احمد عزيز</t>
  </si>
  <si>
    <t>عزيزة علي</t>
  </si>
  <si>
    <t>احمد علي</t>
  </si>
  <si>
    <t>اسماعيل الحلاق</t>
  </si>
  <si>
    <t>الاء سليم</t>
  </si>
  <si>
    <t>الاء غزال</t>
  </si>
  <si>
    <t>الاء مصطفى</t>
  </si>
  <si>
    <t>عفت</t>
  </si>
  <si>
    <t>سامر</t>
  </si>
  <si>
    <t>هدايه</t>
  </si>
  <si>
    <t>ليندا</t>
  </si>
  <si>
    <t>اياد الجمل</t>
  </si>
  <si>
    <t>خلدون</t>
  </si>
  <si>
    <t>وضحة</t>
  </si>
  <si>
    <t>ايهم رزق</t>
  </si>
  <si>
    <t xml:space="preserve">زياد </t>
  </si>
  <si>
    <t>عامر</t>
  </si>
  <si>
    <t>أيمن صبح</t>
  </si>
  <si>
    <t>شفيقة</t>
  </si>
  <si>
    <t>حسن زهوه</t>
  </si>
  <si>
    <t>حفيضه شحاده</t>
  </si>
  <si>
    <t>حليم سباط</t>
  </si>
  <si>
    <t>عزيز</t>
  </si>
  <si>
    <t xml:space="preserve">احسان </t>
  </si>
  <si>
    <t>جومانا</t>
  </si>
  <si>
    <t>مالك</t>
  </si>
  <si>
    <t>ريم البخاري</t>
  </si>
  <si>
    <t>زهور</t>
  </si>
  <si>
    <t xml:space="preserve">هدى </t>
  </si>
  <si>
    <t>سليمان العرسان</t>
  </si>
  <si>
    <t>سوزان القطيفان</t>
  </si>
  <si>
    <t>عبد الفتاح</t>
  </si>
  <si>
    <t>ازدهار</t>
  </si>
  <si>
    <t>دره</t>
  </si>
  <si>
    <t xml:space="preserve">علياء ابو عساف </t>
  </si>
  <si>
    <t xml:space="preserve">رفيق </t>
  </si>
  <si>
    <t>هاله</t>
  </si>
  <si>
    <t>غسان جبلاوي</t>
  </si>
  <si>
    <t>فاديه</t>
  </si>
  <si>
    <t>غياث دياب</t>
  </si>
  <si>
    <t xml:space="preserve">هيام </t>
  </si>
  <si>
    <t>لجين قنبر</t>
  </si>
  <si>
    <t>محمد الشرقاوي</t>
  </si>
  <si>
    <t>نزال</t>
  </si>
  <si>
    <t>محمد العبدالله</t>
  </si>
  <si>
    <t>بدويه</t>
  </si>
  <si>
    <t>محمد بدير</t>
  </si>
  <si>
    <t>محمد زاهر النصار</t>
  </si>
  <si>
    <t>هنه</t>
  </si>
  <si>
    <t>محمد غزال</t>
  </si>
  <si>
    <t>رهجه</t>
  </si>
  <si>
    <t>محمد غنام</t>
  </si>
  <si>
    <t>وصفيه</t>
  </si>
  <si>
    <t xml:space="preserve">محمد رياض </t>
  </si>
  <si>
    <t>اياد</t>
  </si>
  <si>
    <t>محمداسامه الصياد</t>
  </si>
  <si>
    <t>محمد فؤاد</t>
  </si>
  <si>
    <t>محمد يوسف</t>
  </si>
  <si>
    <t>محمد حيدر الصبان</t>
  </si>
  <si>
    <t>محمد ياسين الحزام</t>
  </si>
  <si>
    <t>محمود الزعبي</t>
  </si>
  <si>
    <t>محمود الساطي</t>
  </si>
  <si>
    <t>محمود عجعوج</t>
  </si>
  <si>
    <t>نزهه</t>
  </si>
  <si>
    <t>محمود عطايا</t>
  </si>
  <si>
    <t>مروى الجندي</t>
  </si>
  <si>
    <t>محمد زهير</t>
  </si>
  <si>
    <t>شحاده</t>
  </si>
  <si>
    <t>مهند الحوراني</t>
  </si>
  <si>
    <t>فادي</t>
  </si>
  <si>
    <t xml:space="preserve">ميناس نوفل </t>
  </si>
  <si>
    <t xml:space="preserve">ناهد موازيني </t>
  </si>
  <si>
    <t>نواف</t>
  </si>
  <si>
    <t>عواطف</t>
  </si>
  <si>
    <t>نور الشمص</t>
  </si>
  <si>
    <t xml:space="preserve">زبيده </t>
  </si>
  <si>
    <t>كامل</t>
  </si>
  <si>
    <t>هبة البوش</t>
  </si>
  <si>
    <t>محمد نبيل</t>
  </si>
  <si>
    <t>قمر</t>
  </si>
  <si>
    <t>رباح</t>
  </si>
  <si>
    <t>عبد المطلب</t>
  </si>
  <si>
    <t>ريحاب</t>
  </si>
  <si>
    <t>احمد الحسن</t>
  </si>
  <si>
    <t>فايزة</t>
  </si>
  <si>
    <t>يونس</t>
  </si>
  <si>
    <t>جابر الصالح</t>
  </si>
  <si>
    <t>رامي حاج خليل</t>
  </si>
  <si>
    <t>وفيق</t>
  </si>
  <si>
    <t>ريما</t>
  </si>
  <si>
    <t>علاء الصموعة</t>
  </si>
  <si>
    <t>مزيد</t>
  </si>
  <si>
    <t>نديمة</t>
  </si>
  <si>
    <t>عدي</t>
  </si>
  <si>
    <t>محمد أكرم شاكر غازي</t>
  </si>
  <si>
    <t>شاكر شاكرغازي</t>
  </si>
  <si>
    <t>محمد توفيق</t>
  </si>
  <si>
    <t>محمد ياسين قباني</t>
  </si>
  <si>
    <t>ناهد</t>
  </si>
  <si>
    <t>نوار كوسا</t>
  </si>
  <si>
    <t>ظهيرة</t>
  </si>
  <si>
    <t>نورسان تيناوي</t>
  </si>
  <si>
    <t>خيريه</t>
  </si>
  <si>
    <t>محمد رشيد</t>
  </si>
  <si>
    <t>ابتهال اسبر</t>
  </si>
  <si>
    <t xml:space="preserve">عبد الله </t>
  </si>
  <si>
    <t>زكاء</t>
  </si>
  <si>
    <t>احمد السطا</t>
  </si>
  <si>
    <t>سهيله</t>
  </si>
  <si>
    <t>أحمد الهنداوي</t>
  </si>
  <si>
    <t>فرزت</t>
  </si>
  <si>
    <t>احمد غزال</t>
  </si>
  <si>
    <t>نصره</t>
  </si>
  <si>
    <t>احمد مجد حوا العيس</t>
  </si>
  <si>
    <t>احمد جلال الدين</t>
  </si>
  <si>
    <t>احمد هادي حواج</t>
  </si>
  <si>
    <t>رشيد</t>
  </si>
  <si>
    <t>فدوه</t>
  </si>
  <si>
    <t>راغدة</t>
  </si>
  <si>
    <t>بهاء الدين</t>
  </si>
  <si>
    <t>اسراء عبد الرحيم</t>
  </si>
  <si>
    <t>رندة</t>
  </si>
  <si>
    <t>منيف</t>
  </si>
  <si>
    <t>اشرف زكريا</t>
  </si>
  <si>
    <t>محمد صبحي</t>
  </si>
  <si>
    <t>اكرم درويش</t>
  </si>
  <si>
    <t>محمد وحيد</t>
  </si>
  <si>
    <t xml:space="preserve">رابعة </t>
  </si>
  <si>
    <t>ندا</t>
  </si>
  <si>
    <t>ميرفت</t>
  </si>
  <si>
    <t>الاء علاء الدين</t>
  </si>
  <si>
    <t>الاء غانم</t>
  </si>
  <si>
    <t>بديع</t>
  </si>
  <si>
    <t>وسيله</t>
  </si>
  <si>
    <t>الاء قسومه</t>
  </si>
  <si>
    <t>محمد كمال</t>
  </si>
  <si>
    <t>الحسين الزوربا</t>
  </si>
  <si>
    <t>عبد الغني</t>
  </si>
  <si>
    <t>بثينه</t>
  </si>
  <si>
    <t>ختام</t>
  </si>
  <si>
    <t>مطانيوس</t>
  </si>
  <si>
    <t>اماني الحتاوي</t>
  </si>
  <si>
    <t>ناجية</t>
  </si>
  <si>
    <t>محمد حسين</t>
  </si>
  <si>
    <t>امنه الفهد</t>
  </si>
  <si>
    <t>نوره</t>
  </si>
  <si>
    <t xml:space="preserve">امنه المدني </t>
  </si>
  <si>
    <t xml:space="preserve">سميره </t>
  </si>
  <si>
    <t>نجيبه</t>
  </si>
  <si>
    <t>نادر</t>
  </si>
  <si>
    <t>امينة القزاز</t>
  </si>
  <si>
    <t>نبيلة</t>
  </si>
  <si>
    <t xml:space="preserve">انس الأحمد </t>
  </si>
  <si>
    <t>رئيفه</t>
  </si>
  <si>
    <t xml:space="preserve">سمر </t>
  </si>
  <si>
    <t>انوار حبشيه</t>
  </si>
  <si>
    <t>سهيب</t>
  </si>
  <si>
    <t>ايات المحمد</t>
  </si>
  <si>
    <t xml:space="preserve">ايه مارديني </t>
  </si>
  <si>
    <t>ايهم الحسن</t>
  </si>
  <si>
    <t>جميله</t>
  </si>
  <si>
    <t>بسمه</t>
  </si>
  <si>
    <t>بتول غندور</t>
  </si>
  <si>
    <t>محمد عاطف</t>
  </si>
  <si>
    <t>بشرى الأسعد</t>
  </si>
  <si>
    <t>بشرى مدور</t>
  </si>
  <si>
    <t>تماثيل</t>
  </si>
  <si>
    <t>ينال</t>
  </si>
  <si>
    <t xml:space="preserve">ثناء </t>
  </si>
  <si>
    <t>تغريد الحجار</t>
  </si>
  <si>
    <t>رائدة</t>
  </si>
  <si>
    <t>أمينة</t>
  </si>
  <si>
    <t>جعفر حمود</t>
  </si>
  <si>
    <t>نجوى</t>
  </si>
  <si>
    <t>علاء الدين</t>
  </si>
  <si>
    <t>نور</t>
  </si>
  <si>
    <t>نعمان</t>
  </si>
  <si>
    <t>جهاد محمد</t>
  </si>
  <si>
    <t>ثائر</t>
  </si>
  <si>
    <t>علايا</t>
  </si>
  <si>
    <t>مهند</t>
  </si>
  <si>
    <t>جودي سماقيه</t>
  </si>
  <si>
    <t>جورج حنا</t>
  </si>
  <si>
    <t>الفريد</t>
  </si>
  <si>
    <t>جون حداد</t>
  </si>
  <si>
    <t>شبلي</t>
  </si>
  <si>
    <t>عواد</t>
  </si>
  <si>
    <t>حسام الحسين نصر</t>
  </si>
  <si>
    <t>رسمية</t>
  </si>
  <si>
    <t>حسان حبيب</t>
  </si>
  <si>
    <t>حسن اسماعيل</t>
  </si>
  <si>
    <t>طه</t>
  </si>
  <si>
    <t>عبد الحي</t>
  </si>
  <si>
    <t>ديبه</t>
  </si>
  <si>
    <t>محمد مازن</t>
  </si>
  <si>
    <t>مضر</t>
  </si>
  <si>
    <t>عبله</t>
  </si>
  <si>
    <t>نايفه</t>
  </si>
  <si>
    <t>هويدا</t>
  </si>
  <si>
    <t>غنوم</t>
  </si>
  <si>
    <t>هويده</t>
  </si>
  <si>
    <t xml:space="preserve">دانية سويد </t>
  </si>
  <si>
    <t>مؤمنات</t>
  </si>
  <si>
    <t>محمد هيثم</t>
  </si>
  <si>
    <t>ديالا النونة</t>
  </si>
  <si>
    <t>سها</t>
  </si>
  <si>
    <t>ديانا الحداد</t>
  </si>
  <si>
    <t>ديدار</t>
  </si>
  <si>
    <t>نعمه</t>
  </si>
  <si>
    <t>دينا حمد</t>
  </si>
  <si>
    <t>ديبة</t>
  </si>
  <si>
    <t xml:space="preserve">راما الحوراني </t>
  </si>
  <si>
    <t xml:space="preserve">محمد غسان </t>
  </si>
  <si>
    <t>راما رميح</t>
  </si>
  <si>
    <t>نرمين</t>
  </si>
  <si>
    <t>رانيا القباني</t>
  </si>
  <si>
    <t>هوناده</t>
  </si>
  <si>
    <t>رائد جوديه</t>
  </si>
  <si>
    <t>لنا</t>
  </si>
  <si>
    <t>رزان البحش</t>
  </si>
  <si>
    <t>محمد مياز</t>
  </si>
  <si>
    <t xml:space="preserve">مروان </t>
  </si>
  <si>
    <t xml:space="preserve">رويده اتاسي </t>
  </si>
  <si>
    <t>امجد</t>
  </si>
  <si>
    <t xml:space="preserve">شاهناز </t>
  </si>
  <si>
    <t>شكيب</t>
  </si>
  <si>
    <t>محمد شريف</t>
  </si>
  <si>
    <t xml:space="preserve">اسماء </t>
  </si>
  <si>
    <t xml:space="preserve">ريما ابو عراج </t>
  </si>
  <si>
    <t xml:space="preserve">الياس </t>
  </si>
  <si>
    <t xml:space="preserve">ناديه </t>
  </si>
  <si>
    <t>سامي</t>
  </si>
  <si>
    <t>هالة</t>
  </si>
  <si>
    <t>زينه الياسين</t>
  </si>
  <si>
    <t>انسام</t>
  </si>
  <si>
    <t>عيده</t>
  </si>
  <si>
    <t>صبري</t>
  </si>
  <si>
    <t xml:space="preserve">سليمان حورية ظاظا </t>
  </si>
  <si>
    <t xml:space="preserve">طلال </t>
  </si>
  <si>
    <t>زبيدة</t>
  </si>
  <si>
    <t xml:space="preserve">سها محمد </t>
  </si>
  <si>
    <t>شكرية</t>
  </si>
  <si>
    <t>ماويه</t>
  </si>
  <si>
    <t xml:space="preserve">شكري صاروخان </t>
  </si>
  <si>
    <t>صلاح الدين القشاط</t>
  </si>
  <si>
    <t>عامر عدره</t>
  </si>
  <si>
    <t>راميه</t>
  </si>
  <si>
    <t>باسم</t>
  </si>
  <si>
    <t>عبد الرحمن دواره</t>
  </si>
  <si>
    <t>هيسم</t>
  </si>
  <si>
    <t xml:space="preserve">عبير </t>
  </si>
  <si>
    <t>عبد العزيز بدوي</t>
  </si>
  <si>
    <t>إخلاص</t>
  </si>
  <si>
    <t>عبد الله كلش</t>
  </si>
  <si>
    <t>نصر الدين</t>
  </si>
  <si>
    <t>سليمه</t>
  </si>
  <si>
    <t>يسره</t>
  </si>
  <si>
    <t>عبدو حمود</t>
  </si>
  <si>
    <t>وائل</t>
  </si>
  <si>
    <t xml:space="preserve">بشار </t>
  </si>
  <si>
    <t>علا الحواصلي</t>
  </si>
  <si>
    <t>محمد طريف</t>
  </si>
  <si>
    <t>علا الخطيب</t>
  </si>
  <si>
    <t>علا حويجه</t>
  </si>
  <si>
    <t>غيثاء</t>
  </si>
  <si>
    <t>علا محمد</t>
  </si>
  <si>
    <t>محمد جمال</t>
  </si>
  <si>
    <t>علاء القصير</t>
  </si>
  <si>
    <t>نها</t>
  </si>
  <si>
    <t>محمدايمن</t>
  </si>
  <si>
    <t>رمضان</t>
  </si>
  <si>
    <t>علي وهبه</t>
  </si>
  <si>
    <t>عماد الايون الدباغ</t>
  </si>
  <si>
    <t>عمار نصر</t>
  </si>
  <si>
    <t>نديم</t>
  </si>
  <si>
    <t>عوض شرقي</t>
  </si>
  <si>
    <t>غاده الكجك</t>
  </si>
  <si>
    <t>غدير بشله</t>
  </si>
  <si>
    <t>غفران عنبره</t>
  </si>
  <si>
    <t>محمد طاهر</t>
  </si>
  <si>
    <t>مادلين</t>
  </si>
  <si>
    <t>فاطمة العزيز</t>
  </si>
  <si>
    <t>رحيل</t>
  </si>
  <si>
    <t>ديب</t>
  </si>
  <si>
    <t>فيفيان سويد</t>
  </si>
  <si>
    <t>قمر العتر</t>
  </si>
  <si>
    <t>كنده شكو</t>
  </si>
  <si>
    <t>محمد رامي</t>
  </si>
  <si>
    <t>رباب</t>
  </si>
  <si>
    <t>منتهى</t>
  </si>
  <si>
    <t xml:space="preserve">محمد ايمن </t>
  </si>
  <si>
    <t>مرفت</t>
  </si>
  <si>
    <t>ليلى حوراني</t>
  </si>
  <si>
    <t>رامه</t>
  </si>
  <si>
    <t>لين خطار</t>
  </si>
  <si>
    <t>رودينا</t>
  </si>
  <si>
    <t>مادلين عامر</t>
  </si>
  <si>
    <t>جدعان</t>
  </si>
  <si>
    <t>نوفليه</t>
  </si>
  <si>
    <t>ماهر سليمان</t>
  </si>
  <si>
    <t>مجد  حمامي</t>
  </si>
  <si>
    <t xml:space="preserve">فتحية </t>
  </si>
  <si>
    <t>محمد ياسين</t>
  </si>
  <si>
    <t>عبد المنعم</t>
  </si>
  <si>
    <t>محمد ابو البرغل</t>
  </si>
  <si>
    <t>دعاء</t>
  </si>
  <si>
    <t xml:space="preserve">غازي </t>
  </si>
  <si>
    <t>محمد الخطيب</t>
  </si>
  <si>
    <t>محمد القطان</t>
  </si>
  <si>
    <t>محمد المصري</t>
  </si>
  <si>
    <t>اقبال</t>
  </si>
  <si>
    <t>محمد انس القضماني</t>
  </si>
  <si>
    <t>محمد انور النوري</t>
  </si>
  <si>
    <t>محمد باسل عبد الحي</t>
  </si>
  <si>
    <t>محمد نسيب</t>
  </si>
  <si>
    <t>رسلان</t>
  </si>
  <si>
    <t>محمد تيسير</t>
  </si>
  <si>
    <t xml:space="preserve">كمال </t>
  </si>
  <si>
    <t>محمد خليل بكداش</t>
  </si>
  <si>
    <t>محمد فاروق</t>
  </si>
  <si>
    <t>محمد رضوان خربوطلي</t>
  </si>
  <si>
    <t>محمد سامي زعيتر</t>
  </si>
  <si>
    <t>محمد شيحان</t>
  </si>
  <si>
    <t>محمد ناصر</t>
  </si>
  <si>
    <t>محمد عامر كيلاني</t>
  </si>
  <si>
    <t>محمد علي الكويفاتي</t>
  </si>
  <si>
    <t>رويدا</t>
  </si>
  <si>
    <t>محمد عمر</t>
  </si>
  <si>
    <t xml:space="preserve">محمد فرحات </t>
  </si>
  <si>
    <t xml:space="preserve">نجوى </t>
  </si>
  <si>
    <t xml:space="preserve">رضوان </t>
  </si>
  <si>
    <t>محمد هشام طيفور</t>
  </si>
  <si>
    <t>رنوه</t>
  </si>
  <si>
    <t>محمد هناء كبب</t>
  </si>
  <si>
    <t>محمد رغيد</t>
  </si>
  <si>
    <t>محمد ياسين شرف</t>
  </si>
  <si>
    <t>احمد ماهر</t>
  </si>
  <si>
    <t xml:space="preserve">يوسف </t>
  </si>
  <si>
    <t>انس</t>
  </si>
  <si>
    <t>مريم باره</t>
  </si>
  <si>
    <t>ملهم جمعة</t>
  </si>
  <si>
    <t>اسعد</t>
  </si>
  <si>
    <t>اسما</t>
  </si>
  <si>
    <t>آمنه</t>
  </si>
  <si>
    <t>نيرمين</t>
  </si>
  <si>
    <t>مها اشريفه</t>
  </si>
  <si>
    <t>فريد</t>
  </si>
  <si>
    <t>فائده</t>
  </si>
  <si>
    <t xml:space="preserve">مؤمنات حمدوني </t>
  </si>
  <si>
    <t>طلال زينة</t>
  </si>
  <si>
    <t>اسيما</t>
  </si>
  <si>
    <t xml:space="preserve">مؤيد الشبلي </t>
  </si>
  <si>
    <t>ميسم الناصيف</t>
  </si>
  <si>
    <t>محمد موفق</t>
  </si>
  <si>
    <t>نائله غضبان</t>
  </si>
  <si>
    <t>محمد سامي</t>
  </si>
  <si>
    <t>نور الدين نمر</t>
  </si>
  <si>
    <t>نور الكردي</t>
  </si>
  <si>
    <t>بارعه</t>
  </si>
  <si>
    <t>هاديا الخطيب</t>
  </si>
  <si>
    <t>ريمه</t>
  </si>
  <si>
    <t>هبة غزالة</t>
  </si>
  <si>
    <t xml:space="preserve">محمد هاني </t>
  </si>
  <si>
    <t>باهيه</t>
  </si>
  <si>
    <t>سالم</t>
  </si>
  <si>
    <t>هيا السمان</t>
  </si>
  <si>
    <t>وائل الاعور</t>
  </si>
  <si>
    <t>وائل موسى</t>
  </si>
  <si>
    <t>فضيله</t>
  </si>
  <si>
    <t>اميرة</t>
  </si>
  <si>
    <t>وسيم ديوب</t>
  </si>
  <si>
    <t>وسيم ريحان</t>
  </si>
  <si>
    <t>ميسون سنقر</t>
  </si>
  <si>
    <t>ربيعة</t>
  </si>
  <si>
    <t>احمد رضوان</t>
  </si>
  <si>
    <t>رابعه</t>
  </si>
  <si>
    <t>يوسف خليل</t>
  </si>
  <si>
    <t>بديعه</t>
  </si>
  <si>
    <t>هادي</t>
  </si>
  <si>
    <t>علي حسون</t>
  </si>
  <si>
    <t>ميشيل</t>
  </si>
  <si>
    <t>جورج</t>
  </si>
  <si>
    <t>ناجيه</t>
  </si>
  <si>
    <t>محمد فواز</t>
  </si>
  <si>
    <t>مواهب</t>
  </si>
  <si>
    <t>محمد مازن الحلبي</t>
  </si>
  <si>
    <t>قاسم غزال</t>
  </si>
  <si>
    <t>وسيم كنعان</t>
  </si>
  <si>
    <t>عزو</t>
  </si>
  <si>
    <t>لمى</t>
  </si>
  <si>
    <t>رحاب</t>
  </si>
  <si>
    <t xml:space="preserve">ياسين </t>
  </si>
  <si>
    <t xml:space="preserve">اميرة </t>
  </si>
  <si>
    <t>عائده</t>
  </si>
  <si>
    <t>هزار</t>
  </si>
  <si>
    <t>ليله</t>
  </si>
  <si>
    <t>شيخه</t>
  </si>
  <si>
    <t>نظام</t>
  </si>
  <si>
    <t>غاليه</t>
  </si>
  <si>
    <t>احمد التمكي</t>
  </si>
  <si>
    <t>درزي</t>
  </si>
  <si>
    <t>زبيده</t>
  </si>
  <si>
    <t>احمد الحفار</t>
  </si>
  <si>
    <t>احمد الدبش</t>
  </si>
  <si>
    <t>نعيم</t>
  </si>
  <si>
    <t>احمد بزبوز</t>
  </si>
  <si>
    <t>محمد الخالد</t>
  </si>
  <si>
    <t>احمد سلوم</t>
  </si>
  <si>
    <t>رحمه</t>
  </si>
  <si>
    <t>احمد عيون النابلسي</t>
  </si>
  <si>
    <t>كفاح</t>
  </si>
  <si>
    <t>ربيع</t>
  </si>
  <si>
    <t>احمد نفاخ</t>
  </si>
  <si>
    <t>ادهم البيضه</t>
  </si>
  <si>
    <t>اريج حسين</t>
  </si>
  <si>
    <t>حنان حسين</t>
  </si>
  <si>
    <t>اسراء مللي</t>
  </si>
  <si>
    <t>اسماء الحج حمود</t>
  </si>
  <si>
    <t>اسماعيل  السعدي</t>
  </si>
  <si>
    <t>رشدي</t>
  </si>
  <si>
    <t>هناء السعدي</t>
  </si>
  <si>
    <t>اسماعيل قره دامور</t>
  </si>
  <si>
    <t>الاء السعدي</t>
  </si>
  <si>
    <t>محمدنشئت</t>
  </si>
  <si>
    <t>الاء المصري</t>
  </si>
  <si>
    <t>الاء جاويش</t>
  </si>
  <si>
    <t>محمد رسلان</t>
  </si>
  <si>
    <t>عبيده</t>
  </si>
  <si>
    <t>الاء شعبان</t>
  </si>
  <si>
    <t>الاء قصار</t>
  </si>
  <si>
    <t>صمهان</t>
  </si>
  <si>
    <t>الياس  الراجي الموسى</t>
  </si>
  <si>
    <t>امجد الضللي</t>
  </si>
  <si>
    <t>محمدغياث</t>
  </si>
  <si>
    <t>أمجد النجار</t>
  </si>
  <si>
    <t>امل رباح</t>
  </si>
  <si>
    <t>الفه</t>
  </si>
  <si>
    <t>امل شرابي</t>
  </si>
  <si>
    <t xml:space="preserve">نضال </t>
  </si>
  <si>
    <t>عربيه</t>
  </si>
  <si>
    <t xml:space="preserve">اندريه النمر </t>
  </si>
  <si>
    <t>ليلى فرح</t>
  </si>
  <si>
    <t xml:space="preserve">سوزان </t>
  </si>
  <si>
    <t>انس كلش</t>
  </si>
  <si>
    <t>ايات الله خضير</t>
  </si>
  <si>
    <t xml:space="preserve">هديه </t>
  </si>
  <si>
    <t>صفوان</t>
  </si>
  <si>
    <t xml:space="preserve"> ايلاف نور الدين</t>
  </si>
  <si>
    <t>ايناس ابوخير</t>
  </si>
  <si>
    <t>باسل الضاهر</t>
  </si>
  <si>
    <t>محمدباسل</t>
  </si>
  <si>
    <t>ميسان</t>
  </si>
  <si>
    <t xml:space="preserve">بتول سمور </t>
  </si>
  <si>
    <t xml:space="preserve">عمر </t>
  </si>
  <si>
    <t>رحمة</t>
  </si>
  <si>
    <t xml:space="preserve">نور الدين </t>
  </si>
  <si>
    <t>بشرى المحاسنه</t>
  </si>
  <si>
    <t>لما</t>
  </si>
  <si>
    <t>بشرى حمدان</t>
  </si>
  <si>
    <t>بشرى حيمور</t>
  </si>
  <si>
    <t>بشرى قوادري</t>
  </si>
  <si>
    <t>تاله غانم</t>
  </si>
  <si>
    <t>عبدالحليم</t>
  </si>
  <si>
    <t>تمام غريب</t>
  </si>
  <si>
    <t>تميم الدوس</t>
  </si>
  <si>
    <t>تيما كرباج</t>
  </si>
  <si>
    <t>هندية</t>
  </si>
  <si>
    <t>ثراء اسحيل</t>
  </si>
  <si>
    <t>ثناء ابو حامد</t>
  </si>
  <si>
    <t>كريمه</t>
  </si>
  <si>
    <t>جعفر بركات</t>
  </si>
  <si>
    <t xml:space="preserve">نزار </t>
  </si>
  <si>
    <t>روز</t>
  </si>
  <si>
    <t>حمدان</t>
  </si>
  <si>
    <t>جنان ميهوب</t>
  </si>
  <si>
    <t>ريمون</t>
  </si>
  <si>
    <t>جوزيف عبد المسيح</t>
  </si>
  <si>
    <t>جوسلين عبد الله</t>
  </si>
  <si>
    <t>وضحه</t>
  </si>
  <si>
    <t>حازم وهبي</t>
  </si>
  <si>
    <t>جهينه</t>
  </si>
  <si>
    <t xml:space="preserve">اكرم </t>
  </si>
  <si>
    <t>حسام الدين الصعيدي</t>
  </si>
  <si>
    <t>عيد</t>
  </si>
  <si>
    <t>هبة الله</t>
  </si>
  <si>
    <t>حسام العنداري</t>
  </si>
  <si>
    <t>حسام مزهر</t>
  </si>
  <si>
    <t>حسان خوام</t>
  </si>
  <si>
    <t>بدريه</t>
  </si>
  <si>
    <t>حسين الطسي</t>
  </si>
  <si>
    <t>حسين القادري</t>
  </si>
  <si>
    <t>فخريه</t>
  </si>
  <si>
    <t>فراس</t>
  </si>
  <si>
    <t>حفصه زين</t>
  </si>
  <si>
    <t>حلا زينب</t>
  </si>
  <si>
    <t>مفيد</t>
  </si>
  <si>
    <t>مديحه</t>
  </si>
  <si>
    <t>حمزه تركمان</t>
  </si>
  <si>
    <t>شحادة</t>
  </si>
  <si>
    <t>مرزوق</t>
  </si>
  <si>
    <t>خليل الديب</t>
  </si>
  <si>
    <t>خليل عبد الله</t>
  </si>
  <si>
    <t>احمد فواز</t>
  </si>
  <si>
    <t>رغده</t>
  </si>
  <si>
    <t>دريد شلغين</t>
  </si>
  <si>
    <t>دعاء البدوي</t>
  </si>
  <si>
    <t>مبارك</t>
  </si>
  <si>
    <t>ديانا ملاك</t>
  </si>
  <si>
    <t>عقاب</t>
  </si>
  <si>
    <t>هيلا</t>
  </si>
  <si>
    <t>ديب اسعيد</t>
  </si>
  <si>
    <t>بدوي</t>
  </si>
  <si>
    <t>ديما حبال</t>
  </si>
  <si>
    <t>ديمه الحناوي</t>
  </si>
  <si>
    <t>محمد وفيق</t>
  </si>
  <si>
    <t>رافت الحفيري</t>
  </si>
  <si>
    <t>راما ابووطفة</t>
  </si>
  <si>
    <t>راما المارديني</t>
  </si>
  <si>
    <t>راما زين العابدين</t>
  </si>
  <si>
    <t>محمد زاهر</t>
  </si>
  <si>
    <t>راما عباد</t>
  </si>
  <si>
    <t>راما كندر</t>
  </si>
  <si>
    <t>راما نعمان</t>
  </si>
  <si>
    <t>محمد علاء</t>
  </si>
  <si>
    <t>رامة الصباغ</t>
  </si>
  <si>
    <t>سهى</t>
  </si>
  <si>
    <t>رزان الحواط</t>
  </si>
  <si>
    <t>عبدالرزاق</t>
  </si>
  <si>
    <t>سلميه</t>
  </si>
  <si>
    <t>تمام</t>
  </si>
  <si>
    <t xml:space="preserve">رشاد درويش </t>
  </si>
  <si>
    <t xml:space="preserve">سهيلة درباس </t>
  </si>
  <si>
    <t>رغد الشعار</t>
  </si>
  <si>
    <t xml:space="preserve">رغد غنوم </t>
  </si>
  <si>
    <t>رفيق يوسف</t>
  </si>
  <si>
    <t>رنا حسين</t>
  </si>
  <si>
    <t>وسيم</t>
  </si>
  <si>
    <t>رنيم البهلول</t>
  </si>
  <si>
    <t>أيهم</t>
  </si>
  <si>
    <t>محمد سليم</t>
  </si>
  <si>
    <t>رهام سليمان اغا</t>
  </si>
  <si>
    <t>رهف الحلبي</t>
  </si>
  <si>
    <t xml:space="preserve">روان الطعمه </t>
  </si>
  <si>
    <t xml:space="preserve">طعمه </t>
  </si>
  <si>
    <t xml:space="preserve">دلال </t>
  </si>
  <si>
    <t>محمد صالح</t>
  </si>
  <si>
    <t xml:space="preserve">ريم الشعار </t>
  </si>
  <si>
    <t xml:space="preserve">ريما المصري </t>
  </si>
  <si>
    <t>ريهام الوادي</t>
  </si>
  <si>
    <t>راحب</t>
  </si>
  <si>
    <t>رائد</t>
  </si>
  <si>
    <t>اسيا</t>
  </si>
  <si>
    <t>زين العابدين ضاهر</t>
  </si>
  <si>
    <t>زينب عباس</t>
  </si>
  <si>
    <t>هولا</t>
  </si>
  <si>
    <t>ظافر</t>
  </si>
  <si>
    <t>سارة المغربي</t>
  </si>
  <si>
    <t>محمد جلال</t>
  </si>
  <si>
    <t>لينة</t>
  </si>
  <si>
    <t xml:space="preserve">سارة قطناني الشهير بالتركماني </t>
  </si>
  <si>
    <t>امنة</t>
  </si>
  <si>
    <t>سعد سعد</t>
  </si>
  <si>
    <t>سلافة حسين عبدو</t>
  </si>
  <si>
    <t>سلام الدهنه</t>
  </si>
  <si>
    <t>سموءل منصور</t>
  </si>
  <si>
    <t>سندس بخو</t>
  </si>
  <si>
    <t xml:space="preserve">سيرين قنبرجي </t>
  </si>
  <si>
    <t xml:space="preserve">عمار </t>
  </si>
  <si>
    <t xml:space="preserve">منال </t>
  </si>
  <si>
    <t>لؤي</t>
  </si>
  <si>
    <t>نزيهة</t>
  </si>
  <si>
    <t>ميسم</t>
  </si>
  <si>
    <t>صفاء الحسين</t>
  </si>
  <si>
    <t>وهيبه</t>
  </si>
  <si>
    <t xml:space="preserve">هناء </t>
  </si>
  <si>
    <t>طارق اليوسف</t>
  </si>
  <si>
    <t>عادل الغجر</t>
  </si>
  <si>
    <t>شتوى</t>
  </si>
  <si>
    <t>عادل خطاب</t>
  </si>
  <si>
    <t>محمد شفيق</t>
  </si>
  <si>
    <t>عاصم ناصر</t>
  </si>
  <si>
    <t>عامر الرباط</t>
  </si>
  <si>
    <t>عباده اللحام</t>
  </si>
  <si>
    <t>ايناس</t>
  </si>
  <si>
    <t>عوض</t>
  </si>
  <si>
    <t>عبدالله النداف</t>
  </si>
  <si>
    <t>كناز</t>
  </si>
  <si>
    <t>وحيد</t>
  </si>
  <si>
    <t>عبدالسلام صوفان</t>
  </si>
  <si>
    <t>عبد العليم صوان</t>
  </si>
  <si>
    <t>عبد الغني سحتوت</t>
  </si>
  <si>
    <t>عبدالله حسن</t>
  </si>
  <si>
    <t>حمزه</t>
  </si>
  <si>
    <t>عبد الوهاب البريجاوي</t>
  </si>
  <si>
    <t>نهلا</t>
  </si>
  <si>
    <t>عبير الكعدي</t>
  </si>
  <si>
    <t>نقولا</t>
  </si>
  <si>
    <t>عدي غرلي</t>
  </si>
  <si>
    <t>علا الحسين</t>
  </si>
  <si>
    <t>علا قادري</t>
  </si>
  <si>
    <t xml:space="preserve">محمد وجيه </t>
  </si>
  <si>
    <t xml:space="preserve">بلقيس </t>
  </si>
  <si>
    <t>اميه</t>
  </si>
  <si>
    <t>علي العلي</t>
  </si>
  <si>
    <t>علي ديب</t>
  </si>
  <si>
    <t xml:space="preserve">علي زيدان </t>
  </si>
  <si>
    <t>نجوة</t>
  </si>
  <si>
    <t>علي عبدو</t>
  </si>
  <si>
    <t>علي علوش</t>
  </si>
  <si>
    <t>مدحت</t>
  </si>
  <si>
    <t>علي فاكه</t>
  </si>
  <si>
    <t>علي هاشم</t>
  </si>
  <si>
    <t>ناظم</t>
  </si>
  <si>
    <t>لوما</t>
  </si>
  <si>
    <t>محمد نعيم</t>
  </si>
  <si>
    <t>سميحه</t>
  </si>
  <si>
    <t>عمر حيدر</t>
  </si>
  <si>
    <t>عمران الذنون</t>
  </si>
  <si>
    <t>عمير بوز العسل</t>
  </si>
  <si>
    <t>عهد البطرس</t>
  </si>
  <si>
    <t>غدير أحمد</t>
  </si>
  <si>
    <t>رويده عفوف</t>
  </si>
  <si>
    <t>غيداء ارشيد</t>
  </si>
  <si>
    <t>فادي ابو عيد</t>
  </si>
  <si>
    <t xml:space="preserve">بشرى </t>
  </si>
  <si>
    <t>محمد فايز</t>
  </si>
  <si>
    <t>فاطمه غنيم</t>
  </si>
  <si>
    <t>فاطمه قطمه</t>
  </si>
  <si>
    <t>فرح العجلاني</t>
  </si>
  <si>
    <t>ظليل</t>
  </si>
  <si>
    <t>فلورين الليوا</t>
  </si>
  <si>
    <t xml:space="preserve">قتيبه سعد الدين </t>
  </si>
  <si>
    <t>قمر خطاب</t>
  </si>
  <si>
    <t>نهايه</t>
  </si>
  <si>
    <t>كارولين صملاخي</t>
  </si>
  <si>
    <t>كرم ظاظا</t>
  </si>
  <si>
    <t>لانا</t>
  </si>
  <si>
    <t xml:space="preserve">كريستل نخلة </t>
  </si>
  <si>
    <t xml:space="preserve">زهى غريب </t>
  </si>
  <si>
    <t>كريم الشحاذه</t>
  </si>
  <si>
    <t>عارف</t>
  </si>
  <si>
    <t>لما حاتم</t>
  </si>
  <si>
    <t>نور الدين</t>
  </si>
  <si>
    <t>ليلى سليلاتي</t>
  </si>
  <si>
    <t>لينا عرعار</t>
  </si>
  <si>
    <t>مؤمنه سكروجه</t>
  </si>
  <si>
    <t>مؤيد شليلو</t>
  </si>
  <si>
    <t>ماري عمار</t>
  </si>
  <si>
    <t>نجات</t>
  </si>
  <si>
    <t>وضاح</t>
  </si>
  <si>
    <t>مالك حسن</t>
  </si>
  <si>
    <t>مجد الجنيد</t>
  </si>
  <si>
    <t>مجد الرشراش</t>
  </si>
  <si>
    <t>محمد ابي  غازي</t>
  </si>
  <si>
    <t xml:space="preserve">ناهد </t>
  </si>
  <si>
    <t>محمد اسامة لازيني</t>
  </si>
  <si>
    <t>زينة</t>
  </si>
  <si>
    <t>محمد الاشكي</t>
  </si>
  <si>
    <t>محمد الايوبي</t>
  </si>
  <si>
    <t>محمد البيبي</t>
  </si>
  <si>
    <t>عاصم</t>
  </si>
  <si>
    <t>محمد الدرويش</t>
  </si>
  <si>
    <t>محمد الريابي</t>
  </si>
  <si>
    <t>محمد الصباغ</t>
  </si>
  <si>
    <t>محمد المطيط</t>
  </si>
  <si>
    <t>فتون</t>
  </si>
  <si>
    <t xml:space="preserve">ملك </t>
  </si>
  <si>
    <t>محمد بسمار</t>
  </si>
  <si>
    <t>محمد حسن ست البنين</t>
  </si>
  <si>
    <t>محمد حليمه</t>
  </si>
  <si>
    <t>ناهده</t>
  </si>
  <si>
    <t>محمد حمزه القباني</t>
  </si>
  <si>
    <t>محمد حمزه شرف الدين</t>
  </si>
  <si>
    <t>محمد خطيب</t>
  </si>
  <si>
    <t>محمد درغام عثمان</t>
  </si>
  <si>
    <t>محمد زيد صهيون</t>
  </si>
  <si>
    <t>اريج</t>
  </si>
  <si>
    <t>محمد شادي حريدين</t>
  </si>
  <si>
    <t>محمد شاشيط</t>
  </si>
  <si>
    <t>محمدطالب</t>
  </si>
  <si>
    <t xml:space="preserve">محمد شبيب </t>
  </si>
  <si>
    <t xml:space="preserve">محمد سمير </t>
  </si>
  <si>
    <t>محمد ضياء هواري</t>
  </si>
  <si>
    <t>فريز</t>
  </si>
  <si>
    <t>فتحيه</t>
  </si>
  <si>
    <t>طلال</t>
  </si>
  <si>
    <t xml:space="preserve">محمد مراد الحمصي </t>
  </si>
  <si>
    <t xml:space="preserve">ايمن </t>
  </si>
  <si>
    <t>محمد منتصر الطحل</t>
  </si>
  <si>
    <t>محمد جهاد</t>
  </si>
  <si>
    <t>محمد نحله</t>
  </si>
  <si>
    <t>نائله</t>
  </si>
  <si>
    <t>محمد وسيم يلداني جزائرلي</t>
  </si>
  <si>
    <t>محمدبشر رسول</t>
  </si>
  <si>
    <t>وجيهة</t>
  </si>
  <si>
    <t>محمدعمار مظلوم</t>
  </si>
  <si>
    <t>مامون</t>
  </si>
  <si>
    <t>محمد عمر الحلاق</t>
  </si>
  <si>
    <t xml:space="preserve">محمد فادي العطار </t>
  </si>
  <si>
    <t>مجدولين</t>
  </si>
  <si>
    <t>محمد لؤي المصري</t>
  </si>
  <si>
    <t>ريم ابراهيم</t>
  </si>
  <si>
    <t>محمديامن دركزللي</t>
  </si>
  <si>
    <t>محمدعماد</t>
  </si>
  <si>
    <t>محمود الابرش</t>
  </si>
  <si>
    <t>محمود الدبس</t>
  </si>
  <si>
    <t>محمود ذي النون</t>
  </si>
  <si>
    <t>محمود يونس</t>
  </si>
  <si>
    <t>اخلاص</t>
  </si>
  <si>
    <t>مرح المناع</t>
  </si>
  <si>
    <t>محمد عامر</t>
  </si>
  <si>
    <t>مرفت الشريطي</t>
  </si>
  <si>
    <t>نصري</t>
  </si>
  <si>
    <t>مرهف العبد</t>
  </si>
  <si>
    <t xml:space="preserve">مروه الشريطي </t>
  </si>
  <si>
    <t xml:space="preserve">منير </t>
  </si>
  <si>
    <t>غازية</t>
  </si>
  <si>
    <t>مسعده بحطيطي</t>
  </si>
  <si>
    <t>مصطفى الحمادة</t>
  </si>
  <si>
    <t>جانيت</t>
  </si>
  <si>
    <t>معاذ الحموي</t>
  </si>
  <si>
    <t>معاذ الشيخ حسن</t>
  </si>
  <si>
    <t>منار الاغواني</t>
  </si>
  <si>
    <t>محمدكمال</t>
  </si>
  <si>
    <t>منار ديب</t>
  </si>
  <si>
    <t>رسميه</t>
  </si>
  <si>
    <t>شادية</t>
  </si>
  <si>
    <t xml:space="preserve">منال برازي </t>
  </si>
  <si>
    <t xml:space="preserve">محمد محسن </t>
  </si>
  <si>
    <t>منتصر كرباج</t>
  </si>
  <si>
    <t>راكان</t>
  </si>
  <si>
    <t xml:space="preserve">منتهى حسون </t>
  </si>
  <si>
    <t xml:space="preserve">مارون </t>
  </si>
  <si>
    <t xml:space="preserve">مريانا </t>
  </si>
  <si>
    <t>معينه</t>
  </si>
  <si>
    <t>منيب بكري</t>
  </si>
  <si>
    <t>مهاب شيخ سالم</t>
  </si>
  <si>
    <t xml:space="preserve">مياس دحبور </t>
  </si>
  <si>
    <t>ميراي دحدل</t>
  </si>
  <si>
    <t>ركان</t>
  </si>
  <si>
    <t>ناصر محمد</t>
  </si>
  <si>
    <t>نجوى قطان</t>
  </si>
  <si>
    <t>محمد مهند</t>
  </si>
  <si>
    <t>هادي عرنوس</t>
  </si>
  <si>
    <t>نور الشالاتي</t>
  </si>
  <si>
    <t>علا</t>
  </si>
  <si>
    <t>نور الشربجي المزيك</t>
  </si>
  <si>
    <t>بشيره</t>
  </si>
  <si>
    <t>نورا المشكاوي</t>
  </si>
  <si>
    <t>نورمان خليل</t>
  </si>
  <si>
    <t>نواظر</t>
  </si>
  <si>
    <t xml:space="preserve">امل </t>
  </si>
  <si>
    <t>هادي مريم</t>
  </si>
  <si>
    <t>هبة غريب</t>
  </si>
  <si>
    <t>مسلم</t>
  </si>
  <si>
    <t xml:space="preserve">روضة </t>
  </si>
  <si>
    <t xml:space="preserve">فايز </t>
  </si>
  <si>
    <t>هتون مقرش</t>
  </si>
  <si>
    <t>محمد ثابت</t>
  </si>
  <si>
    <t>ربيعه</t>
  </si>
  <si>
    <t xml:space="preserve">هند زيتون </t>
  </si>
  <si>
    <t xml:space="preserve">جميله </t>
  </si>
  <si>
    <t>وئام اسليم</t>
  </si>
  <si>
    <t>وائل البردقاني</t>
  </si>
  <si>
    <t>وائل نصار</t>
  </si>
  <si>
    <t>نعمات</t>
  </si>
  <si>
    <t>مسعود</t>
  </si>
  <si>
    <t>وديع ناصر</t>
  </si>
  <si>
    <t>فيحاء</t>
  </si>
  <si>
    <t xml:space="preserve">امنة </t>
  </si>
  <si>
    <t>يارا الغزال</t>
  </si>
  <si>
    <t>شوكت</t>
  </si>
  <si>
    <t>جوهينا</t>
  </si>
  <si>
    <t>يحيى الحفار</t>
  </si>
  <si>
    <t>محمدمروان</t>
  </si>
  <si>
    <t>يزن الست</t>
  </si>
  <si>
    <t>يزن النميري</t>
  </si>
  <si>
    <t>شيرين</t>
  </si>
  <si>
    <t>يسرى زرزور</t>
  </si>
  <si>
    <t xml:space="preserve">يوسف البقاعي </t>
  </si>
  <si>
    <t>كارمن</t>
  </si>
  <si>
    <t>يوسف زين العابدين</t>
  </si>
  <si>
    <t>احمد غالب</t>
  </si>
  <si>
    <t>نسيما</t>
  </si>
  <si>
    <t>يونس المقداد</t>
  </si>
  <si>
    <t>مريم ادريس</t>
  </si>
  <si>
    <t xml:space="preserve">الهام حج محمود </t>
  </si>
  <si>
    <t xml:space="preserve">منذر القادري </t>
  </si>
  <si>
    <t>احمد فاتح</t>
  </si>
  <si>
    <t>راجحة</t>
  </si>
  <si>
    <t>رامي بريك هنيدي</t>
  </si>
  <si>
    <t>حسيب</t>
  </si>
  <si>
    <t>بسام شيخ سليمان</t>
  </si>
  <si>
    <t>محمد مؤيد الحجازي</t>
  </si>
  <si>
    <t>ابراهيم الحسون</t>
  </si>
  <si>
    <t>اتحاد</t>
  </si>
  <si>
    <t>ابراهيم العلي العثمان</t>
  </si>
  <si>
    <t>ساره</t>
  </si>
  <si>
    <t>ابراهيم يحيى</t>
  </si>
  <si>
    <t>أبو بكر صالح</t>
  </si>
  <si>
    <t>أسماء</t>
  </si>
  <si>
    <t>احسان احسان</t>
  </si>
  <si>
    <t>ممتاز</t>
  </si>
  <si>
    <t>بروين</t>
  </si>
  <si>
    <t>احمد الجاويش</t>
  </si>
  <si>
    <t>احمد الحاج محمد</t>
  </si>
  <si>
    <t>احمد العطا الله</t>
  </si>
  <si>
    <t>احمد العلبي</t>
  </si>
  <si>
    <t>منيرة</t>
  </si>
  <si>
    <t>احمد المارديني</t>
  </si>
  <si>
    <t>احمد المصري</t>
  </si>
  <si>
    <t>احمد الملا</t>
  </si>
  <si>
    <t>محمد فراس</t>
  </si>
  <si>
    <t>احمد النشواتي</t>
  </si>
  <si>
    <t>محمدنهاد</t>
  </si>
  <si>
    <t>احمد بزره</t>
  </si>
  <si>
    <t>احمد حسن</t>
  </si>
  <si>
    <t>احمد حمود</t>
  </si>
  <si>
    <t>احمد ذو الغني</t>
  </si>
  <si>
    <t xml:space="preserve"> منى</t>
  </si>
  <si>
    <t>احمد زرزور</t>
  </si>
  <si>
    <t>احمد سلطان</t>
  </si>
  <si>
    <t>اسية</t>
  </si>
  <si>
    <t>لينه</t>
  </si>
  <si>
    <t>احمد محمد</t>
  </si>
  <si>
    <t>احمد هاشم</t>
  </si>
  <si>
    <t>اروى العاقل</t>
  </si>
  <si>
    <t>عزت</t>
  </si>
  <si>
    <t>اسامه نطفجي</t>
  </si>
  <si>
    <t>أسامه يزبك</t>
  </si>
  <si>
    <t>مياسه</t>
  </si>
  <si>
    <t>اسماء كيكي</t>
  </si>
  <si>
    <t>اسماعيل حجازي</t>
  </si>
  <si>
    <t>اشرف نعيم</t>
  </si>
  <si>
    <t>اصلان ماف</t>
  </si>
  <si>
    <t>دانا</t>
  </si>
  <si>
    <t>هادية</t>
  </si>
  <si>
    <t xml:space="preserve">الاء الاصبح </t>
  </si>
  <si>
    <t>باسمة ياسين</t>
  </si>
  <si>
    <t>الاء الشربجي</t>
  </si>
  <si>
    <t>الاء القابوني</t>
  </si>
  <si>
    <t>الاء عتمه</t>
  </si>
  <si>
    <t>نداء</t>
  </si>
  <si>
    <t>ملاذ</t>
  </si>
  <si>
    <t>الاء منذر</t>
  </si>
  <si>
    <t>جنيه</t>
  </si>
  <si>
    <t>الحسن شاهين</t>
  </si>
  <si>
    <t>العصماء البرم</t>
  </si>
  <si>
    <t>الين وهبه</t>
  </si>
  <si>
    <t>ماي</t>
  </si>
  <si>
    <t xml:space="preserve">محمد سعيد </t>
  </si>
  <si>
    <t>اماني فاكهاني</t>
  </si>
  <si>
    <t>امجد القاروط</t>
  </si>
  <si>
    <t>عطا الله</t>
  </si>
  <si>
    <t>أمجد سماره</t>
  </si>
  <si>
    <t>وفاء سكريه</t>
  </si>
  <si>
    <t xml:space="preserve">امل الصالحاني المعط </t>
  </si>
  <si>
    <t xml:space="preserve">محمد سهيل </t>
  </si>
  <si>
    <t>امنه جمعه</t>
  </si>
  <si>
    <t xml:space="preserve">ذياب </t>
  </si>
  <si>
    <t xml:space="preserve">فتحيه </t>
  </si>
  <si>
    <t>اميرة عبد الحفيظ</t>
  </si>
  <si>
    <t>امينه السيبي</t>
  </si>
  <si>
    <t>امينه السيد</t>
  </si>
  <si>
    <t>محرز</t>
  </si>
  <si>
    <t>حسنيه</t>
  </si>
  <si>
    <t xml:space="preserve">اناس شاكر </t>
  </si>
  <si>
    <t>اناس قطيفاني</t>
  </si>
  <si>
    <t>محمدجمال</t>
  </si>
  <si>
    <t>انس الحريري</t>
  </si>
  <si>
    <t>انس العطيه</t>
  </si>
  <si>
    <t>رشا الرز</t>
  </si>
  <si>
    <t>انس المدني</t>
  </si>
  <si>
    <t>انس أبوزرار</t>
  </si>
  <si>
    <t>انس صوفي</t>
  </si>
  <si>
    <t xml:space="preserve">عبد الباسط </t>
  </si>
  <si>
    <t>ناجي</t>
  </si>
  <si>
    <t>اويس الحبش</t>
  </si>
  <si>
    <t>ايات الكجك</t>
  </si>
  <si>
    <t>ايات سرور</t>
  </si>
  <si>
    <t>اياد البيضه</t>
  </si>
  <si>
    <t>فاعور</t>
  </si>
  <si>
    <t>اياد السهو</t>
  </si>
  <si>
    <t>جاسم</t>
  </si>
  <si>
    <t>خلفه</t>
  </si>
  <si>
    <t>اياد الكردي</t>
  </si>
  <si>
    <t>اياد عزيزيه</t>
  </si>
  <si>
    <t>اية ذو الغنى</t>
  </si>
  <si>
    <t>محمد مصباح</t>
  </si>
  <si>
    <t xml:space="preserve">اية غنام </t>
  </si>
  <si>
    <t xml:space="preserve">خلود </t>
  </si>
  <si>
    <t>جوزيف</t>
  </si>
  <si>
    <t>ايمان فقعه</t>
  </si>
  <si>
    <t>معتصم</t>
  </si>
  <si>
    <t>ايمن شباني</t>
  </si>
  <si>
    <t>ايه الطلفاح</t>
  </si>
  <si>
    <t>نضال</t>
  </si>
  <si>
    <t>ايهم العلي</t>
  </si>
  <si>
    <t>احمد ملحه</t>
  </si>
  <si>
    <t xml:space="preserve">عادل </t>
  </si>
  <si>
    <t xml:space="preserve">نوال </t>
  </si>
  <si>
    <t>بتول حماد</t>
  </si>
  <si>
    <t>حنان الريس</t>
  </si>
  <si>
    <t>بدور الشاذلي</t>
  </si>
  <si>
    <t>بروج الحريري</t>
  </si>
  <si>
    <t>نشأت</t>
  </si>
  <si>
    <t>تماضر الحريري</t>
  </si>
  <si>
    <t>امريه</t>
  </si>
  <si>
    <t>بشار المحمد</t>
  </si>
  <si>
    <t>بشار جريدة</t>
  </si>
  <si>
    <t>جمال الدين</t>
  </si>
  <si>
    <t>بشار حاج</t>
  </si>
  <si>
    <t>عمشه</t>
  </si>
  <si>
    <t>بشار شاهين</t>
  </si>
  <si>
    <t>عكل</t>
  </si>
  <si>
    <t>جنان شاهين</t>
  </si>
  <si>
    <t>بشيرا بردان</t>
  </si>
  <si>
    <t>رؤف</t>
  </si>
  <si>
    <t>بشيرة الوادى</t>
  </si>
  <si>
    <t>كايد</t>
  </si>
  <si>
    <t>عسكريه</t>
  </si>
  <si>
    <t>بلال جابر</t>
  </si>
  <si>
    <t>كفاء</t>
  </si>
  <si>
    <t>بلال خليفة</t>
  </si>
  <si>
    <t>فرنجيه</t>
  </si>
  <si>
    <t>تركي العيسى</t>
  </si>
  <si>
    <t>مزاحم</t>
  </si>
  <si>
    <t>تسنيم حرابه</t>
  </si>
  <si>
    <t>ثناء آغا</t>
  </si>
  <si>
    <t>نبيهه</t>
  </si>
  <si>
    <t>جرجس عرنوق</t>
  </si>
  <si>
    <t>نائل</t>
  </si>
  <si>
    <t>جلال الواو</t>
  </si>
  <si>
    <t>جلال شنان</t>
  </si>
  <si>
    <t>آمال</t>
  </si>
  <si>
    <t>جهاد طيارة</t>
  </si>
  <si>
    <t>جودي كريشان</t>
  </si>
  <si>
    <t>ابي</t>
  </si>
  <si>
    <t>لبابه</t>
  </si>
  <si>
    <t>جورج الحاج</t>
  </si>
  <si>
    <t>عمار</t>
  </si>
  <si>
    <t>عجرم</t>
  </si>
  <si>
    <t>زريفة</t>
  </si>
  <si>
    <t>جوليا جحجاح</t>
  </si>
  <si>
    <t>ورده</t>
  </si>
  <si>
    <t>حازم الاوس</t>
  </si>
  <si>
    <t>ثائرة</t>
  </si>
  <si>
    <t>حسن الاشقر</t>
  </si>
  <si>
    <t>حسن كريزان</t>
  </si>
  <si>
    <t>دلال بكر</t>
  </si>
  <si>
    <t>حسن نظام طهراني</t>
  </si>
  <si>
    <t>حسين الحاجي</t>
  </si>
  <si>
    <t>محمدخير</t>
  </si>
  <si>
    <t>حمزه عفوفه ياسين</t>
  </si>
  <si>
    <t xml:space="preserve">حنان شربا </t>
  </si>
  <si>
    <t>حنين الحكيم</t>
  </si>
  <si>
    <t xml:space="preserve">حنين خليل </t>
  </si>
  <si>
    <t xml:space="preserve">انعام </t>
  </si>
  <si>
    <t>بشيرة</t>
  </si>
  <si>
    <t>حياة عمار الزعبي</t>
  </si>
  <si>
    <t>محمد مامون</t>
  </si>
  <si>
    <t>حيدر غانم</t>
  </si>
  <si>
    <t>علاءالدين</t>
  </si>
  <si>
    <t>اكتمال</t>
  </si>
  <si>
    <t xml:space="preserve">عبد الغني </t>
  </si>
  <si>
    <t>خالد العلي</t>
  </si>
  <si>
    <t>صبا</t>
  </si>
  <si>
    <t>خالد شاويش</t>
  </si>
  <si>
    <t>خضرة</t>
  </si>
  <si>
    <t>خالد عبد الحق</t>
  </si>
  <si>
    <t>خالد مهاوش</t>
  </si>
  <si>
    <t>بيداء</t>
  </si>
  <si>
    <t>خلدون المذيب</t>
  </si>
  <si>
    <t xml:space="preserve">ياسر </t>
  </si>
  <si>
    <t>خلدون زهر الدين</t>
  </si>
  <si>
    <t>خلود جمال القداح</t>
  </si>
  <si>
    <t>عندليب</t>
  </si>
  <si>
    <t>خلود مستو</t>
  </si>
  <si>
    <t>خنساء عبد الحفيظ</t>
  </si>
  <si>
    <t>محمد ايهاب</t>
  </si>
  <si>
    <t>دانه البوشي</t>
  </si>
  <si>
    <t>رزان مراد</t>
  </si>
  <si>
    <t>دانيه علايا</t>
  </si>
  <si>
    <t>محمد ضياء</t>
  </si>
  <si>
    <t>نبال</t>
  </si>
  <si>
    <t>دانيه كريدي</t>
  </si>
  <si>
    <t>ندوى</t>
  </si>
  <si>
    <t>داود انطون</t>
  </si>
  <si>
    <t>ميرنا</t>
  </si>
  <si>
    <t>درويش الحجار</t>
  </si>
  <si>
    <t>دعاء الضاهر</t>
  </si>
  <si>
    <t>دعاء برغوث</t>
  </si>
  <si>
    <t>دعاء شريدي</t>
  </si>
  <si>
    <t>مؤمنة</t>
  </si>
  <si>
    <t xml:space="preserve">دعاء نصري </t>
  </si>
  <si>
    <t xml:space="preserve">محمد مجد </t>
  </si>
  <si>
    <t xml:space="preserve">اميمة </t>
  </si>
  <si>
    <t xml:space="preserve">دليجان قدور </t>
  </si>
  <si>
    <t>ديانا تومه</t>
  </si>
  <si>
    <t>ديانا عمران</t>
  </si>
  <si>
    <t>ديما خادم الأربعين</t>
  </si>
  <si>
    <t>دينا قابلو</t>
  </si>
  <si>
    <t>فريحه</t>
  </si>
  <si>
    <t>راضي السعيد</t>
  </si>
  <si>
    <t>دخلله</t>
  </si>
  <si>
    <t xml:space="preserve">راما الجاجه </t>
  </si>
  <si>
    <t xml:space="preserve">ديمه </t>
  </si>
  <si>
    <t>راما المالح</t>
  </si>
  <si>
    <t>راما بدر</t>
  </si>
  <si>
    <t>جرعه</t>
  </si>
  <si>
    <t>رفاه</t>
  </si>
  <si>
    <t>راما شومان</t>
  </si>
  <si>
    <t>راما صلاحي</t>
  </si>
  <si>
    <t>ربى</t>
  </si>
  <si>
    <t xml:space="preserve">راما مهنا </t>
  </si>
  <si>
    <t xml:space="preserve">سعدة </t>
  </si>
  <si>
    <t>رامي محمد</t>
  </si>
  <si>
    <t>جمعة</t>
  </si>
  <si>
    <t xml:space="preserve">راميا ابو لطيف </t>
  </si>
  <si>
    <t xml:space="preserve">ذيب </t>
  </si>
  <si>
    <t>رانيا ذياب</t>
  </si>
  <si>
    <t>ربا ابو عمار</t>
  </si>
  <si>
    <t>ربا عبدالعزيز</t>
  </si>
  <si>
    <t>ربا هيلم</t>
  </si>
  <si>
    <t>سعديه</t>
  </si>
  <si>
    <t>ربيع ابراهيم</t>
  </si>
  <si>
    <t>ربيع النصر</t>
  </si>
  <si>
    <t>ربيع علي ديب</t>
  </si>
  <si>
    <t>رجاء الحسين</t>
  </si>
  <si>
    <t>رزان الشيباني</t>
  </si>
  <si>
    <t>نجلاء</t>
  </si>
  <si>
    <t>رشا اللحام</t>
  </si>
  <si>
    <t>رشا صافيتا</t>
  </si>
  <si>
    <t>رضا معلا</t>
  </si>
  <si>
    <t>رغد الصبوح</t>
  </si>
  <si>
    <t>رغد مراد</t>
  </si>
  <si>
    <t xml:space="preserve">محمد فايز </t>
  </si>
  <si>
    <t>رفعت الجشي</t>
  </si>
  <si>
    <t>رنا عويد</t>
  </si>
  <si>
    <t>رنا وانلي</t>
  </si>
  <si>
    <t>رنده السعدي</t>
  </si>
  <si>
    <t>رنه يحيى</t>
  </si>
  <si>
    <t>كرام</t>
  </si>
  <si>
    <t>رنيم الحلاق</t>
  </si>
  <si>
    <t>عاليه</t>
  </si>
  <si>
    <t>رنيم الحمال</t>
  </si>
  <si>
    <t>مهند عبد الله</t>
  </si>
  <si>
    <t>رنيم الشحف</t>
  </si>
  <si>
    <t>رنيم الماغوط</t>
  </si>
  <si>
    <t>رابحة</t>
  </si>
  <si>
    <t>رنيم حسون</t>
  </si>
  <si>
    <t>رنيم صبره</t>
  </si>
  <si>
    <t>رهام خنيفس</t>
  </si>
  <si>
    <t>برهان</t>
  </si>
  <si>
    <t>ركنيه</t>
  </si>
  <si>
    <t>رهام قره بطق</t>
  </si>
  <si>
    <t xml:space="preserve">رهف العشعوش </t>
  </si>
  <si>
    <t xml:space="preserve">ميسون </t>
  </si>
  <si>
    <t xml:space="preserve">رهف سيراجي </t>
  </si>
  <si>
    <t xml:space="preserve"> ذكي</t>
  </si>
  <si>
    <t>مطيعه</t>
  </si>
  <si>
    <t>روان الكبة</t>
  </si>
  <si>
    <t>روان شندوبة</t>
  </si>
  <si>
    <t>روعة عتمة</t>
  </si>
  <si>
    <t>روعه ريحان</t>
  </si>
  <si>
    <t>عاطف</t>
  </si>
  <si>
    <t>خولة</t>
  </si>
  <si>
    <t>تحسين</t>
  </si>
  <si>
    <t>ريم الأعور</t>
  </si>
  <si>
    <t>أمريه</t>
  </si>
  <si>
    <t>ريم حميدي</t>
  </si>
  <si>
    <t>هيلة</t>
  </si>
  <si>
    <t>ريم سرميني</t>
  </si>
  <si>
    <t>محمد نور</t>
  </si>
  <si>
    <t>شمة</t>
  </si>
  <si>
    <t xml:space="preserve">زكي احمد </t>
  </si>
  <si>
    <t>نوله</t>
  </si>
  <si>
    <t>زين منلا علي</t>
  </si>
  <si>
    <t>زينب بارود</t>
  </si>
  <si>
    <t>محمدعلي</t>
  </si>
  <si>
    <t>زينب ظلاط</t>
  </si>
  <si>
    <t>زينب عثمان</t>
  </si>
  <si>
    <t>مهدي</t>
  </si>
  <si>
    <t xml:space="preserve">زينب يونس </t>
  </si>
  <si>
    <t>وديعه</t>
  </si>
  <si>
    <t xml:space="preserve">سارة خولي </t>
  </si>
  <si>
    <t>سالي شبلي</t>
  </si>
  <si>
    <t xml:space="preserve">نظير </t>
  </si>
  <si>
    <t>سالي هيلانه</t>
  </si>
  <si>
    <t>سامح عيد عامر</t>
  </si>
  <si>
    <t>سامر الحلبي</t>
  </si>
  <si>
    <t>سامر العسلي</t>
  </si>
  <si>
    <t>سامي الميدعاني</t>
  </si>
  <si>
    <t>ساميه المحاميد</t>
  </si>
  <si>
    <t>لطفيه</t>
  </si>
  <si>
    <t>ساندرا بسيط</t>
  </si>
  <si>
    <t>كارول</t>
  </si>
  <si>
    <t>ستيفاني صالحاني</t>
  </si>
  <si>
    <t xml:space="preserve">ايلي </t>
  </si>
  <si>
    <t xml:space="preserve">سحر الجاري </t>
  </si>
  <si>
    <t>سدره الديري</t>
  </si>
  <si>
    <t>كرامه</t>
  </si>
  <si>
    <t>سدره الصيداوي</t>
  </si>
  <si>
    <t>سراب اشتي</t>
  </si>
  <si>
    <t>سعاد حداد</t>
  </si>
  <si>
    <t>سعدون القديمي</t>
  </si>
  <si>
    <t xml:space="preserve">ورده </t>
  </si>
  <si>
    <t>سلام قاروط</t>
  </si>
  <si>
    <t>أمين</t>
  </si>
  <si>
    <t>سلوى المشكاوي</t>
  </si>
  <si>
    <t>سليمان أبو سمرة</t>
  </si>
  <si>
    <t>بدر</t>
  </si>
  <si>
    <t>سليمان يوسف</t>
  </si>
  <si>
    <t>سماح النايف</t>
  </si>
  <si>
    <t>سمية الفتيان</t>
  </si>
  <si>
    <t>سميح الداغر</t>
  </si>
  <si>
    <t>سميه قرنفل</t>
  </si>
  <si>
    <t>عليه</t>
  </si>
  <si>
    <t>سوسن محسن</t>
  </si>
  <si>
    <t>ابتهاج</t>
  </si>
  <si>
    <t xml:space="preserve">شادي ابو فاعور </t>
  </si>
  <si>
    <t>منور</t>
  </si>
  <si>
    <t>شادي سكروجه</t>
  </si>
  <si>
    <t>شادي شوفان</t>
  </si>
  <si>
    <t>شام عيطه</t>
  </si>
  <si>
    <t>شاهينه المحمد</t>
  </si>
  <si>
    <t>شهاب الدين حاج يحيى</t>
  </si>
  <si>
    <t>شوكت العلي جمه</t>
  </si>
  <si>
    <t>زيد</t>
  </si>
  <si>
    <t>صوفيا عرموش</t>
  </si>
  <si>
    <t>جورية</t>
  </si>
  <si>
    <t>شاهر</t>
  </si>
  <si>
    <t>ضحى محمود</t>
  </si>
  <si>
    <t>زمزم</t>
  </si>
  <si>
    <t>طلال السماك</t>
  </si>
  <si>
    <t>طيف عثمان</t>
  </si>
  <si>
    <t>غياد</t>
  </si>
  <si>
    <t>ظلال عيسى</t>
  </si>
  <si>
    <t>عابد الحموي</t>
  </si>
  <si>
    <t>سونيا</t>
  </si>
  <si>
    <t xml:space="preserve">عادل جمال الدين </t>
  </si>
  <si>
    <t>عامر المحمد</t>
  </si>
  <si>
    <t>عامر حسن</t>
  </si>
  <si>
    <t>عامر عصفور</t>
  </si>
  <si>
    <t>عائده حمدان</t>
  </si>
  <si>
    <t>عائشة الأديب</t>
  </si>
  <si>
    <t>عباده عبد الله</t>
  </si>
  <si>
    <t xml:space="preserve">محمد اسامة </t>
  </si>
  <si>
    <t>بشرى</t>
  </si>
  <si>
    <t>عبد الرحمن عياش</t>
  </si>
  <si>
    <t>عبد الرحمن كنعان</t>
  </si>
  <si>
    <t>عبد السلام الخميس</t>
  </si>
  <si>
    <t>حاكم</t>
  </si>
  <si>
    <t>عبد الكريم تللو</t>
  </si>
  <si>
    <t>عبد الله الصوص</t>
  </si>
  <si>
    <t>عبد الله حمامي</t>
  </si>
  <si>
    <t>عبد الله مصطفى</t>
  </si>
  <si>
    <t>احمد جمال</t>
  </si>
  <si>
    <t>نوفه</t>
  </si>
  <si>
    <t>فوزه</t>
  </si>
  <si>
    <t>عبدالحميد الزايد</t>
  </si>
  <si>
    <t>محمدنادر</t>
  </si>
  <si>
    <t>عبد الرحمن الصمادي</t>
  </si>
  <si>
    <t>عبدالرحمن العطار</t>
  </si>
  <si>
    <t>عبدالرحمن العموري</t>
  </si>
  <si>
    <t>عبد الرزاق الاحمد</t>
  </si>
  <si>
    <t>عبد الرزاق منور</t>
  </si>
  <si>
    <t>محيي الدين</t>
  </si>
  <si>
    <t>عبد الله اوصمان</t>
  </si>
  <si>
    <t>عبد الله شرشار</t>
  </si>
  <si>
    <t>غزاله</t>
  </si>
  <si>
    <t>عبيده القباني</t>
  </si>
  <si>
    <t>عبيده زرزور</t>
  </si>
  <si>
    <t>مهيب</t>
  </si>
  <si>
    <t>دارين</t>
  </si>
  <si>
    <t xml:space="preserve">عبير الفارس </t>
  </si>
  <si>
    <t>ضالحه</t>
  </si>
  <si>
    <t>عبير نوح</t>
  </si>
  <si>
    <t>عثمان عوض</t>
  </si>
  <si>
    <t xml:space="preserve">عدنان علاوي </t>
  </si>
  <si>
    <t>عدي جمعة</t>
  </si>
  <si>
    <t>عدي درموش</t>
  </si>
  <si>
    <t>عدي مخلوف</t>
  </si>
  <si>
    <t>عفاف بدا</t>
  </si>
  <si>
    <t>حميدة</t>
  </si>
  <si>
    <t>عفراء الحسين</t>
  </si>
  <si>
    <t>جهيده</t>
  </si>
  <si>
    <t>علا المفلح</t>
  </si>
  <si>
    <t>شاديه</t>
  </si>
  <si>
    <t>علا كبتول</t>
  </si>
  <si>
    <t>علاء الخليل</t>
  </si>
  <si>
    <t>مطانس</t>
  </si>
  <si>
    <t xml:space="preserve">المعتصم بالله </t>
  </si>
  <si>
    <t>شاميه</t>
  </si>
  <si>
    <t>علاء جديد</t>
  </si>
  <si>
    <t xml:space="preserve">علاء قصار </t>
  </si>
  <si>
    <t xml:space="preserve">عبد القادر </t>
  </si>
  <si>
    <t xml:space="preserve">علاء الدين مبارك </t>
  </si>
  <si>
    <t xml:space="preserve">ايمام شحادة </t>
  </si>
  <si>
    <t xml:space="preserve">علي العمر </t>
  </si>
  <si>
    <t xml:space="preserve">خليل </t>
  </si>
  <si>
    <t>علي جلول</t>
  </si>
  <si>
    <t>سميرا</t>
  </si>
  <si>
    <t>علي كجو</t>
  </si>
  <si>
    <t>علي كوكي</t>
  </si>
  <si>
    <t>كوكي</t>
  </si>
  <si>
    <t>عماد بخو</t>
  </si>
  <si>
    <t>عماد محمد</t>
  </si>
  <si>
    <t>عمار اغواني</t>
  </si>
  <si>
    <t>عمار الشرف</t>
  </si>
  <si>
    <t>عمار حسن</t>
  </si>
  <si>
    <t xml:space="preserve">عمار حسن </t>
  </si>
  <si>
    <t>هيلانة</t>
  </si>
  <si>
    <t>عمر البارودي</t>
  </si>
  <si>
    <t>عمر البراد</t>
  </si>
  <si>
    <t>سيليه</t>
  </si>
  <si>
    <t>عمر العيسى</t>
  </si>
  <si>
    <t>عمر القادري</t>
  </si>
  <si>
    <t>عمر المحمد</t>
  </si>
  <si>
    <t>عمر بكري</t>
  </si>
  <si>
    <t>عمر جويد</t>
  </si>
  <si>
    <t>عمر قلع</t>
  </si>
  <si>
    <t>عمر يوسف</t>
  </si>
  <si>
    <t>عمر يوغاروق</t>
  </si>
  <si>
    <t>عمرو العزي النقشبندي</t>
  </si>
  <si>
    <t xml:space="preserve">رفاه </t>
  </si>
  <si>
    <t>غاليه الزراد</t>
  </si>
  <si>
    <t>غاليه نقاشه</t>
  </si>
  <si>
    <t xml:space="preserve">غدير ابراهيم </t>
  </si>
  <si>
    <t>فائقه</t>
  </si>
  <si>
    <t>غدير مقلد</t>
  </si>
  <si>
    <t>كفايه</t>
  </si>
  <si>
    <t>غدير ونوس</t>
  </si>
  <si>
    <t>غزل عرار</t>
  </si>
  <si>
    <t>غسان ابو منذر</t>
  </si>
  <si>
    <t>غنى توبة</t>
  </si>
  <si>
    <t>زاهره</t>
  </si>
  <si>
    <t>غيث العلاوي</t>
  </si>
  <si>
    <t>غيداء الأحمد</t>
  </si>
  <si>
    <t>فادي بشر</t>
  </si>
  <si>
    <t>فادي عازر</t>
  </si>
  <si>
    <t>فاديه المارديني</t>
  </si>
  <si>
    <t>فارس الخضور</t>
  </si>
  <si>
    <t xml:space="preserve">نهله </t>
  </si>
  <si>
    <t>فاروق شرقاوي</t>
  </si>
  <si>
    <t>فاطمة الزهراء السالم</t>
  </si>
  <si>
    <t>براءه</t>
  </si>
  <si>
    <t>فالح المحمد العبدلله</t>
  </si>
  <si>
    <t>مطر</t>
  </si>
  <si>
    <t>عفراء</t>
  </si>
  <si>
    <t xml:space="preserve">فرح الجبان </t>
  </si>
  <si>
    <t>فرحان شلغين</t>
  </si>
  <si>
    <t>فلك الملا</t>
  </si>
  <si>
    <t>فواز رزوق</t>
  </si>
  <si>
    <t>فؤاد طجيني</t>
  </si>
  <si>
    <t>نورية</t>
  </si>
  <si>
    <t>قاسم الشيخ احمد</t>
  </si>
  <si>
    <t>قتيبة رفاعي</t>
  </si>
  <si>
    <t>رقية</t>
  </si>
  <si>
    <t>كارولين زحلاوي</t>
  </si>
  <si>
    <t>ايفان</t>
  </si>
  <si>
    <t>كرم زكريا</t>
  </si>
  <si>
    <t>مسوك</t>
  </si>
  <si>
    <t>كمي حسون</t>
  </si>
  <si>
    <t>كنان دمراني</t>
  </si>
  <si>
    <t>كنان علي</t>
  </si>
  <si>
    <t xml:space="preserve">ريا </t>
  </si>
  <si>
    <t>لما زغيب</t>
  </si>
  <si>
    <t>لورين الحمصي</t>
  </si>
  <si>
    <t>لوليا الطرابيشي</t>
  </si>
  <si>
    <t>لؤي حبي</t>
  </si>
  <si>
    <t>لطيفه</t>
  </si>
  <si>
    <t xml:space="preserve">ليث الصباغ </t>
  </si>
  <si>
    <t xml:space="preserve">محمد لؤي </t>
  </si>
  <si>
    <t>ليث عيسى</t>
  </si>
  <si>
    <t>غيفار</t>
  </si>
  <si>
    <t>لين الحلبي العطار</t>
  </si>
  <si>
    <t>لوسي</t>
  </si>
  <si>
    <t>لين الكيلاني</t>
  </si>
  <si>
    <t>لين برهمجي</t>
  </si>
  <si>
    <t>لين مبارك</t>
  </si>
  <si>
    <t>مروه</t>
  </si>
  <si>
    <t>لينا حسن</t>
  </si>
  <si>
    <t>لينا هزيمه</t>
  </si>
  <si>
    <t>مادلين وهبه</t>
  </si>
  <si>
    <t>مازن الحجه</t>
  </si>
  <si>
    <t>مالك عيسى</t>
  </si>
  <si>
    <t>ماهر  أبو دقة</t>
  </si>
  <si>
    <t>مهيبه</t>
  </si>
  <si>
    <t>ماهر خولاني</t>
  </si>
  <si>
    <t>مايا حوزاني</t>
  </si>
  <si>
    <t>مجد الناصر</t>
  </si>
  <si>
    <t>عباس</t>
  </si>
  <si>
    <t xml:space="preserve">ماهر </t>
  </si>
  <si>
    <t>مجد يوسف</t>
  </si>
  <si>
    <t>محسن سليمان</t>
  </si>
  <si>
    <t>محمد ادريس</t>
  </si>
  <si>
    <t>محمد الاذن</t>
  </si>
  <si>
    <t>محمد الاسعد</t>
  </si>
  <si>
    <t>كامله</t>
  </si>
  <si>
    <t>محمد الحاج علي</t>
  </si>
  <si>
    <t>محمد الحلبي</t>
  </si>
  <si>
    <t>محمد الحلقي</t>
  </si>
  <si>
    <t>محمد الخضر الوكاع</t>
  </si>
  <si>
    <t>جلال</t>
  </si>
  <si>
    <t>محمد الخلاوي</t>
  </si>
  <si>
    <t>محمد الشريف</t>
  </si>
  <si>
    <t>محمد العبود</t>
  </si>
  <si>
    <t>محمد العساف</t>
  </si>
  <si>
    <t>معن</t>
  </si>
  <si>
    <t>محمد العقاد</t>
  </si>
  <si>
    <t>محمد الفاعوري</t>
  </si>
  <si>
    <t>محمد الماضي</t>
  </si>
  <si>
    <t xml:space="preserve">محمد المسلماني </t>
  </si>
  <si>
    <t>محمد انس رمضان</t>
  </si>
  <si>
    <t>محمد اياد البغاده</t>
  </si>
  <si>
    <t>محمد تاج الدين الحلبي</t>
  </si>
  <si>
    <t>ربيحه</t>
  </si>
  <si>
    <t>محمد حسن الفياض</t>
  </si>
  <si>
    <t>محمد حمامه</t>
  </si>
  <si>
    <t>رئفت</t>
  </si>
  <si>
    <t>محمد خالد الطويل</t>
  </si>
  <si>
    <t>مصونه</t>
  </si>
  <si>
    <t>محمد خضره</t>
  </si>
  <si>
    <t>محمد خطاب</t>
  </si>
  <si>
    <t>محمد خلدون باكير اغا</t>
  </si>
  <si>
    <t>محمد درويش</t>
  </si>
  <si>
    <t>محمد رامي ديري</t>
  </si>
  <si>
    <t>محمد رضوان ركابي</t>
  </si>
  <si>
    <t>محمد رياض بغدادي</t>
  </si>
  <si>
    <t>محمد رياض ركاب</t>
  </si>
  <si>
    <t>محمد زاهر نضر</t>
  </si>
  <si>
    <t>محمد زكريا البابا</t>
  </si>
  <si>
    <t>محمد زهير تركماني</t>
  </si>
  <si>
    <t>محمد زياد طبوش</t>
  </si>
  <si>
    <t>محمد سارية جديني</t>
  </si>
  <si>
    <t>محمد سامر دامر</t>
  </si>
  <si>
    <t>شهاب</t>
  </si>
  <si>
    <t>محمد سمارة</t>
  </si>
  <si>
    <t>محمد طلال جلال</t>
  </si>
  <si>
    <t>محمد عادل الصفدي</t>
  </si>
  <si>
    <t>محمد عامر الحلبي</t>
  </si>
  <si>
    <t>محمد عامر السكري</t>
  </si>
  <si>
    <t>محمد رائد</t>
  </si>
  <si>
    <t>محمد عبد الله</t>
  </si>
  <si>
    <t>محمد عبدالغني</t>
  </si>
  <si>
    <t>محمد عبد القادر</t>
  </si>
  <si>
    <t>محمد مؤمن</t>
  </si>
  <si>
    <t>محمد عرفان الزيات</t>
  </si>
  <si>
    <t>محمد عزو ابو ذقن</t>
  </si>
  <si>
    <t>محمد عصام مارديني</t>
  </si>
  <si>
    <t>محمد علاء الصيداوي</t>
  </si>
  <si>
    <t>محمد امير</t>
  </si>
  <si>
    <t>محمد علاء العكيلي</t>
  </si>
  <si>
    <t xml:space="preserve">محمد عمار </t>
  </si>
  <si>
    <t xml:space="preserve">نوفل </t>
  </si>
  <si>
    <t>محمد غيث هواري</t>
  </si>
  <si>
    <t>محمد فادي قاسم</t>
  </si>
  <si>
    <t>محمد فاعور</t>
  </si>
  <si>
    <t>محمد كيالي</t>
  </si>
  <si>
    <t>محمد لؤي الطرشان</t>
  </si>
  <si>
    <t>محمد لؤي حالول</t>
  </si>
  <si>
    <t>محمد ماهر العوا</t>
  </si>
  <si>
    <t>نذار</t>
  </si>
  <si>
    <t xml:space="preserve">محمد ماهر المبيرق </t>
  </si>
  <si>
    <t xml:space="preserve">سهير </t>
  </si>
  <si>
    <t>محمد محمود الظفري</t>
  </si>
  <si>
    <t>محمد مصطفى الغراوي</t>
  </si>
  <si>
    <t>محمد مؤيد دك الباب</t>
  </si>
  <si>
    <t>احمد حسان</t>
  </si>
  <si>
    <t>محمد نذير تحسين بك</t>
  </si>
  <si>
    <t>رؤافه</t>
  </si>
  <si>
    <t>محمد نور أبوعابد</t>
  </si>
  <si>
    <t>محمد والي</t>
  </si>
  <si>
    <t>محمد وليد كلاس</t>
  </si>
  <si>
    <t>محمد يامن تللو النشواتي</t>
  </si>
  <si>
    <t xml:space="preserve">محمد ياسر </t>
  </si>
  <si>
    <t>محمد يمان الملط</t>
  </si>
  <si>
    <t>محمد يونس</t>
  </si>
  <si>
    <t>محمد بديع الدوغري</t>
  </si>
  <si>
    <t>مظهر</t>
  </si>
  <si>
    <t>محمد حسن كحلوس</t>
  </si>
  <si>
    <t>محمدخليل سليمان</t>
  </si>
  <si>
    <t>محمد رضا مزاوي</t>
  </si>
  <si>
    <t>محمدسامر برا</t>
  </si>
  <si>
    <t>محمدسعيد النحاس</t>
  </si>
  <si>
    <t>محمدسليم نخال</t>
  </si>
  <si>
    <t>محمد صهيب ابرش</t>
  </si>
  <si>
    <t>محمد طارق موصلي</t>
  </si>
  <si>
    <t>محمد راني</t>
  </si>
  <si>
    <t>محمد عصام نعمة</t>
  </si>
  <si>
    <t>محمد علاء كحيل</t>
  </si>
  <si>
    <t>محمد منذر سبيناتي</t>
  </si>
  <si>
    <t>محمد نور الدين</t>
  </si>
  <si>
    <t>محمد منير دعبول</t>
  </si>
  <si>
    <t>محمد نور بركات</t>
  </si>
  <si>
    <t>محمد وائل الداموني</t>
  </si>
  <si>
    <t>مجمد زياد</t>
  </si>
  <si>
    <t>ميرفه</t>
  </si>
  <si>
    <t>محمدياسر الدرا</t>
  </si>
  <si>
    <t>محمدخالد</t>
  </si>
  <si>
    <t>حبيبة</t>
  </si>
  <si>
    <t>هدية</t>
  </si>
  <si>
    <t>محمود العيسى</t>
  </si>
  <si>
    <t>محمود النمر</t>
  </si>
  <si>
    <t>محمود شامي</t>
  </si>
  <si>
    <t>محمود شموط</t>
  </si>
  <si>
    <t>رأفت</t>
  </si>
  <si>
    <t>محمود عثمان</t>
  </si>
  <si>
    <t>محمود عدس</t>
  </si>
  <si>
    <t>محمود غزي</t>
  </si>
  <si>
    <t>أمنه</t>
  </si>
  <si>
    <t>محي الدين الحوراني</t>
  </si>
  <si>
    <t xml:space="preserve">مرام الرواس </t>
  </si>
  <si>
    <t xml:space="preserve">باسل </t>
  </si>
  <si>
    <t>مرح الملص</t>
  </si>
  <si>
    <t>مرح ضيانه</t>
  </si>
  <si>
    <t>مرهف مزهر</t>
  </si>
  <si>
    <t>مروة طوج</t>
  </si>
  <si>
    <t>مروه الخمم</t>
  </si>
  <si>
    <t>مروه الزغير</t>
  </si>
  <si>
    <t>مروه شوقل</t>
  </si>
  <si>
    <t>مروه غزال</t>
  </si>
  <si>
    <t>طراد</t>
  </si>
  <si>
    <t>مروه فهد</t>
  </si>
  <si>
    <t xml:space="preserve">علاء </t>
  </si>
  <si>
    <t>محمد منير</t>
  </si>
  <si>
    <t>مزنة العيسى</t>
  </si>
  <si>
    <t>محمدزهير</t>
  </si>
  <si>
    <t xml:space="preserve">مصطفى الدبجان </t>
  </si>
  <si>
    <t>مصطفى الدعاس</t>
  </si>
  <si>
    <t xml:space="preserve">مصطفى شيباني </t>
  </si>
  <si>
    <t>محمدبديع</t>
  </si>
  <si>
    <t>مضر صالح</t>
  </si>
  <si>
    <t>مضر عبسي</t>
  </si>
  <si>
    <t>معاذ الخرسان</t>
  </si>
  <si>
    <t>معاذ المعلم</t>
  </si>
  <si>
    <t>خالديه</t>
  </si>
  <si>
    <t>معن الاحمد</t>
  </si>
  <si>
    <t>معن مطر</t>
  </si>
  <si>
    <t>مهيبة</t>
  </si>
  <si>
    <t>ملك بجبوج</t>
  </si>
  <si>
    <t>سغاد</t>
  </si>
  <si>
    <t>منار الخضر</t>
  </si>
  <si>
    <t>منار حسنا</t>
  </si>
  <si>
    <t>إسماعيل</t>
  </si>
  <si>
    <t>منال الشلبي</t>
  </si>
  <si>
    <t>منذر حموش</t>
  </si>
  <si>
    <t>منى خالد</t>
  </si>
  <si>
    <t>منير انصير</t>
  </si>
  <si>
    <t>مها المسالمة</t>
  </si>
  <si>
    <t>عوده الله</t>
  </si>
  <si>
    <t>اصف</t>
  </si>
  <si>
    <t>مهند عبد النبي</t>
  </si>
  <si>
    <t xml:space="preserve">مهند فريجه </t>
  </si>
  <si>
    <t>مؤمن زحيمان</t>
  </si>
  <si>
    <t>مؤيد الاحمد</t>
  </si>
  <si>
    <t>مؤيد النصيرات</t>
  </si>
  <si>
    <t>ميس الغبره</t>
  </si>
  <si>
    <t>ضياءالدين</t>
  </si>
  <si>
    <t>ميساء خلوف</t>
  </si>
  <si>
    <t>ناجية قطط</t>
  </si>
  <si>
    <t>ناديا الكرم</t>
  </si>
  <si>
    <t>هدايت</t>
  </si>
  <si>
    <t xml:space="preserve">فوزي </t>
  </si>
  <si>
    <t>ناصر عبد العال</t>
  </si>
  <si>
    <t>ناهد حلواني</t>
  </si>
  <si>
    <t>محمدبركات</t>
  </si>
  <si>
    <t>نائله البالوش</t>
  </si>
  <si>
    <t>منيب</t>
  </si>
  <si>
    <t>نبال سعيد</t>
  </si>
  <si>
    <t>كريمة</t>
  </si>
  <si>
    <t>صياح</t>
  </si>
  <si>
    <t>ندى الصمادي</t>
  </si>
  <si>
    <t xml:space="preserve">ندى تدمري </t>
  </si>
  <si>
    <t xml:space="preserve">عليا </t>
  </si>
  <si>
    <t>ندى زينو</t>
  </si>
  <si>
    <t>نذير نعيم مدني</t>
  </si>
  <si>
    <t>نزار شاكر</t>
  </si>
  <si>
    <t>نعمت الكل</t>
  </si>
  <si>
    <t>نغم حماده</t>
  </si>
  <si>
    <t>نغم قسام</t>
  </si>
  <si>
    <t>نواف عيناوي</t>
  </si>
  <si>
    <t>عمير</t>
  </si>
  <si>
    <t>نور الدين المزيك</t>
  </si>
  <si>
    <t>نور الدين قطرية</t>
  </si>
  <si>
    <t>هاجر</t>
  </si>
  <si>
    <t>نور الهدى مصري</t>
  </si>
  <si>
    <t>خدوج</t>
  </si>
  <si>
    <t>هديل</t>
  </si>
  <si>
    <t>نور رمضان</t>
  </si>
  <si>
    <t>موفق جمال</t>
  </si>
  <si>
    <t>غزوه</t>
  </si>
  <si>
    <t>نورا الوقه</t>
  </si>
  <si>
    <t>نور الله شافعة</t>
  </si>
  <si>
    <t>نوران الترك</t>
  </si>
  <si>
    <t>مزين</t>
  </si>
  <si>
    <t>نورس احمد</t>
  </si>
  <si>
    <t>نورة خليفة</t>
  </si>
  <si>
    <t>نيرمين الراعي</t>
  </si>
  <si>
    <t xml:space="preserve">فريال </t>
  </si>
  <si>
    <t>نيفين دلال</t>
  </si>
  <si>
    <t>هادي شرف</t>
  </si>
  <si>
    <t>هارون رمضان</t>
  </si>
  <si>
    <t>هبا باكير</t>
  </si>
  <si>
    <t>هبا كراز</t>
  </si>
  <si>
    <t>بطرس</t>
  </si>
  <si>
    <t>هبه السبيني</t>
  </si>
  <si>
    <t>هبه الشيشكلي</t>
  </si>
  <si>
    <t>هبة الهواش</t>
  </si>
  <si>
    <t>هبه سكر</t>
  </si>
  <si>
    <t xml:space="preserve">هدى سلخ </t>
  </si>
  <si>
    <t>هديه نابلسي</t>
  </si>
  <si>
    <t>هزار شلغين</t>
  </si>
  <si>
    <t>ادال</t>
  </si>
  <si>
    <t>همام كلحو</t>
  </si>
  <si>
    <t xml:space="preserve">هيا الحمصي </t>
  </si>
  <si>
    <t xml:space="preserve"> هيا المصطفى</t>
  </si>
  <si>
    <t>وائل الحسين</t>
  </si>
  <si>
    <t>وسام مان الدين نصر</t>
  </si>
  <si>
    <t xml:space="preserve">عزيزة </t>
  </si>
  <si>
    <t xml:space="preserve">وعد السبيناتي </t>
  </si>
  <si>
    <t xml:space="preserve">محمد وليد </t>
  </si>
  <si>
    <t>وعد كمال</t>
  </si>
  <si>
    <t>فكرت</t>
  </si>
  <si>
    <t>وفاء التل</t>
  </si>
  <si>
    <t xml:space="preserve">وفاء خليفة </t>
  </si>
  <si>
    <t>ولاء الحفار</t>
  </si>
  <si>
    <t>ولاء جوديه</t>
  </si>
  <si>
    <t>يارا قباني</t>
  </si>
  <si>
    <t>ياره الصيداوي</t>
  </si>
  <si>
    <t xml:space="preserve">ياسر جاموس </t>
  </si>
  <si>
    <t>ياسر عطار</t>
  </si>
  <si>
    <t>ياسر محفوظ</t>
  </si>
  <si>
    <t>ياسين نجمه</t>
  </si>
  <si>
    <t>يامن الجمل</t>
  </si>
  <si>
    <t>يسرا النائلي</t>
  </si>
  <si>
    <t>يمامه شبلي</t>
  </si>
  <si>
    <t>يمان بلال</t>
  </si>
  <si>
    <t>محمدزاهد</t>
  </si>
  <si>
    <t>يمنا قباني</t>
  </si>
  <si>
    <t>يمنى الحنش</t>
  </si>
  <si>
    <t>محفوظ</t>
  </si>
  <si>
    <t xml:space="preserve">يمنى الغميان </t>
  </si>
  <si>
    <t>يوسف الطويل</t>
  </si>
  <si>
    <t>يوسف جزائري</t>
  </si>
  <si>
    <t>محمد علاء الدين</t>
  </si>
  <si>
    <t>يوسف عبد العزيز</t>
  </si>
  <si>
    <t>رسول</t>
  </si>
  <si>
    <t>يوسف فاضل</t>
  </si>
  <si>
    <t>عبير فرنسيس</t>
  </si>
  <si>
    <t>يونس برخش</t>
  </si>
  <si>
    <t>محمد طارق</t>
  </si>
  <si>
    <t>تركمان</t>
  </si>
  <si>
    <t>عمر كنعان</t>
  </si>
  <si>
    <t>فرج</t>
  </si>
  <si>
    <t>نزيهه</t>
  </si>
  <si>
    <t>وجيه</t>
  </si>
  <si>
    <t>الاء السهلي</t>
  </si>
  <si>
    <t>شرحبيل زعيتر</t>
  </si>
  <si>
    <t>غاليه المنعم</t>
  </si>
  <si>
    <t>فراس الرزق العبد العزاوي</t>
  </si>
  <si>
    <t xml:space="preserve">سميه </t>
  </si>
  <si>
    <t>صفا</t>
  </si>
  <si>
    <t>دعاء البواب</t>
  </si>
  <si>
    <t>روان الجبان</t>
  </si>
  <si>
    <t>ساميا طحان</t>
  </si>
  <si>
    <t>عبد المجيد السروجي</t>
  </si>
  <si>
    <t>نائلة</t>
  </si>
  <si>
    <t>غيداء</t>
  </si>
  <si>
    <t>زهريه</t>
  </si>
  <si>
    <t>رغد اشمر</t>
  </si>
  <si>
    <t>مرتضى</t>
  </si>
  <si>
    <t>نايفة</t>
  </si>
  <si>
    <t>علاء عبدالله</t>
  </si>
  <si>
    <t>إبراهيم الخليفة</t>
  </si>
  <si>
    <t>رشيدة</t>
  </si>
  <si>
    <t>ابراهيم الشيخ</t>
  </si>
  <si>
    <t>ابراهيم المصري</t>
  </si>
  <si>
    <t>ابراهيم صافي</t>
  </si>
  <si>
    <t>ابراهيم عبد السلام</t>
  </si>
  <si>
    <t>ابراهيم قندلفت</t>
  </si>
  <si>
    <t>ابراهيم يعقوبي</t>
  </si>
  <si>
    <t>ابي المناصفي</t>
  </si>
  <si>
    <t>احلام عباس</t>
  </si>
  <si>
    <t>أيوب</t>
  </si>
  <si>
    <t>احمد احمد</t>
  </si>
  <si>
    <t>احمد الجاسم</t>
  </si>
  <si>
    <t>خليف</t>
  </si>
  <si>
    <t>حلبية</t>
  </si>
  <si>
    <t>احمد الدقاق</t>
  </si>
  <si>
    <t>احمد الرحيل</t>
  </si>
  <si>
    <t>شما</t>
  </si>
  <si>
    <t>احمد الزعبي</t>
  </si>
  <si>
    <t>احمد السودان</t>
  </si>
  <si>
    <t>عبد</t>
  </si>
  <si>
    <t>احمد الطحان</t>
  </si>
  <si>
    <t>شريفة</t>
  </si>
  <si>
    <t>احمد العجم</t>
  </si>
  <si>
    <t xml:space="preserve">احمد القطيفان </t>
  </si>
  <si>
    <t xml:space="preserve">هدبة </t>
  </si>
  <si>
    <t>احمد اليماني</t>
  </si>
  <si>
    <t>احمد جبارين</t>
  </si>
  <si>
    <t>احمد خليل</t>
  </si>
  <si>
    <t>وطفه</t>
  </si>
  <si>
    <t>احمد سكر</t>
  </si>
  <si>
    <t>احمد شعبان</t>
  </si>
  <si>
    <t xml:space="preserve">احمد صالح </t>
  </si>
  <si>
    <t xml:space="preserve">احمد صاوصو </t>
  </si>
  <si>
    <t>احمد صوفان</t>
  </si>
  <si>
    <t>احمد عشماوي</t>
  </si>
  <si>
    <t>احمد علوان الجاسم</t>
  </si>
  <si>
    <t>عائد</t>
  </si>
  <si>
    <t>حورية</t>
  </si>
  <si>
    <t>احمد مهنا</t>
  </si>
  <si>
    <t>احمد وتر</t>
  </si>
  <si>
    <t>صفوه</t>
  </si>
  <si>
    <t>اريج جريدة</t>
  </si>
  <si>
    <t>ضميا</t>
  </si>
  <si>
    <t>اسامة تركماني</t>
  </si>
  <si>
    <t>زمان</t>
  </si>
  <si>
    <t>اسامة منصور</t>
  </si>
  <si>
    <t>اسامه الجنادي</t>
  </si>
  <si>
    <t>هبرزان</t>
  </si>
  <si>
    <t>إسراء الحسين</t>
  </si>
  <si>
    <t>سعاد الرهوان</t>
  </si>
  <si>
    <t xml:space="preserve">اسراء الخطيب </t>
  </si>
  <si>
    <t xml:space="preserve">اسراء الرزمك </t>
  </si>
  <si>
    <t>إسراء الشافعي</t>
  </si>
  <si>
    <t>اسماء باراداني</t>
  </si>
  <si>
    <t>محمدعيد</t>
  </si>
  <si>
    <t>اسماء غنيم</t>
  </si>
  <si>
    <t>اسماء كركوره</t>
  </si>
  <si>
    <t>شكران</t>
  </si>
  <si>
    <t>اسماعيل غيلان</t>
  </si>
  <si>
    <t>امامه</t>
  </si>
  <si>
    <t>اسماعيل ولو</t>
  </si>
  <si>
    <t>اسمهان الحمد</t>
  </si>
  <si>
    <t>صبحه</t>
  </si>
  <si>
    <t>اشرف العقله</t>
  </si>
  <si>
    <t xml:space="preserve">اصف تلي </t>
  </si>
  <si>
    <t>فريزة</t>
  </si>
  <si>
    <t>الاء احمد</t>
  </si>
  <si>
    <t>الاء الكاتب</t>
  </si>
  <si>
    <t>الاء النعيمي</t>
  </si>
  <si>
    <t>الاء سركل</t>
  </si>
  <si>
    <t xml:space="preserve">الاء شكور </t>
  </si>
  <si>
    <t xml:space="preserve">شكري </t>
  </si>
  <si>
    <t>الياس معلوف</t>
  </si>
  <si>
    <t>الياس نعمي</t>
  </si>
  <si>
    <t>اليسار نعمه</t>
  </si>
  <si>
    <t>ربا</t>
  </si>
  <si>
    <t>امال الخوري</t>
  </si>
  <si>
    <t>بيار</t>
  </si>
  <si>
    <t>ميشلين</t>
  </si>
  <si>
    <t>اماني زحلان</t>
  </si>
  <si>
    <t>اماني عرابي</t>
  </si>
  <si>
    <t>اماني نبهاني</t>
  </si>
  <si>
    <t>محمد سيف الدين</t>
  </si>
  <si>
    <t>أماني نبهاني</t>
  </si>
  <si>
    <t>امجد اليوسف</t>
  </si>
  <si>
    <t>امل جمعه</t>
  </si>
  <si>
    <t>حمامه</t>
  </si>
  <si>
    <t>امير بازرباشى</t>
  </si>
  <si>
    <t>اميره هزه</t>
  </si>
  <si>
    <t>شهريار</t>
  </si>
  <si>
    <t xml:space="preserve">امين الخطيب </t>
  </si>
  <si>
    <t>امينه الحكيم</t>
  </si>
  <si>
    <t>انتصار العساف</t>
  </si>
  <si>
    <t>ميثه</t>
  </si>
  <si>
    <t>انس رشوان</t>
  </si>
  <si>
    <t>ايات العبدالله</t>
  </si>
  <si>
    <t>ايمان الخليفة</t>
  </si>
  <si>
    <t>ايمان السمان</t>
  </si>
  <si>
    <t>نريمان</t>
  </si>
  <si>
    <t>ايمان الكردي</t>
  </si>
  <si>
    <t>محمد جودت</t>
  </si>
  <si>
    <t>إيهاب حافظ</t>
  </si>
  <si>
    <t xml:space="preserve">فلك غنيم </t>
  </si>
  <si>
    <t>إبراهيم العمر</t>
  </si>
  <si>
    <t>إسراء الصلاحى</t>
  </si>
  <si>
    <t>إيمان محمد</t>
  </si>
  <si>
    <t>عبدالكريم</t>
  </si>
  <si>
    <t>احلام يوسف</t>
  </si>
  <si>
    <t>فهيمة</t>
  </si>
  <si>
    <t>أحمد الجوهري</t>
  </si>
  <si>
    <t>أحمد الدعفيس</t>
  </si>
  <si>
    <t>أحمد الذهب</t>
  </si>
  <si>
    <t>أحمد دحويش</t>
  </si>
  <si>
    <t>أحمد زرزر</t>
  </si>
  <si>
    <t>أحمد شبيرو</t>
  </si>
  <si>
    <t>معزز</t>
  </si>
  <si>
    <t>أحمد قباني</t>
  </si>
  <si>
    <t>أحمدنورالدين الخطيب</t>
  </si>
  <si>
    <t>أسامه الشعار</t>
  </si>
  <si>
    <t>أصف خليل</t>
  </si>
  <si>
    <t xml:space="preserve">الاء دركزنلي </t>
  </si>
  <si>
    <t xml:space="preserve">احمد مروان </t>
  </si>
  <si>
    <t xml:space="preserve">سميحة </t>
  </si>
  <si>
    <t>أليسار عسول</t>
  </si>
  <si>
    <t>جاكلين</t>
  </si>
  <si>
    <t>أماني الطباع</t>
  </si>
  <si>
    <t>أماني سودان</t>
  </si>
  <si>
    <t>محمدوليد</t>
  </si>
  <si>
    <t>أماني غزلي</t>
  </si>
  <si>
    <t>ايه ابو لبن</t>
  </si>
  <si>
    <t>أيهم الموسى</t>
  </si>
  <si>
    <t xml:space="preserve">ايهم صقير </t>
  </si>
  <si>
    <t>آلاء الحمود</t>
  </si>
  <si>
    <t>ألاء  الخالد</t>
  </si>
  <si>
    <t>آلاء العوا</t>
  </si>
  <si>
    <t>آلاء المدني</t>
  </si>
  <si>
    <t>آلاء سيدي</t>
  </si>
  <si>
    <t>ياسمين</t>
  </si>
  <si>
    <t>آيه المسعود</t>
  </si>
  <si>
    <t>آيه عجاج</t>
  </si>
  <si>
    <t>باسل عيسى</t>
  </si>
  <si>
    <t>باسل مريري</t>
  </si>
  <si>
    <t>محمد مأمون</t>
  </si>
  <si>
    <t>رفيده</t>
  </si>
  <si>
    <t>باسم سلمان</t>
  </si>
  <si>
    <t>باسم طعمه</t>
  </si>
  <si>
    <t>باسم عيد</t>
  </si>
  <si>
    <t>بتول الشيخ</t>
  </si>
  <si>
    <t>بثينه الشامي</t>
  </si>
  <si>
    <t>بدر الدين القربي</t>
  </si>
  <si>
    <t>براءه الرشدان</t>
  </si>
  <si>
    <t>برهوم الابراهيم</t>
  </si>
  <si>
    <t>بشار فرحة</t>
  </si>
  <si>
    <t>بشارالسلمان</t>
  </si>
  <si>
    <t>بلال الذيبان</t>
  </si>
  <si>
    <t>ادريس</t>
  </si>
  <si>
    <t>بلال سعود</t>
  </si>
  <si>
    <t>بلال شريده</t>
  </si>
  <si>
    <t>فهده</t>
  </si>
  <si>
    <t>بلال ملا</t>
  </si>
  <si>
    <t>بيان ابو دمعه</t>
  </si>
  <si>
    <t>بيان الشبلي</t>
  </si>
  <si>
    <t>بيان شاميه</t>
  </si>
  <si>
    <t>بيبرس حسن</t>
  </si>
  <si>
    <t>تالا شعبان</t>
  </si>
  <si>
    <t xml:space="preserve">تريم طحان </t>
  </si>
  <si>
    <t xml:space="preserve">جهاد </t>
  </si>
  <si>
    <t>منتدىء</t>
  </si>
  <si>
    <t>تغريد زينو</t>
  </si>
  <si>
    <t>تمام سعد الله</t>
  </si>
  <si>
    <t>تهاني حمادة</t>
  </si>
  <si>
    <t>توليب عجز</t>
  </si>
  <si>
    <t xml:space="preserve">نهى عبده </t>
  </si>
  <si>
    <t>تيسير  جمعة</t>
  </si>
  <si>
    <t>ثناء الزامل ابو نبوت</t>
  </si>
  <si>
    <t>جاسم الجدعان</t>
  </si>
  <si>
    <t>جعفر العلي</t>
  </si>
  <si>
    <t>جعفر حميده</t>
  </si>
  <si>
    <t>جلال  النعمات</t>
  </si>
  <si>
    <t>بلشه</t>
  </si>
  <si>
    <t>بلال</t>
  </si>
  <si>
    <t>جمال العر</t>
  </si>
  <si>
    <t>جمال خليفة</t>
  </si>
  <si>
    <t>جميل لوقا</t>
  </si>
  <si>
    <t>اسكندر</t>
  </si>
  <si>
    <t>جنان صافي</t>
  </si>
  <si>
    <t>جورج بديوي</t>
  </si>
  <si>
    <t>جولي فرح</t>
  </si>
  <si>
    <t>جوني بدره</t>
  </si>
  <si>
    <t xml:space="preserve">جيلان خير الله </t>
  </si>
  <si>
    <t>جيما سلامه</t>
  </si>
  <si>
    <t>كنان</t>
  </si>
  <si>
    <t xml:space="preserve">حاتم المضرماني </t>
  </si>
  <si>
    <t xml:space="preserve">صفا </t>
  </si>
  <si>
    <t>حسام الحردان</t>
  </si>
  <si>
    <t xml:space="preserve">حسام الدين محمد طيفور </t>
  </si>
  <si>
    <t xml:space="preserve">حسام بركات </t>
  </si>
  <si>
    <t>حسام حبق</t>
  </si>
  <si>
    <t>حسام حوا العيسى</t>
  </si>
  <si>
    <t>أحمد جلال الدين</t>
  </si>
  <si>
    <t>حسان خالد</t>
  </si>
  <si>
    <t>حسان درخباني</t>
  </si>
  <si>
    <t>حسن تاج</t>
  </si>
  <si>
    <t>المختار</t>
  </si>
  <si>
    <t>حسن جبيلي</t>
  </si>
  <si>
    <t>ماسيه</t>
  </si>
  <si>
    <t>حسن ديوب</t>
  </si>
  <si>
    <t>حكمت</t>
  </si>
  <si>
    <t>سنا</t>
  </si>
  <si>
    <t>حسن عمر</t>
  </si>
  <si>
    <t xml:space="preserve">حسن محمد </t>
  </si>
  <si>
    <t>حسين ابوعساف</t>
  </si>
  <si>
    <t>حسين اسماعيل</t>
  </si>
  <si>
    <t>حسين الحمد</t>
  </si>
  <si>
    <t>حسين الرحيل</t>
  </si>
  <si>
    <t>نفيسة</t>
  </si>
  <si>
    <t>حسين المعيدي</t>
  </si>
  <si>
    <t>حسين الملحم النمر</t>
  </si>
  <si>
    <t>حماس العلي</t>
  </si>
  <si>
    <t>حمزه الدبيب</t>
  </si>
  <si>
    <t>حمزة العايدي</t>
  </si>
  <si>
    <t>حمزة سعيفان</t>
  </si>
  <si>
    <t>حمزه اللباد</t>
  </si>
  <si>
    <t>حنان صبيح</t>
  </si>
  <si>
    <t>حنان الرحيم</t>
  </si>
  <si>
    <t xml:space="preserve">حنان المنديل </t>
  </si>
  <si>
    <t>حنان مشعل</t>
  </si>
  <si>
    <t>حنين الفعور بني العباس</t>
  </si>
  <si>
    <t>الامير عبد المانع</t>
  </si>
  <si>
    <t>حنين طه</t>
  </si>
  <si>
    <t>حياة المدني</t>
  </si>
  <si>
    <t xml:space="preserve">دارين </t>
  </si>
  <si>
    <t>حيدر كرميا</t>
  </si>
  <si>
    <t>خالد العصافره</t>
  </si>
  <si>
    <t>خالد شرقاوي</t>
  </si>
  <si>
    <t>سلامة</t>
  </si>
  <si>
    <t>خالد صالح</t>
  </si>
  <si>
    <t>خديجة محمود</t>
  </si>
  <si>
    <t xml:space="preserve">فزاع </t>
  </si>
  <si>
    <t>دارين الشيخ علي</t>
  </si>
  <si>
    <t>أسما</t>
  </si>
  <si>
    <t>دارين العويد</t>
  </si>
  <si>
    <t>دجانه النداف</t>
  </si>
  <si>
    <t>دحام  العواد</t>
  </si>
  <si>
    <t>فضه العلي</t>
  </si>
  <si>
    <t>ناهي</t>
  </si>
  <si>
    <t>دعاء بيان</t>
  </si>
  <si>
    <t>دعاء جحى</t>
  </si>
  <si>
    <t>دعاء حماده</t>
  </si>
  <si>
    <t>زنوبيا</t>
  </si>
  <si>
    <t>دعاء صنديج</t>
  </si>
  <si>
    <t>حمزة</t>
  </si>
  <si>
    <t xml:space="preserve">ديالا تادروس </t>
  </si>
  <si>
    <t xml:space="preserve">موسى </t>
  </si>
  <si>
    <t>ديانا داود</t>
  </si>
  <si>
    <t>ديانا درويش</t>
  </si>
  <si>
    <t>ديانا عريضة</t>
  </si>
  <si>
    <t>احمد سعيد</t>
  </si>
  <si>
    <t>ديمه الآغا</t>
  </si>
  <si>
    <t>دينه بحبوح</t>
  </si>
  <si>
    <t>بهجت</t>
  </si>
  <si>
    <t>راتب مصري</t>
  </si>
  <si>
    <t>راما السمان</t>
  </si>
  <si>
    <t>رامي الجاويش</t>
  </si>
  <si>
    <t>رائد عباده</t>
  </si>
  <si>
    <t xml:space="preserve">عبدو </t>
  </si>
  <si>
    <t xml:space="preserve"> رائد يونس</t>
  </si>
  <si>
    <t xml:space="preserve">رآل النصيرات </t>
  </si>
  <si>
    <t>ربيع سكوتي</t>
  </si>
  <si>
    <t>رجب القتاوي</t>
  </si>
  <si>
    <t>رزان متاعه عكاش</t>
  </si>
  <si>
    <t>رزان هود</t>
  </si>
  <si>
    <t>رسلان القطيفاني</t>
  </si>
  <si>
    <t>عبدالغني</t>
  </si>
  <si>
    <t>رسلان ذي النون</t>
  </si>
  <si>
    <t>رشا عباس</t>
  </si>
  <si>
    <t>كوسر</t>
  </si>
  <si>
    <t>رضوان الحصوه</t>
  </si>
  <si>
    <t>رضيه حرب هنيدي</t>
  </si>
  <si>
    <t xml:space="preserve">رغد خير </t>
  </si>
  <si>
    <t>سوها</t>
  </si>
  <si>
    <t>رغد رشدي</t>
  </si>
  <si>
    <t>محمدامين</t>
  </si>
  <si>
    <t>رغد فلاحة</t>
  </si>
  <si>
    <t xml:space="preserve">رفاه المبيض </t>
  </si>
  <si>
    <t xml:space="preserve">هشام </t>
  </si>
  <si>
    <t>رفعت نور العين</t>
  </si>
  <si>
    <t>رقية العز</t>
  </si>
  <si>
    <t>دينا</t>
  </si>
  <si>
    <t>رمال خلف</t>
  </si>
  <si>
    <t>رمال صقر</t>
  </si>
  <si>
    <t>رنا ابوجيب</t>
  </si>
  <si>
    <t>رنا الحلبي</t>
  </si>
  <si>
    <t>رنا الخطيب</t>
  </si>
  <si>
    <t>انيسه</t>
  </si>
  <si>
    <t>ماريا</t>
  </si>
  <si>
    <t>رنيم الحمصي</t>
  </si>
  <si>
    <t>محمد ايمن</t>
  </si>
  <si>
    <t>رنيم الشيخ</t>
  </si>
  <si>
    <t>رنيم بعلبكي</t>
  </si>
  <si>
    <t>محمدراتب</t>
  </si>
  <si>
    <t>رهام ابو فاعور</t>
  </si>
  <si>
    <t>جاد المولى</t>
  </si>
  <si>
    <t>رهام السماره</t>
  </si>
  <si>
    <t>رهام أبوقش</t>
  </si>
  <si>
    <t>عبدالستار</t>
  </si>
  <si>
    <t>رهام خالد</t>
  </si>
  <si>
    <t>رهام علي</t>
  </si>
  <si>
    <t>رهام كرادو</t>
  </si>
  <si>
    <t>ساميا</t>
  </si>
  <si>
    <t xml:space="preserve">رهف الخطيب </t>
  </si>
  <si>
    <t>رهف حواصلي</t>
  </si>
  <si>
    <t>رواد حمزة</t>
  </si>
  <si>
    <t>معذه</t>
  </si>
  <si>
    <t>روان ابو زيدان</t>
  </si>
  <si>
    <t>روان الشالح</t>
  </si>
  <si>
    <t>محمدديب</t>
  </si>
  <si>
    <t>روان العبد الكربم</t>
  </si>
  <si>
    <t>ميسره</t>
  </si>
  <si>
    <t>روان الوادي</t>
  </si>
  <si>
    <t>روان سكري</t>
  </si>
  <si>
    <t>جهان</t>
  </si>
  <si>
    <t>روضه ميبر</t>
  </si>
  <si>
    <t xml:space="preserve">روله المجدلاني </t>
  </si>
  <si>
    <t xml:space="preserve">يونس </t>
  </si>
  <si>
    <t>رولى معروف</t>
  </si>
  <si>
    <t xml:space="preserve">روميل ملاح </t>
  </si>
  <si>
    <t>رويدة ديب</t>
  </si>
  <si>
    <t>رؤى سويد</t>
  </si>
  <si>
    <t>نعامه</t>
  </si>
  <si>
    <t>رؤى عبيد</t>
  </si>
  <si>
    <t>هتاف</t>
  </si>
  <si>
    <t>ريان ملقط</t>
  </si>
  <si>
    <t>ريم  الأحمد</t>
  </si>
  <si>
    <t xml:space="preserve">ريم الحمصي </t>
  </si>
  <si>
    <t xml:space="preserve">صياح </t>
  </si>
  <si>
    <t xml:space="preserve">رباح </t>
  </si>
  <si>
    <t>ريم السمان</t>
  </si>
  <si>
    <t>ريم الشيخ الطباخ</t>
  </si>
  <si>
    <t>ريم بحصاص</t>
  </si>
  <si>
    <t>ريم حموده</t>
  </si>
  <si>
    <t>ريم رزوق</t>
  </si>
  <si>
    <t>ريم سليمان</t>
  </si>
  <si>
    <t>ريم سويد</t>
  </si>
  <si>
    <t>ريم محرز</t>
  </si>
  <si>
    <t>اسمهان</t>
  </si>
  <si>
    <t>ريم نظام</t>
  </si>
  <si>
    <t>ريم هزيم</t>
  </si>
  <si>
    <t>ريماز دكدك</t>
  </si>
  <si>
    <t>رينه الخوري حنا</t>
  </si>
  <si>
    <t>حنا</t>
  </si>
  <si>
    <t>رئيس ابو خليف</t>
  </si>
  <si>
    <t>ظاهر</t>
  </si>
  <si>
    <t>نده</t>
  </si>
  <si>
    <t>زكريا شاهين</t>
  </si>
  <si>
    <t>وهيبة</t>
  </si>
  <si>
    <t xml:space="preserve">زياد خالد </t>
  </si>
  <si>
    <t>زينة الاعور</t>
  </si>
  <si>
    <t>زينه الضاحي</t>
  </si>
  <si>
    <t>عبدالناصر</t>
  </si>
  <si>
    <t>ساره ادلبي</t>
  </si>
  <si>
    <t>محمد باسل</t>
  </si>
  <si>
    <t>سارة البخاري</t>
  </si>
  <si>
    <t>ساره الحسين</t>
  </si>
  <si>
    <t>ساره العبدالله</t>
  </si>
  <si>
    <t>ساره ريحان</t>
  </si>
  <si>
    <t>سالي فتوح</t>
  </si>
  <si>
    <t>سامر زهيرة</t>
  </si>
  <si>
    <t>سامي سكر</t>
  </si>
  <si>
    <t>سامي سليمان خالد</t>
  </si>
  <si>
    <t>ساندي حماده</t>
  </si>
  <si>
    <t>سائر المحمود</t>
  </si>
  <si>
    <t>سحر الرفاعي</t>
  </si>
  <si>
    <t xml:space="preserve">زبيدة </t>
  </si>
  <si>
    <t>سحر دبور</t>
  </si>
  <si>
    <t xml:space="preserve">سحر موسى </t>
  </si>
  <si>
    <t xml:space="preserve">نوخة </t>
  </si>
  <si>
    <t>سراج احمد</t>
  </si>
  <si>
    <t>سعيد البعيني</t>
  </si>
  <si>
    <t>سعيد عاروض</t>
  </si>
  <si>
    <t xml:space="preserve">سفيان جبارة </t>
  </si>
  <si>
    <t>سلمان جبر</t>
  </si>
  <si>
    <t>لينده</t>
  </si>
  <si>
    <t>سليمان الابراهيم</t>
  </si>
  <si>
    <t>سليمان علي</t>
  </si>
  <si>
    <t>سماح كعدان الحمصي</t>
  </si>
  <si>
    <t>سمر العتمه</t>
  </si>
  <si>
    <t>سمر الهواري</t>
  </si>
  <si>
    <t>سعد</t>
  </si>
  <si>
    <t xml:space="preserve">سمير الفرا </t>
  </si>
  <si>
    <t>احمد جمعة</t>
  </si>
  <si>
    <t xml:space="preserve">صبيحة </t>
  </si>
  <si>
    <t>سميه العبد</t>
  </si>
  <si>
    <t>سهام الحمصي</t>
  </si>
  <si>
    <t>سهام الطوير</t>
  </si>
  <si>
    <t xml:space="preserve">سهام عيسى </t>
  </si>
  <si>
    <t>سهى النايف</t>
  </si>
  <si>
    <t>سوزان الابراهيم</t>
  </si>
  <si>
    <t>سوزان المعيوف</t>
  </si>
  <si>
    <t>سوسن المجذوب</t>
  </si>
  <si>
    <t>سوسن قسام الحناوي</t>
  </si>
  <si>
    <t xml:space="preserve">شادي  غالب </t>
  </si>
  <si>
    <t xml:space="preserve">شحادة </t>
  </si>
  <si>
    <t>شادي الدخل الله</t>
  </si>
  <si>
    <t>شادي حموش</t>
  </si>
  <si>
    <t>محمدسعود</t>
  </si>
  <si>
    <t xml:space="preserve">شاديه المحمد </t>
  </si>
  <si>
    <t xml:space="preserve">مهيدي </t>
  </si>
  <si>
    <t xml:space="preserve">سعيده </t>
  </si>
  <si>
    <t>شام مارديني</t>
  </si>
  <si>
    <t>مها صالح</t>
  </si>
  <si>
    <t>شذا خضور</t>
  </si>
  <si>
    <t>شهد سرميني</t>
  </si>
  <si>
    <t>شيرين الجندلي</t>
  </si>
  <si>
    <t>علمت</t>
  </si>
  <si>
    <t>شيريهان رسلان</t>
  </si>
  <si>
    <t>صالح الكوساتي</t>
  </si>
  <si>
    <t>صباح الياسين</t>
  </si>
  <si>
    <t>صبحي غزال</t>
  </si>
  <si>
    <t>رتيبة</t>
  </si>
  <si>
    <t>صخر المدكوك</t>
  </si>
  <si>
    <t>يازي</t>
  </si>
  <si>
    <t>صفا العلاوي</t>
  </si>
  <si>
    <t>ضحى خضرة</t>
  </si>
  <si>
    <t>ضياء الدين خاتون</t>
  </si>
  <si>
    <t>راميا</t>
  </si>
  <si>
    <t>ضياء علي</t>
  </si>
  <si>
    <t>طارق بدوي</t>
  </si>
  <si>
    <t>عادل اسبل</t>
  </si>
  <si>
    <t>عاصم العبد الله</t>
  </si>
  <si>
    <t>دخيل</t>
  </si>
  <si>
    <t>عائده عيسى</t>
  </si>
  <si>
    <t>عائشة المانع خليفة</t>
  </si>
  <si>
    <t>مؤمن</t>
  </si>
  <si>
    <t>عباده الحسن</t>
  </si>
  <si>
    <t>عبد الرحمن الشالاتي</t>
  </si>
  <si>
    <t>عبد الرحمن جانبوت</t>
  </si>
  <si>
    <t>عبد الفتاح دحدوح</t>
  </si>
  <si>
    <t xml:space="preserve">عبد الكريم الرواس </t>
  </si>
  <si>
    <t xml:space="preserve">عبدالله القدومي </t>
  </si>
  <si>
    <t>عبد الله المقداد</t>
  </si>
  <si>
    <t xml:space="preserve">عبد الجليل </t>
  </si>
  <si>
    <t>عبد الله سلاليمي</t>
  </si>
  <si>
    <t>عبد الهادي الدلول</t>
  </si>
  <si>
    <t>نهوند</t>
  </si>
  <si>
    <t>عبد الوهاب رابعه</t>
  </si>
  <si>
    <t>محمد حاتم</t>
  </si>
  <si>
    <t>عبد الحميد الادلبي</t>
  </si>
  <si>
    <t>عبدالرحيم البريدي</t>
  </si>
  <si>
    <t>عبد الكريم ابراهيم</t>
  </si>
  <si>
    <t>مقداد</t>
  </si>
  <si>
    <t>عبد الكريم علاوي</t>
  </si>
  <si>
    <t>عبد الله الحاجي محمد</t>
  </si>
  <si>
    <t>عبدالله خصي</t>
  </si>
  <si>
    <t>عبد المعطي زكرور</t>
  </si>
  <si>
    <t>عبد الواحد حمراوي</t>
  </si>
  <si>
    <t>رندا</t>
  </si>
  <si>
    <t xml:space="preserve">عبير الحكيم </t>
  </si>
  <si>
    <t>فياض</t>
  </si>
  <si>
    <t>عبير بكور</t>
  </si>
  <si>
    <t>عثمان غنام</t>
  </si>
  <si>
    <t>عدنان ابو سيف</t>
  </si>
  <si>
    <t>عمشة</t>
  </si>
  <si>
    <t>عدنان الرويلي</t>
  </si>
  <si>
    <t>عز الدين الفقيه</t>
  </si>
  <si>
    <t>عزه الدياب</t>
  </si>
  <si>
    <t>عصام الشيتي</t>
  </si>
  <si>
    <t>عطاء اسماعيل العجرش الشمري</t>
  </si>
  <si>
    <t xml:space="preserve">عطى الله أبو حمده </t>
  </si>
  <si>
    <t>زينب الخميس</t>
  </si>
  <si>
    <t xml:space="preserve">عفاف دبور </t>
  </si>
  <si>
    <t xml:space="preserve">صفات </t>
  </si>
  <si>
    <t>علا ريدان</t>
  </si>
  <si>
    <t>علاء الضماد</t>
  </si>
  <si>
    <t>علاء العايش</t>
  </si>
  <si>
    <t>علاء العكاوي</t>
  </si>
  <si>
    <t>علاء حسين</t>
  </si>
  <si>
    <t>علي حسن</t>
  </si>
  <si>
    <t>عطه</t>
  </si>
  <si>
    <t>علي الدنف</t>
  </si>
  <si>
    <t>علي الصالح</t>
  </si>
  <si>
    <t>علي طالب</t>
  </si>
  <si>
    <t xml:space="preserve">برهان </t>
  </si>
  <si>
    <t>علي منقاش</t>
  </si>
  <si>
    <t>عماد بكر</t>
  </si>
  <si>
    <t>زهراء</t>
  </si>
  <si>
    <t>عمار الاحمد</t>
  </si>
  <si>
    <t>عمار الديري</t>
  </si>
  <si>
    <t xml:space="preserve"> انعام</t>
  </si>
  <si>
    <t>لبانه</t>
  </si>
  <si>
    <t>عمار بكر</t>
  </si>
  <si>
    <t>عمار حماده</t>
  </si>
  <si>
    <t>عمار سلامة</t>
  </si>
  <si>
    <t>عمار مهنا</t>
  </si>
  <si>
    <t>عمار العايش</t>
  </si>
  <si>
    <t>عمر ارناؤط</t>
  </si>
  <si>
    <t>عمر الاحمد</t>
  </si>
  <si>
    <t>عمر الدرويش</t>
  </si>
  <si>
    <t xml:space="preserve">عمر العاني </t>
  </si>
  <si>
    <t>عمر العتمه</t>
  </si>
  <si>
    <t>عمر النجلات</t>
  </si>
  <si>
    <t>عمر شيشكلي</t>
  </si>
  <si>
    <t>عمران الاسعد</t>
  </si>
  <si>
    <t>عمران ريا</t>
  </si>
  <si>
    <t>عهد حجازي خلف</t>
  </si>
  <si>
    <t>رمزيه</t>
  </si>
  <si>
    <t>عهد ناصيف</t>
  </si>
  <si>
    <t>عوض عوض</t>
  </si>
  <si>
    <t>عيسى ديب</t>
  </si>
  <si>
    <t>غدير البوشي</t>
  </si>
  <si>
    <t>غرام منصور</t>
  </si>
  <si>
    <t>غريد مرشد</t>
  </si>
  <si>
    <t xml:space="preserve">غزل الشعار </t>
  </si>
  <si>
    <t xml:space="preserve">محمد نزيه </t>
  </si>
  <si>
    <t>غسان النصار</t>
  </si>
  <si>
    <t>غسان درويش</t>
  </si>
  <si>
    <t>هند الزراعنه</t>
  </si>
  <si>
    <t>غصون عبدالعزيز</t>
  </si>
  <si>
    <t>غفار سلمان</t>
  </si>
  <si>
    <t>غفران العكارتة</t>
  </si>
  <si>
    <t>غازيه</t>
  </si>
  <si>
    <t>عبد الحفيظ</t>
  </si>
  <si>
    <t>غفران ياسمينه</t>
  </si>
  <si>
    <t>غفران ياغي</t>
  </si>
  <si>
    <t>غيث اسماعيل</t>
  </si>
  <si>
    <t>غيث شاهين</t>
  </si>
  <si>
    <t>غيث عثمان</t>
  </si>
  <si>
    <t>غيداء ماضي</t>
  </si>
  <si>
    <t>فاتن حسين</t>
  </si>
  <si>
    <t xml:space="preserve">هيله </t>
  </si>
  <si>
    <t>فادي الكنعو</t>
  </si>
  <si>
    <t>فادي النجم</t>
  </si>
  <si>
    <t>نينا</t>
  </si>
  <si>
    <t>فادي رجب</t>
  </si>
  <si>
    <t>فاديا الزحيلي</t>
  </si>
  <si>
    <t>وهبي</t>
  </si>
  <si>
    <t xml:space="preserve">فارس النقيب </t>
  </si>
  <si>
    <t>فارس عيسى</t>
  </si>
  <si>
    <t>حبسه</t>
  </si>
  <si>
    <t>فاطمة ابوعلي</t>
  </si>
  <si>
    <t xml:space="preserve">فاطمه العبدي </t>
  </si>
  <si>
    <t xml:space="preserve">ليلا </t>
  </si>
  <si>
    <t xml:space="preserve">فداء حمدان </t>
  </si>
  <si>
    <t xml:space="preserve">حسيب </t>
  </si>
  <si>
    <t xml:space="preserve">نجلا </t>
  </si>
  <si>
    <t>فراس حموده</t>
  </si>
  <si>
    <t>فراس حيمود</t>
  </si>
  <si>
    <t>فراس موصللي</t>
  </si>
  <si>
    <t>فراس وزه</t>
  </si>
  <si>
    <t>فرح الشام مكي</t>
  </si>
  <si>
    <t>فرح ديماس</t>
  </si>
  <si>
    <t xml:space="preserve">فرح صيموعه </t>
  </si>
  <si>
    <t xml:space="preserve">ساهره </t>
  </si>
  <si>
    <t>فرح غازي</t>
  </si>
  <si>
    <t>فرح مخلوف</t>
  </si>
  <si>
    <t>فلك جدعان</t>
  </si>
  <si>
    <t>فوزي الروبة</t>
  </si>
  <si>
    <t>سميحة العمري</t>
  </si>
  <si>
    <t>فؤاد بوز</t>
  </si>
  <si>
    <t>فيصل المسالمه</t>
  </si>
  <si>
    <t>فيصل المصري</t>
  </si>
  <si>
    <t>قاسم ابو شامه</t>
  </si>
  <si>
    <t>قاسم العلي</t>
  </si>
  <si>
    <t>خديجه العلي</t>
  </si>
  <si>
    <t>قاسم وتر</t>
  </si>
  <si>
    <t>قمر الصدقة</t>
  </si>
  <si>
    <t>قمر القزاز</t>
  </si>
  <si>
    <t>كرم يازجي</t>
  </si>
  <si>
    <t>قتيله</t>
  </si>
  <si>
    <t xml:space="preserve">فيصل </t>
  </si>
  <si>
    <t>كمال الدين ريحان</t>
  </si>
  <si>
    <t>كوثر كسيبة</t>
  </si>
  <si>
    <t>وفيقة</t>
  </si>
  <si>
    <t>كيندا الراعي</t>
  </si>
  <si>
    <t>بتول</t>
  </si>
  <si>
    <t>لارا النجم</t>
  </si>
  <si>
    <t>لارا علوش</t>
  </si>
  <si>
    <t>لانا عرفه</t>
  </si>
  <si>
    <t xml:space="preserve">لبانه حيدر </t>
  </si>
  <si>
    <t xml:space="preserve">لبنه الزعبي </t>
  </si>
  <si>
    <t>لبنى الهندي</t>
  </si>
  <si>
    <t xml:space="preserve">لبنى الكيلاني </t>
  </si>
  <si>
    <t>لجين ديوب</t>
  </si>
  <si>
    <t>لجين كامل</t>
  </si>
  <si>
    <t>لما يونس</t>
  </si>
  <si>
    <t>لمى مصطفى</t>
  </si>
  <si>
    <t>لوتس أبو قورة</t>
  </si>
  <si>
    <t>لورين اليوسف</t>
  </si>
  <si>
    <t>لؤي البسطي</t>
  </si>
  <si>
    <t xml:space="preserve">لؤي قبلان </t>
  </si>
  <si>
    <t xml:space="preserve">خيرية </t>
  </si>
  <si>
    <t>لؤي لباد</t>
  </si>
  <si>
    <t>لؤي محمد</t>
  </si>
  <si>
    <t>جاد الله</t>
  </si>
  <si>
    <t>ليال مارديني</t>
  </si>
  <si>
    <t xml:space="preserve">نهى </t>
  </si>
  <si>
    <t>ليـزا سليم</t>
  </si>
  <si>
    <t>ليلاس السيروان</t>
  </si>
  <si>
    <t>لين حوا</t>
  </si>
  <si>
    <t>لين عابده</t>
  </si>
  <si>
    <t>لين عيسى</t>
  </si>
  <si>
    <t>لينا ايوب</t>
  </si>
  <si>
    <t>لينا محفوظ</t>
  </si>
  <si>
    <t>ماجدة برهومي</t>
  </si>
  <si>
    <t>شلة</t>
  </si>
  <si>
    <t>ماجده طالو</t>
  </si>
  <si>
    <t>لطفي</t>
  </si>
  <si>
    <t>ماريتا حنون</t>
  </si>
  <si>
    <t>فصيح</t>
  </si>
  <si>
    <t xml:space="preserve">ماريمار ميخائيل </t>
  </si>
  <si>
    <t>مازن البويضاني</t>
  </si>
  <si>
    <t>محمد فرزات</t>
  </si>
  <si>
    <t>مازن القشاش</t>
  </si>
  <si>
    <t>ماهر الأغبر</t>
  </si>
  <si>
    <t xml:space="preserve">ماهر عامر </t>
  </si>
  <si>
    <t>ماهر عميره</t>
  </si>
  <si>
    <t>ماهر يونس</t>
  </si>
  <si>
    <t>مايا ابوخميس</t>
  </si>
  <si>
    <t>مايا ملغوج</t>
  </si>
  <si>
    <t>سوسن عواد</t>
  </si>
  <si>
    <t>مجد الاحمد الشحاده</t>
  </si>
  <si>
    <t>مجد الشوفي</t>
  </si>
  <si>
    <t>مجد اسعد</t>
  </si>
  <si>
    <t>نظيره</t>
  </si>
  <si>
    <t>مجد بربور</t>
  </si>
  <si>
    <t>مجدي البصار</t>
  </si>
  <si>
    <t xml:space="preserve">محسن موسى </t>
  </si>
  <si>
    <t>محمد  بربر</t>
  </si>
  <si>
    <t xml:space="preserve">حوريه الدعاس </t>
  </si>
  <si>
    <t>محمد عباس</t>
  </si>
  <si>
    <t>محمد ابراهيم</t>
  </si>
  <si>
    <t>محمد ابو زيد</t>
  </si>
  <si>
    <t>كواكب</t>
  </si>
  <si>
    <t>محمد ابو قاقا</t>
  </si>
  <si>
    <t>محمد الأغبر</t>
  </si>
  <si>
    <t>محمد الحايك</t>
  </si>
  <si>
    <t>محمد الحريري</t>
  </si>
  <si>
    <t>محمد الحسن</t>
  </si>
  <si>
    <t>زعل</t>
  </si>
  <si>
    <t>محمد الحسين</t>
  </si>
  <si>
    <t>محمد الحمصي</t>
  </si>
  <si>
    <t>محمد الخطبا</t>
  </si>
  <si>
    <t>جبر</t>
  </si>
  <si>
    <t>محمد الخليل</t>
  </si>
  <si>
    <t>آسيا</t>
  </si>
  <si>
    <t>محمد الدبل</t>
  </si>
  <si>
    <t>شحود</t>
  </si>
  <si>
    <t>عليا القاسم حمود</t>
  </si>
  <si>
    <t>محمد الدريبي</t>
  </si>
  <si>
    <t>عبدالحكيم</t>
  </si>
  <si>
    <t>محمد الزهنان</t>
  </si>
  <si>
    <t>محمد السبيناتي</t>
  </si>
  <si>
    <t>محمد الشعبي</t>
  </si>
  <si>
    <t>محمد الطرشان</t>
  </si>
  <si>
    <t>محمد العويدات</t>
  </si>
  <si>
    <t>ارحيل</t>
  </si>
  <si>
    <t>مفيدة</t>
  </si>
  <si>
    <t>وجيهه</t>
  </si>
  <si>
    <t>سلطان</t>
  </si>
  <si>
    <t>محمد الناجي</t>
  </si>
  <si>
    <t>عطاالله</t>
  </si>
  <si>
    <t>محمد النوفل</t>
  </si>
  <si>
    <t>محمد ايهم الشوى</t>
  </si>
  <si>
    <t>محمد أديب الخولي</t>
  </si>
  <si>
    <t>محمد أمين ريحان</t>
  </si>
  <si>
    <t>محمد أنس صوان</t>
  </si>
  <si>
    <t>هيفاء صوان</t>
  </si>
  <si>
    <t>محمد أيهم العلبي</t>
  </si>
  <si>
    <t>محمد بردويل</t>
  </si>
  <si>
    <t>محمد بلال المملوك</t>
  </si>
  <si>
    <t>محمد بهاء الدين الحلبي</t>
  </si>
  <si>
    <t xml:space="preserve">محمد بوز العسل  </t>
  </si>
  <si>
    <t>محمد حازم لديه الحموي</t>
  </si>
  <si>
    <t>نهيلا</t>
  </si>
  <si>
    <t>محمد حمود</t>
  </si>
  <si>
    <t>محمد حيدر الخضر</t>
  </si>
  <si>
    <t>محمد خالد الشويكي</t>
  </si>
  <si>
    <t xml:space="preserve"> محمد خليفة</t>
  </si>
  <si>
    <t>محمد خير الخضراء</t>
  </si>
  <si>
    <t>محمد خير اليونس</t>
  </si>
  <si>
    <t>محمد خير زوكار</t>
  </si>
  <si>
    <t>محمد دراج</t>
  </si>
  <si>
    <t>محمد رامي العشي</t>
  </si>
  <si>
    <t>محمد ربيع</t>
  </si>
  <si>
    <t>محمد رحال</t>
  </si>
  <si>
    <t>محمد زرزور</t>
  </si>
  <si>
    <t>محمد شادي الناطور</t>
  </si>
  <si>
    <t>محمد شنشو</t>
  </si>
  <si>
    <t>محمد طه المرعي</t>
  </si>
  <si>
    <t>محمد عاجي</t>
  </si>
  <si>
    <t>محمد عامر برنبو</t>
  </si>
  <si>
    <t>محمد عبد السلام الدالي</t>
  </si>
  <si>
    <t>محمد عجاج</t>
  </si>
  <si>
    <t>محمد عدلا</t>
  </si>
  <si>
    <t>محمد عمار الشياح</t>
  </si>
  <si>
    <t>محمد عمر تفكجي</t>
  </si>
  <si>
    <t>محمد رياض</t>
  </si>
  <si>
    <t xml:space="preserve">محمد غيث الصفدي </t>
  </si>
  <si>
    <t>محمد فيصل اليوسف</t>
  </si>
  <si>
    <t>محمد مجد العلان</t>
  </si>
  <si>
    <t>محمد محمد</t>
  </si>
  <si>
    <t>كاسر</t>
  </si>
  <si>
    <t>محمد معاذ خادم السروجي</t>
  </si>
  <si>
    <t>محمد المعتصم الدوبه</t>
  </si>
  <si>
    <t>محمد مللي</t>
  </si>
  <si>
    <t>محمد ممدوح عابدون</t>
  </si>
  <si>
    <t>محمد مناف فرج</t>
  </si>
  <si>
    <t>مجمد نادر محمد العلي</t>
  </si>
  <si>
    <t xml:space="preserve">محمد ناصر </t>
  </si>
  <si>
    <t>عبد المغيث</t>
  </si>
  <si>
    <t>محمد نبيل قسومة</t>
  </si>
  <si>
    <t>محمد نضال الشمعة</t>
  </si>
  <si>
    <t>مشعل</t>
  </si>
  <si>
    <t>محمد نور الحمدان</t>
  </si>
  <si>
    <t xml:space="preserve">محمد نور الدوبة </t>
  </si>
  <si>
    <t>محمد نور الضاهر</t>
  </si>
  <si>
    <t>محمد وائل العش</t>
  </si>
  <si>
    <t>محمد أنس مريود</t>
  </si>
  <si>
    <t>محمد أمجد الحبش</t>
  </si>
  <si>
    <t>محمدحسان بيضه</t>
  </si>
  <si>
    <t xml:space="preserve">محمد خالد النملي </t>
  </si>
  <si>
    <t>محمدربحي حداد</t>
  </si>
  <si>
    <t>محمد رشاد كشور</t>
  </si>
  <si>
    <t>محمد رضا الشحرور</t>
  </si>
  <si>
    <t>محمدرضوان دياب آغا</t>
  </si>
  <si>
    <t>محمدانور</t>
  </si>
  <si>
    <t>محمدزيد الصبيح</t>
  </si>
  <si>
    <t>محمد شاهر سكريه</t>
  </si>
  <si>
    <t xml:space="preserve"> مشهور</t>
  </si>
  <si>
    <t>محمدطارق الجدا</t>
  </si>
  <si>
    <t>محمدزياد</t>
  </si>
  <si>
    <t>محمدنور قرقجية</t>
  </si>
  <si>
    <t>محمدهاني مرهج</t>
  </si>
  <si>
    <t>محمد وسيم خليفة</t>
  </si>
  <si>
    <t>محمد يامن الكاشي</t>
  </si>
  <si>
    <t>فدوا</t>
  </si>
  <si>
    <t>محمود اعزيز</t>
  </si>
  <si>
    <t xml:space="preserve">حمود </t>
  </si>
  <si>
    <t>محمود الدره</t>
  </si>
  <si>
    <t>محمود العش</t>
  </si>
  <si>
    <t>محمود الفاعوري</t>
  </si>
  <si>
    <t>محمود جعاره</t>
  </si>
  <si>
    <t>مرعي</t>
  </si>
  <si>
    <t>امينه الهندي</t>
  </si>
  <si>
    <t>محمود دحدوح</t>
  </si>
  <si>
    <t>محمود زعيتر</t>
  </si>
  <si>
    <t>نبيلا</t>
  </si>
  <si>
    <t>محمود قطيش</t>
  </si>
  <si>
    <t>محمود مسرابي</t>
  </si>
  <si>
    <t>محي الدين حبيبه</t>
  </si>
  <si>
    <t>مدين حسن</t>
  </si>
  <si>
    <t>مرام الحفار</t>
  </si>
  <si>
    <t>مرام الخطيب</t>
  </si>
  <si>
    <t>مرام دعبول</t>
  </si>
  <si>
    <t>مرام صوان</t>
  </si>
  <si>
    <t>مرح سكيف</t>
  </si>
  <si>
    <t>مرهف درويش</t>
  </si>
  <si>
    <t>مروان الحمد</t>
  </si>
  <si>
    <t>مروة العلاوي</t>
  </si>
  <si>
    <t>مروه العواد</t>
  </si>
  <si>
    <t>فرات</t>
  </si>
  <si>
    <t>مروى بيضون</t>
  </si>
  <si>
    <t>احمد مروان</t>
  </si>
  <si>
    <t>هيله</t>
  </si>
  <si>
    <t>مروه كنعان</t>
  </si>
  <si>
    <t>مريان علي</t>
  </si>
  <si>
    <t>جان</t>
  </si>
  <si>
    <t>مريم عاشور</t>
  </si>
  <si>
    <t>مريم ملص</t>
  </si>
  <si>
    <t>محمدفايز</t>
  </si>
  <si>
    <t>ميريهان سيلفا الشرع</t>
  </si>
  <si>
    <t>محمد معاوية</t>
  </si>
  <si>
    <t>اسرار</t>
  </si>
  <si>
    <t>مزيد الذيب هنيدي</t>
  </si>
  <si>
    <t>هوازن</t>
  </si>
  <si>
    <t>مصطفى الصيرفي</t>
  </si>
  <si>
    <t>محمدنبيل</t>
  </si>
  <si>
    <t>مصطفى خرب</t>
  </si>
  <si>
    <t xml:space="preserve">معاذ الاخرس </t>
  </si>
  <si>
    <t>معاذ شعيرية</t>
  </si>
  <si>
    <t>معاويه المؤذن</t>
  </si>
  <si>
    <t xml:space="preserve">معن الزعبي </t>
  </si>
  <si>
    <t xml:space="preserve">يعقوب </t>
  </si>
  <si>
    <t xml:space="preserve">غاده </t>
  </si>
  <si>
    <t xml:space="preserve">ملك أيوب </t>
  </si>
  <si>
    <t>ملك شنشو</t>
  </si>
  <si>
    <t>منار الاوس</t>
  </si>
  <si>
    <t>زين</t>
  </si>
  <si>
    <t>حمدة</t>
  </si>
  <si>
    <t>منال الديات</t>
  </si>
  <si>
    <t>منتصر عزام</t>
  </si>
  <si>
    <t>منذر الحفار</t>
  </si>
  <si>
    <t>مها أبوزرد</t>
  </si>
  <si>
    <t>مهند فياض</t>
  </si>
  <si>
    <t>مهند كوكش</t>
  </si>
  <si>
    <t>مؤيد البيضه</t>
  </si>
  <si>
    <t>مؤيد حمزه</t>
  </si>
  <si>
    <t>مؤيد نعسان</t>
  </si>
  <si>
    <t>مي رزمه</t>
  </si>
  <si>
    <t>صفاء الشافعي</t>
  </si>
  <si>
    <t>مي سليم</t>
  </si>
  <si>
    <t>ميرنا رسلان</t>
  </si>
  <si>
    <t>ميرنا عبود</t>
  </si>
  <si>
    <t>ميس المهدي</t>
  </si>
  <si>
    <t xml:space="preserve">ميساء الحمود </t>
  </si>
  <si>
    <t xml:space="preserve">وزيره </t>
  </si>
  <si>
    <t>ميسم الحلبي</t>
  </si>
  <si>
    <t>ميشيل عيسى</t>
  </si>
  <si>
    <t>نادر جمول</t>
  </si>
  <si>
    <t>جادالله</t>
  </si>
  <si>
    <t>نادر سيدي</t>
  </si>
  <si>
    <t>ناديا كيفو</t>
  </si>
  <si>
    <t>نادين عوده</t>
  </si>
  <si>
    <t>نادين عيطه</t>
  </si>
  <si>
    <t>نجاه</t>
  </si>
  <si>
    <t xml:space="preserve">ناريمان معروف </t>
  </si>
  <si>
    <t xml:space="preserve">عز الدين </t>
  </si>
  <si>
    <t xml:space="preserve">نبيل فارس </t>
  </si>
  <si>
    <t xml:space="preserve">جورجيت </t>
  </si>
  <si>
    <t>نجاح حسن</t>
  </si>
  <si>
    <t>شهبا سليمان</t>
  </si>
  <si>
    <t>نجود محمود</t>
  </si>
  <si>
    <t>ندى ديب</t>
  </si>
  <si>
    <t>نذير الاسعد</t>
  </si>
  <si>
    <t>محمد زكي</t>
  </si>
  <si>
    <t>نرمين تحسين بك</t>
  </si>
  <si>
    <t>وفاء السقا أميني</t>
  </si>
  <si>
    <t>نزهة علي</t>
  </si>
  <si>
    <t>نسرين نجيب</t>
  </si>
  <si>
    <t>نشأت الاحمد</t>
  </si>
  <si>
    <t>نغم السليمان</t>
  </si>
  <si>
    <t>منار</t>
  </si>
  <si>
    <t>نغم الشناعه</t>
  </si>
  <si>
    <t>نواعم سلطان</t>
  </si>
  <si>
    <t xml:space="preserve">نور الحجار </t>
  </si>
  <si>
    <t>نور الحمود</t>
  </si>
  <si>
    <t>واثق</t>
  </si>
  <si>
    <t>نور الدين المدني</t>
  </si>
  <si>
    <t>نور الدين خشفه تيناوي</t>
  </si>
  <si>
    <t>نور الدين فاروق</t>
  </si>
  <si>
    <t>شاهين</t>
  </si>
  <si>
    <t>نور القصير</t>
  </si>
  <si>
    <t>نور الهدى عودة</t>
  </si>
  <si>
    <t xml:space="preserve">نور خضيرة </t>
  </si>
  <si>
    <t xml:space="preserve">نور خليل </t>
  </si>
  <si>
    <t>نور سيد علي</t>
  </si>
  <si>
    <t>نور قاسم</t>
  </si>
  <si>
    <t>نوفة</t>
  </si>
  <si>
    <t>نور كباره</t>
  </si>
  <si>
    <t>نور معتوق</t>
  </si>
  <si>
    <t>نور نصار</t>
  </si>
  <si>
    <t>نورا حفار</t>
  </si>
  <si>
    <t>نور الهدى حمشو</t>
  </si>
  <si>
    <t>نور الهدى سعد الدين الجباوي</t>
  </si>
  <si>
    <t>نورس الجمال</t>
  </si>
  <si>
    <t>نورس الحكيمة</t>
  </si>
  <si>
    <t>نورمان رزق</t>
  </si>
  <si>
    <t>سائده</t>
  </si>
  <si>
    <t>نورهان مسعود</t>
  </si>
  <si>
    <t>نيناس مخلوف</t>
  </si>
  <si>
    <t>هادي العاص</t>
  </si>
  <si>
    <t xml:space="preserve">منيرة </t>
  </si>
  <si>
    <t>هادي العبد الهادي</t>
  </si>
  <si>
    <t>هادي طنيش</t>
  </si>
  <si>
    <t>هالة مقداد</t>
  </si>
  <si>
    <t>أمنة</t>
  </si>
  <si>
    <t>هاله ناجي</t>
  </si>
  <si>
    <t>هاني خطيب</t>
  </si>
  <si>
    <t>هبة الخطيب</t>
  </si>
  <si>
    <t>هبة سلامه</t>
  </si>
  <si>
    <t>هبه ادريس</t>
  </si>
  <si>
    <t xml:space="preserve">عزيزة عبيد </t>
  </si>
  <si>
    <t>هبه العماش</t>
  </si>
  <si>
    <t>جموله</t>
  </si>
  <si>
    <t>هبه الغدير</t>
  </si>
  <si>
    <t>عفان</t>
  </si>
  <si>
    <t>هبه الملط</t>
  </si>
  <si>
    <t>سعدو</t>
  </si>
  <si>
    <t xml:space="preserve">هبة سرحان </t>
  </si>
  <si>
    <t>طعمه</t>
  </si>
  <si>
    <t>هبه غبور</t>
  </si>
  <si>
    <t>هيام العش</t>
  </si>
  <si>
    <t>هبه مراد</t>
  </si>
  <si>
    <t xml:space="preserve">شفاء </t>
  </si>
  <si>
    <t>هدى زيتون</t>
  </si>
  <si>
    <t>هديل الغدير</t>
  </si>
  <si>
    <t xml:space="preserve">هديل المرعي الحسن </t>
  </si>
  <si>
    <t xml:space="preserve">عايدة </t>
  </si>
  <si>
    <t>هديل طراد</t>
  </si>
  <si>
    <t>هزار هيلم</t>
  </si>
  <si>
    <t xml:space="preserve">محمد سامي </t>
  </si>
  <si>
    <t>هشام كرمه</t>
  </si>
  <si>
    <t>هلا الاحمد</t>
  </si>
  <si>
    <t>عبود</t>
  </si>
  <si>
    <t>علياء</t>
  </si>
  <si>
    <t>همسه الصفدي</t>
  </si>
  <si>
    <t>هنادي طه</t>
  </si>
  <si>
    <t>هيا الخطاب</t>
  </si>
  <si>
    <t>هيا العباس</t>
  </si>
  <si>
    <t>هيام اسعيد</t>
  </si>
  <si>
    <t>وائل نشاوي</t>
  </si>
  <si>
    <t>وداد شيخ الأرض</t>
  </si>
  <si>
    <t xml:space="preserve">بهيه </t>
  </si>
  <si>
    <t>ورد جومر</t>
  </si>
  <si>
    <t>وسام جمعه</t>
  </si>
  <si>
    <t>بشيرا</t>
  </si>
  <si>
    <t>وسام غزال</t>
  </si>
  <si>
    <t>نوال العبد الله</t>
  </si>
  <si>
    <t>وسام محمد</t>
  </si>
  <si>
    <t xml:space="preserve">ميسر </t>
  </si>
  <si>
    <t>وسام ملاك</t>
  </si>
  <si>
    <t>وسيم الحاجي خلف</t>
  </si>
  <si>
    <t>وسيم اللبابيدي</t>
  </si>
  <si>
    <t xml:space="preserve">وعد الجهماني </t>
  </si>
  <si>
    <t>وعد محمد</t>
  </si>
  <si>
    <t xml:space="preserve">محمد زهير </t>
  </si>
  <si>
    <t>وعد نعسان</t>
  </si>
  <si>
    <t>وفاء والي</t>
  </si>
  <si>
    <t>ولاء القطاره</t>
  </si>
  <si>
    <t>شاهد</t>
  </si>
  <si>
    <t>ولاء سلوم</t>
  </si>
  <si>
    <t>نعماه</t>
  </si>
  <si>
    <t>ولاء عبدالله</t>
  </si>
  <si>
    <t>ولاء نصار</t>
  </si>
  <si>
    <t>وليد محمد</t>
  </si>
  <si>
    <t>يارا أبو خريس</t>
  </si>
  <si>
    <t xml:space="preserve">يارا العلي </t>
  </si>
  <si>
    <t xml:space="preserve">فيوليت </t>
  </si>
  <si>
    <t>يارا النجم</t>
  </si>
  <si>
    <t>يارا النصار</t>
  </si>
  <si>
    <t>ياسر الزهراوي</t>
  </si>
  <si>
    <t>ياسر العقاد</t>
  </si>
  <si>
    <t>ياسمين الحموي</t>
  </si>
  <si>
    <t>فطمه</t>
  </si>
  <si>
    <t>ياسمين الكردي</t>
  </si>
  <si>
    <t>ياسين المطلب</t>
  </si>
  <si>
    <t>رزق</t>
  </si>
  <si>
    <t>يامن مرعي</t>
  </si>
  <si>
    <t>يحي اسماعيل</t>
  </si>
  <si>
    <t>يحيى قرطه</t>
  </si>
  <si>
    <t>يزن فريسان</t>
  </si>
  <si>
    <t>يسرى سعده</t>
  </si>
  <si>
    <t>راكعه</t>
  </si>
  <si>
    <t>يمام زوكار</t>
  </si>
  <si>
    <t xml:space="preserve">يمان الحمصي </t>
  </si>
  <si>
    <t>يوسف البطين</t>
  </si>
  <si>
    <t>محمد ذيب</t>
  </si>
  <si>
    <t>يوسف الصبره</t>
  </si>
  <si>
    <t>غزالة</t>
  </si>
  <si>
    <t>يوسف المسالمه</t>
  </si>
  <si>
    <t>يوسف انطون شغلة</t>
  </si>
  <si>
    <t>لوسين</t>
  </si>
  <si>
    <t>يوسف حداد</t>
  </si>
  <si>
    <t>يوسف رزق</t>
  </si>
  <si>
    <t>فطوم</t>
  </si>
  <si>
    <t>زكية</t>
  </si>
  <si>
    <t>ترياق</t>
  </si>
  <si>
    <t>رضا السايس</t>
  </si>
  <si>
    <t>احمد العيسى البنيه</t>
  </si>
  <si>
    <t>أمجد الرحيل</t>
  </si>
  <si>
    <t>هبه طرابلسي</t>
  </si>
  <si>
    <t>محمدحسين</t>
  </si>
  <si>
    <t>ايمان طرابلسي</t>
  </si>
  <si>
    <t>نور الهدى بحبوح</t>
  </si>
  <si>
    <t>معراج</t>
  </si>
  <si>
    <t>أحمد درويش</t>
  </si>
  <si>
    <t>هزار درويش</t>
  </si>
  <si>
    <t>حسين نيصافي</t>
  </si>
  <si>
    <t>ديما</t>
  </si>
  <si>
    <t>احمد صادق</t>
  </si>
  <si>
    <t>روان رعد</t>
  </si>
  <si>
    <t>وسام هناوي</t>
  </si>
  <si>
    <t>نورس</t>
  </si>
  <si>
    <t>عبد الناصر المحمد</t>
  </si>
  <si>
    <t>فواز ناصيف</t>
  </si>
  <si>
    <t>علي الجندي</t>
  </si>
  <si>
    <t>براءه عاشور</t>
  </si>
  <si>
    <t>محمد ضياء مرعي</t>
  </si>
  <si>
    <t>لميا</t>
  </si>
  <si>
    <t>عبدالملك الزبيبي</t>
  </si>
  <si>
    <t>محمدممتاز</t>
  </si>
  <si>
    <t>باسل خليل</t>
  </si>
  <si>
    <t>بندر</t>
  </si>
  <si>
    <t>ليلى زغموت</t>
  </si>
  <si>
    <t xml:space="preserve">ماريا ختير </t>
  </si>
  <si>
    <t xml:space="preserve">مرح شقير </t>
  </si>
  <si>
    <t>المغتز</t>
  </si>
  <si>
    <t>هيا</t>
  </si>
  <si>
    <t>علي غصه</t>
  </si>
  <si>
    <t>ابتسام السيد</t>
  </si>
  <si>
    <t>ابراهيم ابراهيم</t>
  </si>
  <si>
    <t>ابراهيم احمد</t>
  </si>
  <si>
    <t>فوز</t>
  </si>
  <si>
    <t>ابراهيم الخبي</t>
  </si>
  <si>
    <t>ابراهيم رسلان</t>
  </si>
  <si>
    <t>ابراهيم سعود</t>
  </si>
  <si>
    <t>ابراهيم محمد</t>
  </si>
  <si>
    <t>ابرهيم سبور</t>
  </si>
  <si>
    <t>نزير</t>
  </si>
  <si>
    <t>احسان السيد حسن</t>
  </si>
  <si>
    <t>احلام السمال</t>
  </si>
  <si>
    <t>احلام العلي</t>
  </si>
  <si>
    <t>احمد الاحمد</t>
  </si>
  <si>
    <t>احمد الاشكي</t>
  </si>
  <si>
    <t>احمد الاغا</t>
  </si>
  <si>
    <t>ايمان الطويل</t>
  </si>
  <si>
    <t>احمد الحجي</t>
  </si>
  <si>
    <t>احمد الحوري</t>
  </si>
  <si>
    <t>احمد الخطيب</t>
  </si>
  <si>
    <t>احمد الزعل</t>
  </si>
  <si>
    <t>احمد السليمان</t>
  </si>
  <si>
    <t>احمد الشيخ</t>
  </si>
  <si>
    <t>محمد عبد الباسط</t>
  </si>
  <si>
    <t>احمد العسلي</t>
  </si>
  <si>
    <t>سهى المزين</t>
  </si>
  <si>
    <t>احمد العك</t>
  </si>
  <si>
    <t>احمد العلان</t>
  </si>
  <si>
    <t>اوديت</t>
  </si>
  <si>
    <t>احمد العمر</t>
  </si>
  <si>
    <t>احمد العيسى</t>
  </si>
  <si>
    <t>احمد الفنش</t>
  </si>
  <si>
    <t>احمد الفنيش</t>
  </si>
  <si>
    <t>احمد الكردي</t>
  </si>
  <si>
    <t>احمد المطاوع</t>
  </si>
  <si>
    <t>احمد المقداد</t>
  </si>
  <si>
    <t>احمد الوغا</t>
  </si>
  <si>
    <t>احمد اليحيى</t>
  </si>
  <si>
    <t>احمد تللو</t>
  </si>
  <si>
    <t>احمد حاج محمود</t>
  </si>
  <si>
    <t>احمد حسين</t>
  </si>
  <si>
    <t>احمد خالد</t>
  </si>
  <si>
    <t>احمد خروس</t>
  </si>
  <si>
    <t>احمد درويش</t>
  </si>
  <si>
    <t>محمد نعمان</t>
  </si>
  <si>
    <t>احمد رحيل</t>
  </si>
  <si>
    <t>احمد رخيص</t>
  </si>
  <si>
    <t>احمد شبيب</t>
  </si>
  <si>
    <t>احمد شلهوم</t>
  </si>
  <si>
    <t>احمد طشه</t>
  </si>
  <si>
    <t>احمد طه</t>
  </si>
  <si>
    <t>احمد طوير</t>
  </si>
  <si>
    <t>امونه</t>
  </si>
  <si>
    <t>احمد عبد الغني</t>
  </si>
  <si>
    <t>احمد عليو</t>
  </si>
  <si>
    <t>احمد غبوش</t>
  </si>
  <si>
    <t>احمد كلش</t>
  </si>
  <si>
    <t>احمد مدور</t>
  </si>
  <si>
    <t>احمد مللي</t>
  </si>
  <si>
    <t>احمد هبود</t>
  </si>
  <si>
    <t>احمد يرته</t>
  </si>
  <si>
    <t>اخلاص محمد</t>
  </si>
  <si>
    <t>اروى محمد</t>
  </si>
  <si>
    <t>اريج الخطيب حمصي</t>
  </si>
  <si>
    <t>اريج العسل</t>
  </si>
  <si>
    <t>اريج حسن الجاسم</t>
  </si>
  <si>
    <t>محمد فوزي</t>
  </si>
  <si>
    <t>اريج شحادة</t>
  </si>
  <si>
    <t>ازدهار حسين</t>
  </si>
  <si>
    <t>صافي</t>
  </si>
  <si>
    <t>كفى</t>
  </si>
  <si>
    <t>ازدهار قاسم</t>
  </si>
  <si>
    <t>ازدهار محفوض</t>
  </si>
  <si>
    <t>ازهار خزمه</t>
  </si>
  <si>
    <t>لميعا</t>
  </si>
  <si>
    <t>اسامه الرشيد</t>
  </si>
  <si>
    <t>اسامه الشوفي</t>
  </si>
  <si>
    <t xml:space="preserve">بيان </t>
  </si>
  <si>
    <t>اسامه سلامه</t>
  </si>
  <si>
    <t>محمدنايف</t>
  </si>
  <si>
    <t>اسامه فنيش</t>
  </si>
  <si>
    <t>غزه</t>
  </si>
  <si>
    <t>اسراء الاخرس</t>
  </si>
  <si>
    <t>عنايه</t>
  </si>
  <si>
    <t>اسراء البوشي</t>
  </si>
  <si>
    <t>اسراء غصن</t>
  </si>
  <si>
    <t>اسراء قيلي</t>
  </si>
  <si>
    <t>اسراء مصطفى</t>
  </si>
  <si>
    <t>اسكندر الدكاك</t>
  </si>
  <si>
    <t>اسماء الخميس</t>
  </si>
  <si>
    <t>اسماء الغزاوي</t>
  </si>
  <si>
    <t>اسماء الفندي</t>
  </si>
  <si>
    <t>شاهه</t>
  </si>
  <si>
    <t>اسماء المرستاني</t>
  </si>
  <si>
    <t>اسماء حمود</t>
  </si>
  <si>
    <t>خميس</t>
  </si>
  <si>
    <t>رضوة</t>
  </si>
  <si>
    <t>اسماء دللي</t>
  </si>
  <si>
    <t>اسماء كتب</t>
  </si>
  <si>
    <t>اسماعيل خدوج</t>
  </si>
  <si>
    <t>اسماعيل شريده</t>
  </si>
  <si>
    <t>اسيل جمعه</t>
  </si>
  <si>
    <t>اشرف حاجي عبدالرحمن</t>
  </si>
  <si>
    <t>اصف حمود</t>
  </si>
  <si>
    <t>اغيد كريزان</t>
  </si>
  <si>
    <t>اكرم الدوس</t>
  </si>
  <si>
    <t>اكرم فرحه</t>
  </si>
  <si>
    <t>بدران</t>
  </si>
  <si>
    <t>فطوم رباح</t>
  </si>
  <si>
    <t>اكرم قاسم</t>
  </si>
  <si>
    <t>الاء ابراهيم</t>
  </si>
  <si>
    <t>حسنة</t>
  </si>
  <si>
    <t>الاء ابوالجوز</t>
  </si>
  <si>
    <t>فريح</t>
  </si>
  <si>
    <t>الاء ابوعلي</t>
  </si>
  <si>
    <t>الاء الخباز</t>
  </si>
  <si>
    <t>الاء السيد</t>
  </si>
  <si>
    <t>الاء الكور</t>
  </si>
  <si>
    <t>عبدالعزيز</t>
  </si>
  <si>
    <t>الاء جاموس</t>
  </si>
  <si>
    <t>الاء خباز</t>
  </si>
  <si>
    <t>الاء زكريا</t>
  </si>
  <si>
    <t>الاء شيخ بكري</t>
  </si>
  <si>
    <t>الاء ظريفه</t>
  </si>
  <si>
    <t>الاء عدره</t>
  </si>
  <si>
    <t>نورالدين</t>
  </si>
  <si>
    <t>تجره</t>
  </si>
  <si>
    <t>الاء ملاك</t>
  </si>
  <si>
    <t>الحسن شطح</t>
  </si>
  <si>
    <t>الطاف حجي طه الناشد</t>
  </si>
  <si>
    <t>الفت الواوي</t>
  </si>
  <si>
    <t>الفضيل حمود</t>
  </si>
  <si>
    <t>عبد الحسيب</t>
  </si>
  <si>
    <t>الماظه خليل</t>
  </si>
  <si>
    <t>المعتصم ب الله العواد</t>
  </si>
  <si>
    <t>الياس سمعان</t>
  </si>
  <si>
    <t>قطف</t>
  </si>
  <si>
    <t>اليمان الصالح</t>
  </si>
  <si>
    <t>الين درغام</t>
  </si>
  <si>
    <t>امان ديب</t>
  </si>
  <si>
    <t>تركي</t>
  </si>
  <si>
    <t>يسيره</t>
  </si>
  <si>
    <t>اماني الحاج</t>
  </si>
  <si>
    <t>اماني الحمصي</t>
  </si>
  <si>
    <t>اماني بلال</t>
  </si>
  <si>
    <t>اماني سليمان</t>
  </si>
  <si>
    <t>اماني شوك</t>
  </si>
  <si>
    <t>اماني عاشور</t>
  </si>
  <si>
    <t>امتثال سلامي</t>
  </si>
  <si>
    <t>امجد الكيلاني</t>
  </si>
  <si>
    <t>امجد الموصلي</t>
  </si>
  <si>
    <t>امجد دخل الله</t>
  </si>
  <si>
    <t>امجد كوشك</t>
  </si>
  <si>
    <t>هدى شحاده</t>
  </si>
  <si>
    <t>امل العنفوص</t>
  </si>
  <si>
    <t>امير اسماعيل</t>
  </si>
  <si>
    <t>هنود</t>
  </si>
  <si>
    <t>امير الزين</t>
  </si>
  <si>
    <t>اميرة عصيده</t>
  </si>
  <si>
    <t>اميره الحمصي</t>
  </si>
  <si>
    <t>اميمه القداح</t>
  </si>
  <si>
    <t>امينه المحمد</t>
  </si>
  <si>
    <t>اناس جظة</t>
  </si>
  <si>
    <t>اناس جغنون</t>
  </si>
  <si>
    <t>انس الطاس</t>
  </si>
  <si>
    <t>انس رميح</t>
  </si>
  <si>
    <t>انس ضاهر</t>
  </si>
  <si>
    <t>انس كحلوس</t>
  </si>
  <si>
    <t>انس محمد</t>
  </si>
  <si>
    <t>انسام السويدان</t>
  </si>
  <si>
    <t>انغام يوسف</t>
  </si>
  <si>
    <t>انيسه العبد الله</t>
  </si>
  <si>
    <t>اوس محمد</t>
  </si>
  <si>
    <t>ايات ادريس</t>
  </si>
  <si>
    <t>ثريا ادريس</t>
  </si>
  <si>
    <t>ايات الصيادي</t>
  </si>
  <si>
    <t>ايات النجار</t>
  </si>
  <si>
    <t>ايات موسى</t>
  </si>
  <si>
    <t>اياد البلخي</t>
  </si>
  <si>
    <t>اياد الغنيم</t>
  </si>
  <si>
    <t>اياد المحاميد</t>
  </si>
  <si>
    <t>اياد المصطفى</t>
  </si>
  <si>
    <t>اياد حمويه</t>
  </si>
  <si>
    <t>اياد مستو</t>
  </si>
  <si>
    <t>اية الزيتاني</t>
  </si>
  <si>
    <t>ايلي مقديس انطون</t>
  </si>
  <si>
    <t>لوسيا</t>
  </si>
  <si>
    <t>ايمان الجزاع</t>
  </si>
  <si>
    <t>ايمان اللبابيدي</t>
  </si>
  <si>
    <t>ايمان برجس</t>
  </si>
  <si>
    <t>ايمان تتان</t>
  </si>
  <si>
    <t>محمدخضر</t>
  </si>
  <si>
    <t>ايمان جمعه</t>
  </si>
  <si>
    <t>ايمان خرفان</t>
  </si>
  <si>
    <t>زلفه</t>
  </si>
  <si>
    <t>ايمان درموش</t>
  </si>
  <si>
    <t>ايمان مقلد</t>
  </si>
  <si>
    <t>فيضه</t>
  </si>
  <si>
    <t>ايمن الحيوك</t>
  </si>
  <si>
    <t>سلوه</t>
  </si>
  <si>
    <t>ايمن شهاب</t>
  </si>
  <si>
    <t>ايمن صقر</t>
  </si>
  <si>
    <t>ايمن معروف</t>
  </si>
  <si>
    <t>ايمن نجار</t>
  </si>
  <si>
    <t>ايناس الشهابي</t>
  </si>
  <si>
    <t>ايناس شاهين</t>
  </si>
  <si>
    <t>ايناس قطان</t>
  </si>
  <si>
    <t>ايه الرحمن ابو ارشيد</t>
  </si>
  <si>
    <t>روهلان</t>
  </si>
  <si>
    <t>ايه العلاف</t>
  </si>
  <si>
    <t>ايه جمول</t>
  </si>
  <si>
    <t>ايه حسون نصر</t>
  </si>
  <si>
    <t>ايهاب توتونجي</t>
  </si>
  <si>
    <t>ايهم ابو زيد</t>
  </si>
  <si>
    <t>ايهم الزوباني</t>
  </si>
  <si>
    <t>ايهم حبيب</t>
  </si>
  <si>
    <t>ايهم حسن</t>
  </si>
  <si>
    <t>ايهم سكر</t>
  </si>
  <si>
    <t>محمد حسام</t>
  </si>
  <si>
    <t>ايهم غانم</t>
  </si>
  <si>
    <t>أبي علي</t>
  </si>
  <si>
    <t>أريج السهوي</t>
  </si>
  <si>
    <t>عيده ماهر</t>
  </si>
  <si>
    <t>أمجد بليدي</t>
  </si>
  <si>
    <t>روشن</t>
  </si>
  <si>
    <t>أيمن اللحام</t>
  </si>
  <si>
    <t>آلاء التكريتي</t>
  </si>
  <si>
    <t>بهيره</t>
  </si>
  <si>
    <t>آلاء جديد</t>
  </si>
  <si>
    <t>حبور</t>
  </si>
  <si>
    <t>آلاء زيناتي</t>
  </si>
  <si>
    <t>آمنه اللباد</t>
  </si>
  <si>
    <t>آمنه خرج</t>
  </si>
  <si>
    <t>آيه الله البندقجي</t>
  </si>
  <si>
    <t>آيه الملا</t>
  </si>
  <si>
    <t>محمد شادي</t>
  </si>
  <si>
    <t>باسل الزير</t>
  </si>
  <si>
    <t>باسل الصبي</t>
  </si>
  <si>
    <t>باسل العبد الله</t>
  </si>
  <si>
    <t>باسل الفلاح</t>
  </si>
  <si>
    <t>باسل المصطفى</t>
  </si>
  <si>
    <t>باسل رزق</t>
  </si>
  <si>
    <t>باسل سليمان</t>
  </si>
  <si>
    <t>ناصيف</t>
  </si>
  <si>
    <t>باسل كاسوحة</t>
  </si>
  <si>
    <t>باسم الاطرش</t>
  </si>
  <si>
    <t>بتول ابراهيم</t>
  </si>
  <si>
    <t>بتول الاصيل</t>
  </si>
  <si>
    <t>بتول الحسين</t>
  </si>
  <si>
    <t>بتول الخياط</t>
  </si>
  <si>
    <t>بتول الشلبي</t>
  </si>
  <si>
    <t>بتول الكيلاني</t>
  </si>
  <si>
    <t>بتول حامده</t>
  </si>
  <si>
    <t>بتول طالب</t>
  </si>
  <si>
    <t>بتول طورمش</t>
  </si>
  <si>
    <t>بتول ناصر</t>
  </si>
  <si>
    <t>بتول هنداوي</t>
  </si>
  <si>
    <t>بثينة عماد</t>
  </si>
  <si>
    <t>براء عز الدين</t>
  </si>
  <si>
    <t>براءه بدوي</t>
  </si>
  <si>
    <t>محمد رشاد</t>
  </si>
  <si>
    <t>بسام خليل</t>
  </si>
  <si>
    <t>بسنت السلومي</t>
  </si>
  <si>
    <t>بشار الدعبول</t>
  </si>
  <si>
    <t>بشار المحمود</t>
  </si>
  <si>
    <t>بشار عبدالواحد</t>
  </si>
  <si>
    <t>أنس</t>
  </si>
  <si>
    <t>مازنه</t>
  </si>
  <si>
    <t>بشرى احمد</t>
  </si>
  <si>
    <t>بشرى القابقلي</t>
  </si>
  <si>
    <t>بشرى ميهوب</t>
  </si>
  <si>
    <t>بشرى هلال</t>
  </si>
  <si>
    <t>بشير احمد</t>
  </si>
  <si>
    <t>بشير سنطيحه</t>
  </si>
  <si>
    <t>بطرس عرار</t>
  </si>
  <si>
    <t>كيندا</t>
  </si>
  <si>
    <t>بلال الرز</t>
  </si>
  <si>
    <t>بلال العيساوي</t>
  </si>
  <si>
    <t>بلال تكله</t>
  </si>
  <si>
    <t>بلسم صقور</t>
  </si>
  <si>
    <t>جودات</t>
  </si>
  <si>
    <t>بلقيس ابو دحلوش</t>
  </si>
  <si>
    <t>بنان عبود</t>
  </si>
  <si>
    <t>بهاء قطيني</t>
  </si>
  <si>
    <t>بهجت القاق</t>
  </si>
  <si>
    <t>بيان الخضر</t>
  </si>
  <si>
    <t>بيان الناصر</t>
  </si>
  <si>
    <t>بيان خطيب</t>
  </si>
  <si>
    <t>بيان صلاحي الاصبحي</t>
  </si>
  <si>
    <t>بيان فلاح</t>
  </si>
  <si>
    <t>بيان نتوف</t>
  </si>
  <si>
    <t>بيداء زيدان</t>
  </si>
  <si>
    <t>محمدعدنان</t>
  </si>
  <si>
    <t>بيير صوايا</t>
  </si>
  <si>
    <t>مريانا</t>
  </si>
  <si>
    <t>تالا الحلو</t>
  </si>
  <si>
    <t>تغريد زيتون</t>
  </si>
  <si>
    <t>تمام حمزه</t>
  </si>
  <si>
    <t>تهاني سليمان</t>
  </si>
  <si>
    <t>تيماء الجزائري</t>
  </si>
  <si>
    <t>تيماء سعد الله</t>
  </si>
  <si>
    <t>ثائر السكاف</t>
  </si>
  <si>
    <t>ثائر النقار</t>
  </si>
  <si>
    <t>ثناء محرز</t>
  </si>
  <si>
    <t>ثويبه الفاضل</t>
  </si>
  <si>
    <t>جابر الحميدي</t>
  </si>
  <si>
    <t>جاسم سويدان</t>
  </si>
  <si>
    <t>جبران حمود</t>
  </si>
  <si>
    <t>جريس السماره</t>
  </si>
  <si>
    <t>جعفر الحجه</t>
  </si>
  <si>
    <t>جلال البلخي</t>
  </si>
  <si>
    <t>جلال الدين ضيف الله</t>
  </si>
  <si>
    <t>جميل غنام</t>
  </si>
  <si>
    <t>جميله عابد</t>
  </si>
  <si>
    <t>جهاد السيبراني</t>
  </si>
  <si>
    <t>جهاد حمود</t>
  </si>
  <si>
    <t>جهاد موقاري</t>
  </si>
  <si>
    <t>جواهر الضيفان</t>
  </si>
  <si>
    <t>جودت مصطفى</t>
  </si>
  <si>
    <t>كميله</t>
  </si>
  <si>
    <t>جودي بزره</t>
  </si>
  <si>
    <t>اصطلاح</t>
  </si>
  <si>
    <t>جورج شقيان</t>
  </si>
  <si>
    <t>جوزيف ابراهيم</t>
  </si>
  <si>
    <t>جول اليان</t>
  </si>
  <si>
    <t>جويل موخ</t>
  </si>
  <si>
    <t>جيانا برهوم</t>
  </si>
  <si>
    <t>جيانا عيد</t>
  </si>
  <si>
    <t>جيسيكا جبور</t>
  </si>
  <si>
    <t>جيلان سيدو</t>
  </si>
  <si>
    <t>جيما دريوسي</t>
  </si>
  <si>
    <t>مدينه</t>
  </si>
  <si>
    <t>جيهان علي</t>
  </si>
  <si>
    <t>حسام الجبيلي</t>
  </si>
  <si>
    <t>حسام الدين الاحمد</t>
  </si>
  <si>
    <t>هنديه</t>
  </si>
  <si>
    <t>حسام الدين شحاده</t>
  </si>
  <si>
    <t>رستم</t>
  </si>
  <si>
    <t>حسام الصيصان</t>
  </si>
  <si>
    <t>ليلى عمران</t>
  </si>
  <si>
    <t>حسام العلي</t>
  </si>
  <si>
    <t>حسام المحمود</t>
  </si>
  <si>
    <t>حسام عبد الوهاب</t>
  </si>
  <si>
    <t>حسام عبيد</t>
  </si>
  <si>
    <t>سجيع</t>
  </si>
  <si>
    <t>كميليا</t>
  </si>
  <si>
    <t>حسام عره العينيه</t>
  </si>
  <si>
    <t>حسام علي</t>
  </si>
  <si>
    <t>حسان عبد السلام</t>
  </si>
  <si>
    <t>حسن الجهماني</t>
  </si>
  <si>
    <t>حسن الحاج علي</t>
  </si>
  <si>
    <t>عويد</t>
  </si>
  <si>
    <t>حسن الدكاك</t>
  </si>
  <si>
    <t>حسن زين العابدين</t>
  </si>
  <si>
    <t>حسن عواد</t>
  </si>
  <si>
    <t>حسن موال</t>
  </si>
  <si>
    <t>حسن يوسف</t>
  </si>
  <si>
    <t>اجمانا</t>
  </si>
  <si>
    <t>حسناء بكر</t>
  </si>
  <si>
    <t>حسناء قيسي</t>
  </si>
  <si>
    <t>حسين الاحمد</t>
  </si>
  <si>
    <t>حسين الحلبي</t>
  </si>
  <si>
    <t>حسين العموري</t>
  </si>
  <si>
    <t>حسين المحسن</t>
  </si>
  <si>
    <t>حسين بدير</t>
  </si>
  <si>
    <t>حسين سبور</t>
  </si>
  <si>
    <t>حسين عثمان</t>
  </si>
  <si>
    <t>سراب</t>
  </si>
  <si>
    <t>حلا محمد</t>
  </si>
  <si>
    <t>سندس</t>
  </si>
  <si>
    <t>حليمه غصن</t>
  </si>
  <si>
    <t>هلالة</t>
  </si>
  <si>
    <t>حمد الابراهيم</t>
  </si>
  <si>
    <t>عبدالماجود</t>
  </si>
  <si>
    <t>حمده الحاج</t>
  </si>
  <si>
    <t>حمزه البري</t>
  </si>
  <si>
    <t>حمزه الجبارين</t>
  </si>
  <si>
    <t>حمزه العيسى</t>
  </si>
  <si>
    <t>حمزه سليمان</t>
  </si>
  <si>
    <t>حنان العبد الموسى</t>
  </si>
  <si>
    <t>امسير</t>
  </si>
  <si>
    <t>خميسة</t>
  </si>
  <si>
    <t>حنان داود</t>
  </si>
  <si>
    <t>حنان صالح</t>
  </si>
  <si>
    <t>صبيحة</t>
  </si>
  <si>
    <t>حنان مراد</t>
  </si>
  <si>
    <t>حنين قره طحان</t>
  </si>
  <si>
    <t>حيدر سلوم</t>
  </si>
  <si>
    <t>حيدر عليا</t>
  </si>
  <si>
    <t>عايده</t>
  </si>
  <si>
    <t>حير بركات</t>
  </si>
  <si>
    <t>خالد ابوالنصر</t>
  </si>
  <si>
    <t>قتيبه</t>
  </si>
  <si>
    <t>خالد الاحمد</t>
  </si>
  <si>
    <t>ساطي</t>
  </si>
  <si>
    <t>حفيظة</t>
  </si>
  <si>
    <t>خالد الاشقر</t>
  </si>
  <si>
    <t>خالد الشرقي</t>
  </si>
  <si>
    <t>فزه</t>
  </si>
  <si>
    <t>خالد القاعد</t>
  </si>
  <si>
    <t>خالد الكلش</t>
  </si>
  <si>
    <t>خالد جمعه</t>
  </si>
  <si>
    <t>خالد حماده</t>
  </si>
  <si>
    <t>خالد دياب</t>
  </si>
  <si>
    <t>خالد عبد العال</t>
  </si>
  <si>
    <t>خالد عبد الله</t>
  </si>
  <si>
    <t>خالد عليا</t>
  </si>
  <si>
    <t>خالد نقرش</t>
  </si>
  <si>
    <t>ختام سقر</t>
  </si>
  <si>
    <t>خضر احمد</t>
  </si>
  <si>
    <t>هيام الابراهيم</t>
  </si>
  <si>
    <t>خضر الخضر</t>
  </si>
  <si>
    <t>خلدون خليفة</t>
  </si>
  <si>
    <t>خلود الحبال</t>
  </si>
  <si>
    <t>خلود الدللو</t>
  </si>
  <si>
    <t>خلود باكير</t>
  </si>
  <si>
    <t>منيا</t>
  </si>
  <si>
    <t>خلود زهرية</t>
  </si>
  <si>
    <t>خلود شدود</t>
  </si>
  <si>
    <t>خلود مرعي</t>
  </si>
  <si>
    <t>خليل السبيني</t>
  </si>
  <si>
    <t>خليل خالد</t>
  </si>
  <si>
    <t>خليل شمس الدين</t>
  </si>
  <si>
    <t>خليل معلا</t>
  </si>
  <si>
    <t>خوله غانم</t>
  </si>
  <si>
    <t>رافع</t>
  </si>
  <si>
    <t>خوله مقلد</t>
  </si>
  <si>
    <t>داليا زعتريه</t>
  </si>
  <si>
    <t>دانه العودي</t>
  </si>
  <si>
    <t>دانه النوري</t>
  </si>
  <si>
    <t>دانه قطشه</t>
  </si>
  <si>
    <t>داني الحداد</t>
  </si>
  <si>
    <t>دانيا حسن</t>
  </si>
  <si>
    <t xml:space="preserve">وجدان </t>
  </si>
  <si>
    <t>دانيال مرهج</t>
  </si>
  <si>
    <t>نوفل</t>
  </si>
  <si>
    <t>شهيده</t>
  </si>
  <si>
    <t>دانيه العلوه</t>
  </si>
  <si>
    <t>دانييلا بغدان</t>
  </si>
  <si>
    <t>سيدولا</t>
  </si>
  <si>
    <t>دريد ابو شبلي</t>
  </si>
  <si>
    <t>عصمت</t>
  </si>
  <si>
    <t>دعاء الزيات</t>
  </si>
  <si>
    <t>دعاء الصالح الجاسم</t>
  </si>
  <si>
    <t>دعاء القاعاتي</t>
  </si>
  <si>
    <t>دعاء حسبي</t>
  </si>
  <si>
    <t>دعاء شكور</t>
  </si>
  <si>
    <t>محمداسامه</t>
  </si>
  <si>
    <t>دعاء طالب</t>
  </si>
  <si>
    <t>دعاء قاسم</t>
  </si>
  <si>
    <t>دعاء نداف</t>
  </si>
  <si>
    <t>دعاء وسوف</t>
  </si>
  <si>
    <t>دلال المكاوي</t>
  </si>
  <si>
    <t>خير</t>
  </si>
  <si>
    <t>دياب موسى</t>
  </si>
  <si>
    <t>ديالا ابوزينة</t>
  </si>
  <si>
    <t>ديالا خضير</t>
  </si>
  <si>
    <t>معلا</t>
  </si>
  <si>
    <t>ديانا شمس</t>
  </si>
  <si>
    <t>ديانا كحيل</t>
  </si>
  <si>
    <t>ديما جديد</t>
  </si>
  <si>
    <t>ديما ديب</t>
  </si>
  <si>
    <t>فتاة</t>
  </si>
  <si>
    <t>ديما شوكه</t>
  </si>
  <si>
    <t>ديمه تغلبي</t>
  </si>
  <si>
    <t>دينا جزار</t>
  </si>
  <si>
    <t>رفيقه</t>
  </si>
  <si>
    <t>راتب شبعانيه</t>
  </si>
  <si>
    <t>راما ابو حمره</t>
  </si>
  <si>
    <t>راما ابوليث</t>
  </si>
  <si>
    <t>راما بدوي</t>
  </si>
  <si>
    <t>بكري</t>
  </si>
  <si>
    <t>راما بلبل</t>
  </si>
  <si>
    <t xml:space="preserve">رافع </t>
  </si>
  <si>
    <t>راما تللو</t>
  </si>
  <si>
    <t>راما حقي</t>
  </si>
  <si>
    <t>راما صلاح</t>
  </si>
  <si>
    <t>راما كلساني</t>
  </si>
  <si>
    <t xml:space="preserve">روان </t>
  </si>
  <si>
    <t>رامي ادلبي</t>
  </si>
  <si>
    <t>رامي الخضر</t>
  </si>
  <si>
    <t>رامي الشوفي</t>
  </si>
  <si>
    <t>رامي الصويري</t>
  </si>
  <si>
    <t>رامي العبوش</t>
  </si>
  <si>
    <t>محمد نوري</t>
  </si>
  <si>
    <t>رامي زهريه</t>
  </si>
  <si>
    <t>فوزا</t>
  </si>
  <si>
    <t>رامي ملقد</t>
  </si>
  <si>
    <t>راني الزغلول</t>
  </si>
  <si>
    <t>رانيا الدعبول</t>
  </si>
  <si>
    <t>زاهيه</t>
  </si>
  <si>
    <t>رانيا هرموش</t>
  </si>
  <si>
    <t>رائد الحساني</t>
  </si>
  <si>
    <t>رائد الخضور</t>
  </si>
  <si>
    <t>كليمه</t>
  </si>
  <si>
    <t>رائد الرفاعي</t>
  </si>
  <si>
    <t>رائدة حبك</t>
  </si>
  <si>
    <t>زلفا</t>
  </si>
  <si>
    <t>رائده الحطاب</t>
  </si>
  <si>
    <t>ربا الشبقي</t>
  </si>
  <si>
    <t>ربال ورده</t>
  </si>
  <si>
    <t>ربى الايمام</t>
  </si>
  <si>
    <t>دعد كيلارجي</t>
  </si>
  <si>
    <t>ربى غزال</t>
  </si>
  <si>
    <t>ربى غزالة</t>
  </si>
  <si>
    <t>رجاء العيفان</t>
  </si>
  <si>
    <t>ردينة البراضعي</t>
  </si>
  <si>
    <t>بسيم</t>
  </si>
  <si>
    <t>ردينه ابو خير</t>
  </si>
  <si>
    <t>رهيا</t>
  </si>
  <si>
    <t>رزان الحسين</t>
  </si>
  <si>
    <t>رزان الدغلي الشهير بالدغري</t>
  </si>
  <si>
    <t>رزان المسالمه</t>
  </si>
  <si>
    <t>رزق العمور</t>
  </si>
  <si>
    <t>رسلان العلوش</t>
  </si>
  <si>
    <t>رشا ابراهيم</t>
  </si>
  <si>
    <t>رشا البكفاني</t>
  </si>
  <si>
    <t>رشا الشوفي</t>
  </si>
  <si>
    <t>رشا الياسين</t>
  </si>
  <si>
    <t>رشا كريدي</t>
  </si>
  <si>
    <t>رضا بدران</t>
  </si>
  <si>
    <t>رضوان حسين</t>
  </si>
  <si>
    <t>رغد ادلبي</t>
  </si>
  <si>
    <t>رغد الصعيدي</t>
  </si>
  <si>
    <t>رغدة الغزاوي</t>
  </si>
  <si>
    <t>رغده الصالح</t>
  </si>
  <si>
    <t>رغده عبد ربه</t>
  </si>
  <si>
    <t>رغده عبدالمجيد</t>
  </si>
  <si>
    <t xml:space="preserve">نبيل </t>
  </si>
  <si>
    <t>رفاء علي</t>
  </si>
  <si>
    <t>نجاة</t>
  </si>
  <si>
    <t>رفاه صقر</t>
  </si>
  <si>
    <t>رفيف عبد العزيز</t>
  </si>
  <si>
    <t>انغام</t>
  </si>
  <si>
    <t>رنا الروبة</t>
  </si>
  <si>
    <t>رنا خضيره</t>
  </si>
  <si>
    <t>رنا طبنج</t>
  </si>
  <si>
    <t>رندة عماوي</t>
  </si>
  <si>
    <t>رنده هلال</t>
  </si>
  <si>
    <t>رنيم الطبل</t>
  </si>
  <si>
    <t>رنيم النقشبندي</t>
  </si>
  <si>
    <t>رنيم جريره</t>
  </si>
  <si>
    <t>رنيم حباب</t>
  </si>
  <si>
    <t xml:space="preserve">محمد جلال </t>
  </si>
  <si>
    <t>رنيم حوا</t>
  </si>
  <si>
    <t>رنيم ديبو</t>
  </si>
  <si>
    <t>رنيم زين</t>
  </si>
  <si>
    <t>زكي</t>
  </si>
  <si>
    <t>هيفاء بوبس</t>
  </si>
  <si>
    <t>رهام الاشمر</t>
  </si>
  <si>
    <t>رهام عبود</t>
  </si>
  <si>
    <t>رهف التيناوي</t>
  </si>
  <si>
    <t>رهف الجندي</t>
  </si>
  <si>
    <t>رهف الحجه</t>
  </si>
  <si>
    <t>احمد مرهف</t>
  </si>
  <si>
    <t>رهف الحرستاني</t>
  </si>
  <si>
    <t>رهف السراج</t>
  </si>
  <si>
    <t>رهف الطيان</t>
  </si>
  <si>
    <t>رهف العيسى</t>
  </si>
  <si>
    <t>رهف الفرخ</t>
  </si>
  <si>
    <t>رهف حربوشه</t>
  </si>
  <si>
    <t>رهف رزق</t>
  </si>
  <si>
    <t>رهف نعمة</t>
  </si>
  <si>
    <t>روان البرازي</t>
  </si>
  <si>
    <t>روان الساعور</t>
  </si>
  <si>
    <t>روان المهايني</t>
  </si>
  <si>
    <t>روان النجار</t>
  </si>
  <si>
    <t>روان اليوسف</t>
  </si>
  <si>
    <t>روان بدوي</t>
  </si>
  <si>
    <t>روان بريغش</t>
  </si>
  <si>
    <t>روان بزره</t>
  </si>
  <si>
    <t>روان حمزه</t>
  </si>
  <si>
    <t>روان دباجه</t>
  </si>
  <si>
    <t>عبير جنيد</t>
  </si>
  <si>
    <t>روان زيتونه</t>
  </si>
  <si>
    <t>روان سفور</t>
  </si>
  <si>
    <t>روان سليمان</t>
  </si>
  <si>
    <t>روان كوسا</t>
  </si>
  <si>
    <t>روان معروف</t>
  </si>
  <si>
    <t>روضه عليشه</t>
  </si>
  <si>
    <t>روعه حسن</t>
  </si>
  <si>
    <t>روعه حسين</t>
  </si>
  <si>
    <t>روعه مرشد</t>
  </si>
  <si>
    <t>رولا الشايب</t>
  </si>
  <si>
    <t>رولا عواظه</t>
  </si>
  <si>
    <t>صديقه</t>
  </si>
  <si>
    <t>روي الشيخ</t>
  </si>
  <si>
    <t>رؤى البرقاوي الحنبلي</t>
  </si>
  <si>
    <t>رؤى حمودي</t>
  </si>
  <si>
    <t xml:space="preserve">نورة </t>
  </si>
  <si>
    <t>رياض الرفاعي</t>
  </si>
  <si>
    <t>مكيه</t>
  </si>
  <si>
    <t>رياض زرزر</t>
  </si>
  <si>
    <t>رياض طلفاح</t>
  </si>
  <si>
    <t>ريام جوهره</t>
  </si>
  <si>
    <t>ريتا احمد</t>
  </si>
  <si>
    <t>ريتا قسيس</t>
  </si>
  <si>
    <t>فيوليت</t>
  </si>
  <si>
    <t>ريدان ناصيف اسعد</t>
  </si>
  <si>
    <t>مصلح</t>
  </si>
  <si>
    <t>شعوانة</t>
  </si>
  <si>
    <t>ريم السقباني</t>
  </si>
  <si>
    <t>ريم الضاهر</t>
  </si>
  <si>
    <t>ريم العساف</t>
  </si>
  <si>
    <t>فاديه مزعل</t>
  </si>
  <si>
    <t>ريم الوف الحمصي</t>
  </si>
  <si>
    <t>ريم تلي</t>
  </si>
  <si>
    <t>رنيم حتحون</t>
  </si>
  <si>
    <t>ريم سليم</t>
  </si>
  <si>
    <t>أهداف</t>
  </si>
  <si>
    <t>ريم عباس</t>
  </si>
  <si>
    <t>ريم كم نقش</t>
  </si>
  <si>
    <t>ريم ملاطيه لي</t>
  </si>
  <si>
    <t>ريما المعلم</t>
  </si>
  <si>
    <t>نزيها</t>
  </si>
  <si>
    <t>ريما قدرو</t>
  </si>
  <si>
    <t>ريمه الخطيب</t>
  </si>
  <si>
    <t>ريمه الهفل</t>
  </si>
  <si>
    <t>فله</t>
  </si>
  <si>
    <t>ريمه عبداللطيف</t>
  </si>
  <si>
    <t>ريهام الاورفه لي</t>
  </si>
  <si>
    <t>ريهام الزعبي</t>
  </si>
  <si>
    <t>ريهام القطريب</t>
  </si>
  <si>
    <t>زايد كنعان</t>
  </si>
  <si>
    <t>زكيه علوش</t>
  </si>
  <si>
    <t>زهرة الحلاق</t>
  </si>
  <si>
    <t>عطى</t>
  </si>
  <si>
    <t>زياد الاحمدالموح</t>
  </si>
  <si>
    <t>عايشه</t>
  </si>
  <si>
    <t>زياد النجار</t>
  </si>
  <si>
    <t>زياد كيوان</t>
  </si>
  <si>
    <t>زين السليمان</t>
  </si>
  <si>
    <t>زينب بربيش</t>
  </si>
  <si>
    <t>زينب شباط</t>
  </si>
  <si>
    <t>زينب عبده</t>
  </si>
  <si>
    <t>زينب قاسم</t>
  </si>
  <si>
    <t>زينب محمد</t>
  </si>
  <si>
    <t>زينب ملحم</t>
  </si>
  <si>
    <t>زينه شلبي</t>
  </si>
  <si>
    <t>أحمد وسيم</t>
  </si>
  <si>
    <t>زينه محمد</t>
  </si>
  <si>
    <t>سارة السرايجي</t>
  </si>
  <si>
    <t>ايمان اللو</t>
  </si>
  <si>
    <t>سارة الصالح</t>
  </si>
  <si>
    <t>سارة حويجة</t>
  </si>
  <si>
    <t>ساره الحمد</t>
  </si>
  <si>
    <t>ساره القواص</t>
  </si>
  <si>
    <t>ساره المغربي</t>
  </si>
  <si>
    <t>ساره زهر الدين</t>
  </si>
  <si>
    <t>حسني</t>
  </si>
  <si>
    <t>ساره سنان</t>
  </si>
  <si>
    <t>احمد بسام</t>
  </si>
  <si>
    <t>ساره مرعي</t>
  </si>
  <si>
    <t>ساريه حديدي</t>
  </si>
  <si>
    <t>سالي شبيب</t>
  </si>
  <si>
    <t>سام عيسى</t>
  </si>
  <si>
    <t>عنايات</t>
  </si>
  <si>
    <t>سامح كبول</t>
  </si>
  <si>
    <t>سامر التاز</t>
  </si>
  <si>
    <t>سامر الفنيش</t>
  </si>
  <si>
    <t>سامر المبخر</t>
  </si>
  <si>
    <t>ساميه حسن</t>
  </si>
  <si>
    <t>سائر ديب</t>
  </si>
  <si>
    <t>سركس</t>
  </si>
  <si>
    <t>سحر الشافعي</t>
  </si>
  <si>
    <t>سحر سقر</t>
  </si>
  <si>
    <t>والدتهاسلمى</t>
  </si>
  <si>
    <t>سرور شهاب الدين</t>
  </si>
  <si>
    <t>سعاد الحاج</t>
  </si>
  <si>
    <t>سعاد بركات</t>
  </si>
  <si>
    <t>سيطه</t>
  </si>
  <si>
    <t>سعاد عثمان</t>
  </si>
  <si>
    <t>سعيد حمصي</t>
  </si>
  <si>
    <t>سلاف وسوف</t>
  </si>
  <si>
    <t>سلام اللحام</t>
  </si>
  <si>
    <t>سلام صادق</t>
  </si>
  <si>
    <t>محمدسالم</t>
  </si>
  <si>
    <t>سلطان حمود</t>
  </si>
  <si>
    <t>سلطان قمر</t>
  </si>
  <si>
    <t>سلمى السادات</t>
  </si>
  <si>
    <t>سلوى سيف</t>
  </si>
  <si>
    <t>سليمان احمد</t>
  </si>
  <si>
    <t>سليمان سليمان</t>
  </si>
  <si>
    <t>عفيفه</t>
  </si>
  <si>
    <t>سما العمار</t>
  </si>
  <si>
    <t>محمد جميل</t>
  </si>
  <si>
    <t>سماء الاحمد</t>
  </si>
  <si>
    <t>سماح السلمان</t>
  </si>
  <si>
    <t>مهنه</t>
  </si>
  <si>
    <t>شكريه</t>
  </si>
  <si>
    <t>سماح سلهب</t>
  </si>
  <si>
    <t>هانية</t>
  </si>
  <si>
    <t>سماره ابوخضر</t>
  </si>
  <si>
    <t>سمة الاغبر</t>
  </si>
  <si>
    <t>سمر الشويكي</t>
  </si>
  <si>
    <t>سمو حتاحت</t>
  </si>
  <si>
    <t>نديدة</t>
  </si>
  <si>
    <t>سموح يوسف</t>
  </si>
  <si>
    <t>نافلة</t>
  </si>
  <si>
    <t>سميه الشيخ حمد</t>
  </si>
  <si>
    <t>شعيلة</t>
  </si>
  <si>
    <t>سناء الخياط</t>
  </si>
  <si>
    <t>سناء الشلبي</t>
  </si>
  <si>
    <t>سناء الشيخه</t>
  </si>
  <si>
    <t>سناء العلي الحميدي</t>
  </si>
  <si>
    <t>اتفاق</t>
  </si>
  <si>
    <t>سندس الناصر</t>
  </si>
  <si>
    <t>سها كاسوحة</t>
  </si>
  <si>
    <t>سهام التونسي</t>
  </si>
  <si>
    <t>سهر يونس</t>
  </si>
  <si>
    <t>سهير السودي</t>
  </si>
  <si>
    <t>سهير الموسى</t>
  </si>
  <si>
    <t>سوار قرقوط</t>
  </si>
  <si>
    <t>ارجوان</t>
  </si>
  <si>
    <t>سوار معاد</t>
  </si>
  <si>
    <t>سوزان صافيا</t>
  </si>
  <si>
    <t>سوسن الذيب</t>
  </si>
  <si>
    <t>سوسن العلي</t>
  </si>
  <si>
    <t>سوسن الليمون</t>
  </si>
  <si>
    <t>سومر السلطان</t>
  </si>
  <si>
    <t>سومر سليمان</t>
  </si>
  <si>
    <t>سومر علي</t>
  </si>
  <si>
    <t>سومر محمد</t>
  </si>
  <si>
    <t>سيمون الاحمد</t>
  </si>
  <si>
    <t>سيمون فرح</t>
  </si>
  <si>
    <t>جون</t>
  </si>
  <si>
    <t>شادي العلي</t>
  </si>
  <si>
    <t>شادي سلامي</t>
  </si>
  <si>
    <t>شادي صعب</t>
  </si>
  <si>
    <t>شادي عيسى</t>
  </si>
  <si>
    <t>شاديه ابراهيم</t>
  </si>
  <si>
    <t>شام الجريده</t>
  </si>
  <si>
    <t>شام بوارشي</t>
  </si>
  <si>
    <t>شامخ الحميدالعنزي</t>
  </si>
  <si>
    <t>شذا حسون نصر</t>
  </si>
  <si>
    <t>شذا يزبك</t>
  </si>
  <si>
    <t>شذى شموس</t>
  </si>
  <si>
    <t>شربل عواد</t>
  </si>
  <si>
    <t>شروق الغندور</t>
  </si>
  <si>
    <t>شهباء ديب</t>
  </si>
  <si>
    <t>شهد القطيني</t>
  </si>
  <si>
    <t>عبدالهادي</t>
  </si>
  <si>
    <t>شهد فريج</t>
  </si>
  <si>
    <t>شيرين حافظ</t>
  </si>
  <si>
    <t>شيرين عيسى</t>
  </si>
  <si>
    <t>شيرين معلا</t>
  </si>
  <si>
    <t>سكيره</t>
  </si>
  <si>
    <t>شيرين نصر</t>
  </si>
  <si>
    <t>شيماء الصفدي</t>
  </si>
  <si>
    <t>شيماء النعساني</t>
  </si>
  <si>
    <t>صالح السلوم</t>
  </si>
  <si>
    <t>صالح القبيلي</t>
  </si>
  <si>
    <t>صالح حسن</t>
  </si>
  <si>
    <t>صبا الازرق</t>
  </si>
  <si>
    <t>بسيمة</t>
  </si>
  <si>
    <t>صبا ميري</t>
  </si>
  <si>
    <t>صفا المحمود</t>
  </si>
  <si>
    <t>صفاء ابو اسماعيل</t>
  </si>
  <si>
    <t>ماردين</t>
  </si>
  <si>
    <t>صفاء عبدالعال</t>
  </si>
  <si>
    <t>صفاء محي الدين</t>
  </si>
  <si>
    <t>صفوان علي</t>
  </si>
  <si>
    <t>صهيب السويد</t>
  </si>
  <si>
    <t>بليغ</t>
  </si>
  <si>
    <t>صهيب بشير</t>
  </si>
  <si>
    <t>ضحى الصبره</t>
  </si>
  <si>
    <t>ضياء الحمود</t>
  </si>
  <si>
    <t>بدره</t>
  </si>
  <si>
    <t>ضياء العباس</t>
  </si>
  <si>
    <t>ضياء يازجي</t>
  </si>
  <si>
    <t>ضيف وتر</t>
  </si>
  <si>
    <t>طارق الحريري</t>
  </si>
  <si>
    <t>طارق الخطيب</t>
  </si>
  <si>
    <t>طارق ديب</t>
  </si>
  <si>
    <t>طارق صوان</t>
  </si>
  <si>
    <t>طارق علوان</t>
  </si>
  <si>
    <t>رفاه الامير</t>
  </si>
  <si>
    <t>طارق عيسى</t>
  </si>
  <si>
    <t>زيدان</t>
  </si>
  <si>
    <t xml:space="preserve">وجيهه ميهوب </t>
  </si>
  <si>
    <t>طلال جباره</t>
  </si>
  <si>
    <t>طوني مراد</t>
  </si>
  <si>
    <t>جوسلين</t>
  </si>
  <si>
    <t>عابد غصن</t>
  </si>
  <si>
    <t>عادل سلام</t>
  </si>
  <si>
    <t>عاصم شاهين</t>
  </si>
  <si>
    <t>عامر التركماني</t>
  </si>
  <si>
    <t>عامر طليعة</t>
  </si>
  <si>
    <t>عائشه سرحان</t>
  </si>
  <si>
    <t>عبادة قضماني</t>
  </si>
  <si>
    <t>عباده رباح</t>
  </si>
  <si>
    <t>عباس عمراني</t>
  </si>
  <si>
    <t>عبد الحميد الدلي</t>
  </si>
  <si>
    <t>هلاله</t>
  </si>
  <si>
    <t>عبد الرحمن الاكرم</t>
  </si>
  <si>
    <t>عبد الرحمن المشلب</t>
  </si>
  <si>
    <t>سجى</t>
  </si>
  <si>
    <t>عبد الرحمن جاسم</t>
  </si>
  <si>
    <t>عبد الرحمن سلهب</t>
  </si>
  <si>
    <t>عبد الرحمن عريشة</t>
  </si>
  <si>
    <t>عبد الرحمن مهاجر</t>
  </si>
  <si>
    <t>عبد الستار برغل</t>
  </si>
  <si>
    <t>عبد السلام الكوساني</t>
  </si>
  <si>
    <t>عبد العزيز حفيان</t>
  </si>
  <si>
    <t>عبد العزيز كنعان</t>
  </si>
  <si>
    <t>أماني بوظو</t>
  </si>
  <si>
    <t>عبد القادر الابلوج</t>
  </si>
  <si>
    <t>عبد الكريم البج</t>
  </si>
  <si>
    <t>عبد الكريم مرهج</t>
  </si>
  <si>
    <t>شهيده محمد</t>
  </si>
  <si>
    <t>عبد الله الخطيب</t>
  </si>
  <si>
    <t>عبد الله السردي</t>
  </si>
  <si>
    <t>عبد الله المعاون</t>
  </si>
  <si>
    <t>بسما</t>
  </si>
  <si>
    <t>عبد الله الموسى</t>
  </si>
  <si>
    <t>عبد الله بلال</t>
  </si>
  <si>
    <t>عبد الله جعفر</t>
  </si>
  <si>
    <t>عبد الله حافظ</t>
  </si>
  <si>
    <t>عبد الله شمس الدين</t>
  </si>
  <si>
    <t>عبد المحسن محمد</t>
  </si>
  <si>
    <t>عبد المعين عبد الرحمن</t>
  </si>
  <si>
    <t>عبد الهادي الحميمي</t>
  </si>
  <si>
    <t>منال الباشا</t>
  </si>
  <si>
    <t>عبد الهادي موسى</t>
  </si>
  <si>
    <t>عبدالرحمن الشوامره</t>
  </si>
  <si>
    <t>عبدالكريم خضير</t>
  </si>
  <si>
    <t>عبداللطيف سعديه</t>
  </si>
  <si>
    <t>عبده رجب</t>
  </si>
  <si>
    <t>عربية</t>
  </si>
  <si>
    <t>عبده عربش</t>
  </si>
  <si>
    <t>عبير احمد</t>
  </si>
  <si>
    <t>عبير زيدان</t>
  </si>
  <si>
    <t>عبير شماع</t>
  </si>
  <si>
    <t>عبير عموره</t>
  </si>
  <si>
    <t>عدنان الخطيب</t>
  </si>
  <si>
    <t>عدي السويدان</t>
  </si>
  <si>
    <t xml:space="preserve">امجد </t>
  </si>
  <si>
    <t>عدي العيسى</t>
  </si>
  <si>
    <t>عدي الغاوي</t>
  </si>
  <si>
    <t>باسم الباشا</t>
  </si>
  <si>
    <t>عدي المهاوش</t>
  </si>
  <si>
    <t>عدي النهار</t>
  </si>
  <si>
    <t>عوده</t>
  </si>
  <si>
    <t>عرفان الهرش</t>
  </si>
  <si>
    <t>عزه الجوهري</t>
  </si>
  <si>
    <t>عزه شيخ احمد</t>
  </si>
  <si>
    <t>ريمه المصري</t>
  </si>
  <si>
    <t>عزه مخول</t>
  </si>
  <si>
    <t>عفراء العبود</t>
  </si>
  <si>
    <t>عفراء حسين</t>
  </si>
  <si>
    <t>عفراء علي</t>
  </si>
  <si>
    <t>عفراء موسى</t>
  </si>
  <si>
    <t>عفراء يوسف</t>
  </si>
  <si>
    <t>اشواق</t>
  </si>
  <si>
    <t>عقاب حمدان</t>
  </si>
  <si>
    <t>علا ابراهيم</t>
  </si>
  <si>
    <t>علا الخضر الحاج عزاوي</t>
  </si>
  <si>
    <t>خطاب</t>
  </si>
  <si>
    <t>علا الشماع</t>
  </si>
  <si>
    <t>علا الكوك</t>
  </si>
  <si>
    <t>علا النابلسي</t>
  </si>
  <si>
    <t>علا تركيه</t>
  </si>
  <si>
    <t>علا سليمان</t>
  </si>
  <si>
    <t>علا عزام</t>
  </si>
  <si>
    <t>عروبا</t>
  </si>
  <si>
    <t>علا فاضل</t>
  </si>
  <si>
    <t>علا فزع</t>
  </si>
  <si>
    <t>ولاء</t>
  </si>
  <si>
    <t>علاء الدبيسي</t>
  </si>
  <si>
    <t>علاء الدلوان</t>
  </si>
  <si>
    <t xml:space="preserve">خزنة </t>
  </si>
  <si>
    <t>علاء الدين الخطاب</t>
  </si>
  <si>
    <t>علاء الذيب</t>
  </si>
  <si>
    <t>علاء الزقة</t>
  </si>
  <si>
    <t>علاء الشلبي</t>
  </si>
  <si>
    <t>ساهر</t>
  </si>
  <si>
    <t>علاء الفروان</t>
  </si>
  <si>
    <t>علاء حسن</t>
  </si>
  <si>
    <t>علاء ساعور</t>
  </si>
  <si>
    <t>علاء سلامة</t>
  </si>
  <si>
    <t>علاء شقير</t>
  </si>
  <si>
    <t>سرور</t>
  </si>
  <si>
    <t>علاء شيخ سليمان</t>
  </si>
  <si>
    <t>علاء علي</t>
  </si>
  <si>
    <t>عزالدين</t>
  </si>
  <si>
    <t>علي اسد</t>
  </si>
  <si>
    <t>عاتكه</t>
  </si>
  <si>
    <t>علي الاحمد</t>
  </si>
  <si>
    <t>علي الحسن</t>
  </si>
  <si>
    <t>علي الخبي</t>
  </si>
  <si>
    <t>علي الذياب</t>
  </si>
  <si>
    <t>علي الطريف</t>
  </si>
  <si>
    <t>علي العكاشه</t>
  </si>
  <si>
    <t>علي دواي</t>
  </si>
  <si>
    <t>علي سرديني</t>
  </si>
  <si>
    <t>علي سلمون</t>
  </si>
  <si>
    <t>ثابت</t>
  </si>
  <si>
    <t>علي شحود</t>
  </si>
  <si>
    <t>علي شوباش</t>
  </si>
  <si>
    <t xml:space="preserve">بثينة </t>
  </si>
  <si>
    <t>علي صوان</t>
  </si>
  <si>
    <t>علي عثمان</t>
  </si>
  <si>
    <t>نظير</t>
  </si>
  <si>
    <t>علي عيساوي</t>
  </si>
  <si>
    <t>علي فتيق</t>
  </si>
  <si>
    <t>علي محمد</t>
  </si>
  <si>
    <t>علي ميهوب</t>
  </si>
  <si>
    <t>علياء الحاج</t>
  </si>
  <si>
    <t>علياء خليل</t>
  </si>
  <si>
    <t>عماد الدين القطان</t>
  </si>
  <si>
    <t>عمار ابو العز</t>
  </si>
  <si>
    <t>عمار علي</t>
  </si>
  <si>
    <t>عمار كنج محمد جبور</t>
  </si>
  <si>
    <t>عمر الحجي</t>
  </si>
  <si>
    <t>ميثة</t>
  </si>
  <si>
    <t>عمر الطوالبه</t>
  </si>
  <si>
    <t>عمر بكر</t>
  </si>
  <si>
    <t>عمر حسن</t>
  </si>
  <si>
    <t>ثنيا</t>
  </si>
  <si>
    <t>عمر خضر</t>
  </si>
  <si>
    <t>فاطمه خضر</t>
  </si>
  <si>
    <t>عمر خطيب</t>
  </si>
  <si>
    <t>عمر دمشقي</t>
  </si>
  <si>
    <t>عمر سيف الدين</t>
  </si>
  <si>
    <t>عمر عيسى</t>
  </si>
  <si>
    <t>عمران ابو احمد</t>
  </si>
  <si>
    <t>عمران المعلم</t>
  </si>
  <si>
    <t>عمران شقير</t>
  </si>
  <si>
    <t>افرنجيه</t>
  </si>
  <si>
    <t>عمران نعامه</t>
  </si>
  <si>
    <t>عهد السعدي</t>
  </si>
  <si>
    <t>ضامن</t>
  </si>
  <si>
    <t>عهد نعيم</t>
  </si>
  <si>
    <t>عهود الجهني</t>
  </si>
  <si>
    <t>عواد الشريده</t>
  </si>
  <si>
    <t>عيد ناعم</t>
  </si>
  <si>
    <t>فاطمه حسن</t>
  </si>
  <si>
    <t>عيسى خداج</t>
  </si>
  <si>
    <t>عيشه الشريف</t>
  </si>
  <si>
    <t>غدير السماك</t>
  </si>
  <si>
    <t>غدير العيسمي</t>
  </si>
  <si>
    <t>غدير برهوم</t>
  </si>
  <si>
    <t>غدير نصر</t>
  </si>
  <si>
    <t>غزل عبود</t>
  </si>
  <si>
    <t>غصون الحلاق</t>
  </si>
  <si>
    <t>غصون النصار</t>
  </si>
  <si>
    <t>غصون غريب</t>
  </si>
  <si>
    <t>غريب</t>
  </si>
  <si>
    <t>صباح جعفر</t>
  </si>
  <si>
    <t>غفران العقاد</t>
  </si>
  <si>
    <t>غفران العيسى</t>
  </si>
  <si>
    <t>عرب</t>
  </si>
  <si>
    <t>غفران بو حسون</t>
  </si>
  <si>
    <t>غفران داوود</t>
  </si>
  <si>
    <t>غفران ذياب</t>
  </si>
  <si>
    <t>غفران فندي</t>
  </si>
  <si>
    <t>جوليانة</t>
  </si>
  <si>
    <t>غناء الشحاف</t>
  </si>
  <si>
    <t>غنوة حماد</t>
  </si>
  <si>
    <t>غنى الذهبي</t>
  </si>
  <si>
    <t>محمد وهيب</t>
  </si>
  <si>
    <t>غنى خير الله</t>
  </si>
  <si>
    <t>غيث الحلح</t>
  </si>
  <si>
    <t>غيث العجمي</t>
  </si>
  <si>
    <t>خزامة</t>
  </si>
  <si>
    <t>غيث حسن</t>
  </si>
  <si>
    <t>غيث موسى باشا</t>
  </si>
  <si>
    <t>غيثاء افرنجي</t>
  </si>
  <si>
    <t>غيداء الصالح</t>
  </si>
  <si>
    <t>فاتن ديبو</t>
  </si>
  <si>
    <t>فاتن شعبان</t>
  </si>
  <si>
    <t>منيفه</t>
  </si>
  <si>
    <t>فاتن منصور</t>
  </si>
  <si>
    <t>فاتنه الطيان</t>
  </si>
  <si>
    <t>فاتنه دمشقي</t>
  </si>
  <si>
    <t>فادى السلوم</t>
  </si>
  <si>
    <t>ريمة</t>
  </si>
  <si>
    <t>فادي الحميمي</t>
  </si>
  <si>
    <t>فادي الغز</t>
  </si>
  <si>
    <t>فادي الهادي</t>
  </si>
  <si>
    <t>فادي حرفوش</t>
  </si>
  <si>
    <t>فادي دياب</t>
  </si>
  <si>
    <t>فادي عربش</t>
  </si>
  <si>
    <t>فادي غوش</t>
  </si>
  <si>
    <t>فاديا الدياب</t>
  </si>
  <si>
    <t>فاديا سفاف</t>
  </si>
  <si>
    <t>فارس المحمد</t>
  </si>
  <si>
    <t>فارس عبيد</t>
  </si>
  <si>
    <t>فاروق الخليل</t>
  </si>
  <si>
    <t>فاطمة الجاسم</t>
  </si>
  <si>
    <t>فاطمة نده</t>
  </si>
  <si>
    <t>نشوان</t>
  </si>
  <si>
    <t>شيراز</t>
  </si>
  <si>
    <t>فاطمه احمد</t>
  </si>
  <si>
    <t>فاطمه الشيخ عمر</t>
  </si>
  <si>
    <t>فاطمه العبدالهادي</t>
  </si>
  <si>
    <t>فاطمه داود</t>
  </si>
  <si>
    <t>فاطمه ديب</t>
  </si>
  <si>
    <t>فاطمه ديوب</t>
  </si>
  <si>
    <t>مركزان</t>
  </si>
  <si>
    <t>فاطمه شاهين</t>
  </si>
  <si>
    <t>فاطمه شحاده</t>
  </si>
  <si>
    <t>فاطمه مطر</t>
  </si>
  <si>
    <t>فداء حبيب</t>
  </si>
  <si>
    <t>فايزة فلاحه</t>
  </si>
  <si>
    <t>فتحيه الخطيب</t>
  </si>
  <si>
    <t>فداء شنان</t>
  </si>
  <si>
    <t>فدوى محمد</t>
  </si>
  <si>
    <t>قيس</t>
  </si>
  <si>
    <t>فرات الختيل</t>
  </si>
  <si>
    <t>اعويد</t>
  </si>
  <si>
    <t>فراس السلوم</t>
  </si>
  <si>
    <t>فراس جمعه الحسن</t>
  </si>
  <si>
    <t>فراس حتويك</t>
  </si>
  <si>
    <t>فراس حمشو</t>
  </si>
  <si>
    <t>فراس علي</t>
  </si>
  <si>
    <t>فراس محمد</t>
  </si>
  <si>
    <t>فرح الببيلي</t>
  </si>
  <si>
    <t>فرح الحلواني</t>
  </si>
  <si>
    <t>غدير</t>
  </si>
  <si>
    <t>فرح ديب</t>
  </si>
  <si>
    <t>فرح عيون النابلسي</t>
  </si>
  <si>
    <t>فرزت خالد</t>
  </si>
  <si>
    <t>فريد عقيل</t>
  </si>
  <si>
    <t xml:space="preserve">وديع </t>
  </si>
  <si>
    <t xml:space="preserve">رسميه </t>
  </si>
  <si>
    <t>فريزه باره</t>
  </si>
  <si>
    <t>فلك عبدالباقي</t>
  </si>
  <si>
    <t>عبدالرؤوف</t>
  </si>
  <si>
    <t>فيدان حمو</t>
  </si>
  <si>
    <t>فيروز اسماعيل</t>
  </si>
  <si>
    <t>قاسم القاسم</t>
  </si>
  <si>
    <t>قصي الخطيب</t>
  </si>
  <si>
    <t>قصي سليمان</t>
  </si>
  <si>
    <t>شامان</t>
  </si>
  <si>
    <t>فكتورية</t>
  </si>
  <si>
    <t>قصي عبدالحي</t>
  </si>
  <si>
    <t>قصي عزام</t>
  </si>
  <si>
    <t>كاترين الحداد</t>
  </si>
  <si>
    <t>كاترين شطه</t>
  </si>
  <si>
    <t>كاتيا نادر</t>
  </si>
  <si>
    <t>سيريا</t>
  </si>
  <si>
    <t>كارو كرابتيان</t>
  </si>
  <si>
    <t>كارول السهوي</t>
  </si>
  <si>
    <t>كاظم ديوب</t>
  </si>
  <si>
    <t>رئيفة</t>
  </si>
  <si>
    <t>كريستينا مصطفى</t>
  </si>
  <si>
    <t>كريم البيبي</t>
  </si>
  <si>
    <t>كريمة القديمي</t>
  </si>
  <si>
    <t>كفاح الحسن</t>
  </si>
  <si>
    <t>كمال القباني الديري</t>
  </si>
  <si>
    <t>وهيب</t>
  </si>
  <si>
    <t>كنان الشاطر</t>
  </si>
  <si>
    <t>كنان المثقال</t>
  </si>
  <si>
    <t>كنان زيتونه</t>
  </si>
  <si>
    <t>كنان سلامه</t>
  </si>
  <si>
    <t>كنانه ونوس</t>
  </si>
  <si>
    <t>كوثر الجاسر</t>
  </si>
  <si>
    <t>شتايه</t>
  </si>
  <si>
    <t>لارا طعمة</t>
  </si>
  <si>
    <t>رضوي</t>
  </si>
  <si>
    <t>لارا عجرم</t>
  </si>
  <si>
    <t>لانا القباني</t>
  </si>
  <si>
    <t>لانا اليغشي الشهير بابلوش</t>
  </si>
  <si>
    <t>لبابه عويص</t>
  </si>
  <si>
    <t>لبنه الحوري</t>
  </si>
  <si>
    <t>لبنى حسن</t>
  </si>
  <si>
    <t>لبنى سعد الدين</t>
  </si>
  <si>
    <t>لجين سجاع</t>
  </si>
  <si>
    <t>لما الكفريني</t>
  </si>
  <si>
    <t>لما بربر</t>
  </si>
  <si>
    <t>لما درويش</t>
  </si>
  <si>
    <t>حليوه</t>
  </si>
  <si>
    <t>لمى حيفاوي</t>
  </si>
  <si>
    <t>لمى عيسى</t>
  </si>
  <si>
    <t>لمى محمود</t>
  </si>
  <si>
    <t>لميس الخطيب</t>
  </si>
  <si>
    <t>لميس بارود</t>
  </si>
  <si>
    <t xml:space="preserve">هاني </t>
  </si>
  <si>
    <t>منى عبيد</t>
  </si>
  <si>
    <t>لوتس حسن</t>
  </si>
  <si>
    <t>لوران قاسم</t>
  </si>
  <si>
    <t>لؤي العلي</t>
  </si>
  <si>
    <t>وسوف</t>
  </si>
  <si>
    <t>لؤي المتني</t>
  </si>
  <si>
    <t>وحيدي</t>
  </si>
  <si>
    <t>لؤي كلكوش</t>
  </si>
  <si>
    <t>جوليه</t>
  </si>
  <si>
    <t>لؤي وطفة</t>
  </si>
  <si>
    <t>ليلاس بريجان</t>
  </si>
  <si>
    <t>ليليا العسافين</t>
  </si>
  <si>
    <t>لين البوشي</t>
  </si>
  <si>
    <t>لين العلي</t>
  </si>
  <si>
    <t>لين الفارس</t>
  </si>
  <si>
    <t>لين حداد</t>
  </si>
  <si>
    <t>انشراح</t>
  </si>
  <si>
    <t>لين شعار</t>
  </si>
  <si>
    <t>لينا شباط</t>
  </si>
  <si>
    <t>لينا علي</t>
  </si>
  <si>
    <t>ايهم الشيخ الكيلاني</t>
  </si>
  <si>
    <t>ماجد رسلان</t>
  </si>
  <si>
    <t>ماجد مطر</t>
  </si>
  <si>
    <t>رمزي</t>
  </si>
  <si>
    <t>مادلين المحمد</t>
  </si>
  <si>
    <t>مارسيل قيطيم</t>
  </si>
  <si>
    <t>مارلين الخوري</t>
  </si>
  <si>
    <t>ماريا الاحمد</t>
  </si>
  <si>
    <t>سرسك المهيوب</t>
  </si>
  <si>
    <t>ماريا سعاده</t>
  </si>
  <si>
    <t>ماريا عجرم</t>
  </si>
  <si>
    <t>ماريانا سرحان</t>
  </si>
  <si>
    <t>ماريمان زعيتر</t>
  </si>
  <si>
    <t>مازن جبور</t>
  </si>
  <si>
    <t>مازن حسن</t>
  </si>
  <si>
    <t>مازن كريم</t>
  </si>
  <si>
    <t>ماغي عثمان</t>
  </si>
  <si>
    <t>رابح</t>
  </si>
  <si>
    <t>نجوم</t>
  </si>
  <si>
    <t>مالك عقيل</t>
  </si>
  <si>
    <t>مامون الايوبي</t>
  </si>
  <si>
    <t>مايا جريدة</t>
  </si>
  <si>
    <t>مايا خضري</t>
  </si>
  <si>
    <t>محمدرفيق</t>
  </si>
  <si>
    <t>مايا قاسم</t>
  </si>
  <si>
    <t>مايا مرهج</t>
  </si>
  <si>
    <t>مجد الدين داود</t>
  </si>
  <si>
    <t>مجد الدين طايه</t>
  </si>
  <si>
    <t>مجد السقا</t>
  </si>
  <si>
    <t>مجد المعزر</t>
  </si>
  <si>
    <t>مجد اوشار</t>
  </si>
  <si>
    <t>مجد حبيب</t>
  </si>
  <si>
    <t>مجد دربيكه</t>
  </si>
  <si>
    <t>مجد دره</t>
  </si>
  <si>
    <t>مجد دللول</t>
  </si>
  <si>
    <t>مجد شاهين</t>
  </si>
  <si>
    <t>مجد غدي</t>
  </si>
  <si>
    <t>مجد كشور</t>
  </si>
  <si>
    <t>مجد معمر</t>
  </si>
  <si>
    <t>مياده حداد</t>
  </si>
  <si>
    <t>أمون</t>
  </si>
  <si>
    <t>محمد ابو ملف</t>
  </si>
  <si>
    <t>محمد ابو نبوت</t>
  </si>
  <si>
    <t>محمد اجرزو</t>
  </si>
  <si>
    <t>محمد اديب اللحام</t>
  </si>
  <si>
    <t>محمد اسامة قلفة</t>
  </si>
  <si>
    <t>محمد اسد الدين طحان</t>
  </si>
  <si>
    <t>أفراح</t>
  </si>
  <si>
    <t>محمد اسعد كرمه</t>
  </si>
  <si>
    <t>محمد اغيد الخطيب</t>
  </si>
  <si>
    <t>محمد البحري</t>
  </si>
  <si>
    <t>محمد الجاويش</t>
  </si>
  <si>
    <t>محمد الجلد زبيدي</t>
  </si>
  <si>
    <t>محمد الحسين العلي</t>
  </si>
  <si>
    <t>منهل</t>
  </si>
  <si>
    <t>محمد الحوري</t>
  </si>
  <si>
    <t>فرحان</t>
  </si>
  <si>
    <t>محمد الدكاك</t>
  </si>
  <si>
    <t>محمد الساعاتي</t>
  </si>
  <si>
    <t>محمد السعدي</t>
  </si>
  <si>
    <t>محمد الشتيوي</t>
  </si>
  <si>
    <t>خميسه</t>
  </si>
  <si>
    <t>سفيان</t>
  </si>
  <si>
    <t>محمد الشيخ</t>
  </si>
  <si>
    <t>محمد الصفيه</t>
  </si>
  <si>
    <t>محمد الصيص</t>
  </si>
  <si>
    <t>محمد الطرمزاوي</t>
  </si>
  <si>
    <t>رهيف</t>
  </si>
  <si>
    <t>محمد العايد</t>
  </si>
  <si>
    <t>محمد العضل</t>
  </si>
  <si>
    <t>محمد العوض</t>
  </si>
  <si>
    <t>محمد القرم</t>
  </si>
  <si>
    <t>محمد الكدرو</t>
  </si>
  <si>
    <t>محمد المجاهد</t>
  </si>
  <si>
    <t>محمد المجلى</t>
  </si>
  <si>
    <t>محمد المقداد</t>
  </si>
  <si>
    <t>احمد وليد</t>
  </si>
  <si>
    <t>محمد المنصور</t>
  </si>
  <si>
    <t>محمد امين الحسين</t>
  </si>
  <si>
    <t>محمد امين القضماني</t>
  </si>
  <si>
    <t>محمد ايهاب حباب</t>
  </si>
  <si>
    <t>محمد ايهم اشمر</t>
  </si>
  <si>
    <t>محمد ايهم دركزللي البغدادي</t>
  </si>
  <si>
    <t>محمد براء جاد الله</t>
  </si>
  <si>
    <t>محمد بشير شيخ بزينه</t>
  </si>
  <si>
    <t>محمد بلطه</t>
  </si>
  <si>
    <t>محمد تاج الدين الكردي</t>
  </si>
  <si>
    <t>عبير اللحام</t>
  </si>
  <si>
    <t>محمد جميل المحمد</t>
  </si>
  <si>
    <t>محمد حازم صوفان</t>
  </si>
  <si>
    <t>محمد حامد الفشتكي</t>
  </si>
  <si>
    <t>محمد حبش</t>
  </si>
  <si>
    <t>محمد حسن الرواس</t>
  </si>
  <si>
    <t>محمد حسن صندوق</t>
  </si>
  <si>
    <t>محمد حسون</t>
  </si>
  <si>
    <t>محمد حسين طبيخ</t>
  </si>
  <si>
    <t>محمد حماد</t>
  </si>
  <si>
    <t>محمد حموش</t>
  </si>
  <si>
    <t>محمد خضار</t>
  </si>
  <si>
    <t>محمد خلف</t>
  </si>
  <si>
    <t>محمد دحبور</t>
  </si>
  <si>
    <t>محمد رفيق خانكان</t>
  </si>
  <si>
    <t>محمد رمان</t>
  </si>
  <si>
    <t>محمد زيبق</t>
  </si>
  <si>
    <t>محمد سليمان</t>
  </si>
  <si>
    <t>محمد سومر عرابي</t>
  </si>
  <si>
    <t>سلطانه</t>
  </si>
  <si>
    <t>محمد شاكر الحموي باكير</t>
  </si>
  <si>
    <t>محمد شامي</t>
  </si>
  <si>
    <t>محمد شاهين</t>
  </si>
  <si>
    <t>نصر الله</t>
  </si>
  <si>
    <t>محمد شحاده</t>
  </si>
  <si>
    <t>محمد شوك</t>
  </si>
  <si>
    <t>محمد شيخ سليمان</t>
  </si>
  <si>
    <t>هدى صالح</t>
  </si>
  <si>
    <t>محمد صالح حجار</t>
  </si>
  <si>
    <t>محمد صالح قشاطه الشهير بالرباطه</t>
  </si>
  <si>
    <t>محمد ضاهر</t>
  </si>
  <si>
    <t>محمد ضياء شبابيبي</t>
  </si>
  <si>
    <t>محمد طبق</t>
  </si>
  <si>
    <t>محمد طه</t>
  </si>
  <si>
    <t>محمد عاصم البشوات</t>
  </si>
  <si>
    <t>محمد عبداللطيف</t>
  </si>
  <si>
    <t>محمد عدره</t>
  </si>
  <si>
    <t>محمد عدنان الحلبي</t>
  </si>
  <si>
    <t>محمد عرفان كريشاتي</t>
  </si>
  <si>
    <t>محمد علوش</t>
  </si>
  <si>
    <t>محمد علي القرطه</t>
  </si>
  <si>
    <t>محمد عمار بيطار</t>
  </si>
  <si>
    <t>محمد عمار رفاعيه</t>
  </si>
  <si>
    <t>محمد عمران الزعبي</t>
  </si>
  <si>
    <t>فطومه</t>
  </si>
  <si>
    <t>محمد عمرو</t>
  </si>
  <si>
    <t>محمد عيد الجلدزبيدي</t>
  </si>
  <si>
    <t>اشرف</t>
  </si>
  <si>
    <t>محمد غميض</t>
  </si>
  <si>
    <t>محمد غنيم</t>
  </si>
  <si>
    <t>محمد غويش</t>
  </si>
  <si>
    <t>محمد فادي دمشقي</t>
  </si>
  <si>
    <t>محمد فايز حسين</t>
  </si>
  <si>
    <t>نارمان</t>
  </si>
  <si>
    <t>محمد فايز هديها</t>
  </si>
  <si>
    <t>محمد فخري الدروبي</t>
  </si>
  <si>
    <t>لاما</t>
  </si>
  <si>
    <t>محمد كمال الدين الشماط</t>
  </si>
  <si>
    <t>محمد كنوه</t>
  </si>
  <si>
    <t>محمد كولو</t>
  </si>
  <si>
    <t>محمد لؤي الليموني</t>
  </si>
  <si>
    <t>محمد لؤي النشواتي</t>
  </si>
  <si>
    <t>محمد مجد القصاص</t>
  </si>
  <si>
    <t>محمد محو</t>
  </si>
  <si>
    <t>خجو</t>
  </si>
  <si>
    <t>محمد معاذ المصري</t>
  </si>
  <si>
    <t>محمد معاون</t>
  </si>
  <si>
    <t>محمد ملقط</t>
  </si>
  <si>
    <t>محمد منار الدهنه</t>
  </si>
  <si>
    <t>محمد منار خيتي</t>
  </si>
  <si>
    <t>محمد منير مبيض</t>
  </si>
  <si>
    <t>محمد مهند الويش</t>
  </si>
  <si>
    <t>محمد مؤمن قطان</t>
  </si>
  <si>
    <t>محمد ناجي</t>
  </si>
  <si>
    <t>محمد فريد</t>
  </si>
  <si>
    <t>محمد نعيم رحمه</t>
  </si>
  <si>
    <t>محمد نعيم عودة</t>
  </si>
  <si>
    <t>حنان الموعد</t>
  </si>
  <si>
    <t>محمد نور الدين الغريب</t>
  </si>
  <si>
    <t>روميكا</t>
  </si>
  <si>
    <t>محمد نور الدين عبد الله</t>
  </si>
  <si>
    <t>محمدغريب</t>
  </si>
  <si>
    <t>محمد نور عاصي</t>
  </si>
  <si>
    <t>محمد هشام سيوده</t>
  </si>
  <si>
    <t>عبد الرخمن</t>
  </si>
  <si>
    <t>محمد وائل الكنجي</t>
  </si>
  <si>
    <t>محمد وفيق الزعيم</t>
  </si>
  <si>
    <t>محمد وليد الزبداني</t>
  </si>
  <si>
    <t>محمد وليد شيخ اوغلى</t>
  </si>
  <si>
    <t>محمد يامن بعلبكي</t>
  </si>
  <si>
    <t>رانية</t>
  </si>
  <si>
    <t>محمود احمد</t>
  </si>
  <si>
    <t>محمود العثمان</t>
  </si>
  <si>
    <t>جعيفان</t>
  </si>
  <si>
    <t>صبوحه</t>
  </si>
  <si>
    <t>محمود الغوش</t>
  </si>
  <si>
    <t>محمود المحمد</t>
  </si>
  <si>
    <t>محمود المصري</t>
  </si>
  <si>
    <t>محمود جمعه</t>
  </si>
  <si>
    <t>طعان</t>
  </si>
  <si>
    <t>محمود حسن العذبه</t>
  </si>
  <si>
    <t>محمود عبدالجواد</t>
  </si>
  <si>
    <t>محمود كادك</t>
  </si>
  <si>
    <t>محمود نيسان</t>
  </si>
  <si>
    <t>مخلص ابراهيم</t>
  </si>
  <si>
    <t>عدن</t>
  </si>
  <si>
    <t>مدين الحلبي</t>
  </si>
  <si>
    <t>مدين الشامي</t>
  </si>
  <si>
    <t>ايهم</t>
  </si>
  <si>
    <t>مرام المكاوي</t>
  </si>
  <si>
    <t>حسنية</t>
  </si>
  <si>
    <t>مرام الوتار</t>
  </si>
  <si>
    <t>سونيا القدور</t>
  </si>
  <si>
    <t>مرام أبو النعاج الرفاعي</t>
  </si>
  <si>
    <t>مرام شاويش</t>
  </si>
  <si>
    <t>مرام هلال</t>
  </si>
  <si>
    <t>مرح الخصه</t>
  </si>
  <si>
    <t>مرح المقداد</t>
  </si>
  <si>
    <t>مرح سوقيه</t>
  </si>
  <si>
    <t>مرح صلع</t>
  </si>
  <si>
    <t>صديق</t>
  </si>
  <si>
    <t>مرهف التكريتي</t>
  </si>
  <si>
    <t>مرهف النعمان</t>
  </si>
  <si>
    <t>مرهف مصطو</t>
  </si>
  <si>
    <t>مروان عوض</t>
  </si>
  <si>
    <t>أغيد</t>
  </si>
  <si>
    <t>مروة سلمان</t>
  </si>
  <si>
    <t>مروة غزالي</t>
  </si>
  <si>
    <t>نجوه</t>
  </si>
  <si>
    <t>مروة كتب</t>
  </si>
  <si>
    <t>مروة محمد</t>
  </si>
  <si>
    <t>مروه البارودي</t>
  </si>
  <si>
    <t xml:space="preserve">نصر الدين </t>
  </si>
  <si>
    <t>مروه الحاج</t>
  </si>
  <si>
    <t>مروه القطاش</t>
  </si>
  <si>
    <t>مروه المزين</t>
  </si>
  <si>
    <t>محمدعبدموسى</t>
  </si>
  <si>
    <t>مروه حجازي</t>
  </si>
  <si>
    <t>مروه شلغين</t>
  </si>
  <si>
    <t xml:space="preserve">سيطان </t>
  </si>
  <si>
    <t xml:space="preserve">زينه </t>
  </si>
  <si>
    <t>مروه كحول</t>
  </si>
  <si>
    <t>مروى قندور</t>
  </si>
  <si>
    <t>مسلم الحجلة</t>
  </si>
  <si>
    <t>محمدنزير</t>
  </si>
  <si>
    <t>مصطفى القطان</t>
  </si>
  <si>
    <t>طيبة</t>
  </si>
  <si>
    <t>مصعب حموده</t>
  </si>
  <si>
    <t>مصعب سواده</t>
  </si>
  <si>
    <t>مصعب نصر</t>
  </si>
  <si>
    <t>مضر النبواني</t>
  </si>
  <si>
    <t>معاذ السقا</t>
  </si>
  <si>
    <t>معاذ اليبرودي</t>
  </si>
  <si>
    <t>مجد</t>
  </si>
  <si>
    <t>معاذ يوسف</t>
  </si>
  <si>
    <t>معاويه الهندي</t>
  </si>
  <si>
    <t>معتز الدبجان</t>
  </si>
  <si>
    <t>معتز الفريج</t>
  </si>
  <si>
    <t>معتز جبان</t>
  </si>
  <si>
    <t>معتز زاعور</t>
  </si>
  <si>
    <t>معتز ملاك</t>
  </si>
  <si>
    <t>معتصم جمعه</t>
  </si>
  <si>
    <t>معد الرجا</t>
  </si>
  <si>
    <t>كيفيه</t>
  </si>
  <si>
    <t>معضاد حامد</t>
  </si>
  <si>
    <t>معمر الخطيب ابوفخر</t>
  </si>
  <si>
    <t>معن سالمه</t>
  </si>
  <si>
    <t>مكارم القطيش</t>
  </si>
  <si>
    <t>محمدرشاد</t>
  </si>
  <si>
    <t>ملاك مدخنة</t>
  </si>
  <si>
    <t>ملك دروبي</t>
  </si>
  <si>
    <t>ديانا</t>
  </si>
  <si>
    <t>ملك كبب</t>
  </si>
  <si>
    <t>رزان الفلو</t>
  </si>
  <si>
    <t>ملهم الصدير</t>
  </si>
  <si>
    <t>ملهم عابدين حيدر</t>
  </si>
  <si>
    <t>ملهم عواد</t>
  </si>
  <si>
    <t>منار العيد</t>
  </si>
  <si>
    <t>منار بيطار</t>
  </si>
  <si>
    <t>شفيقه</t>
  </si>
  <si>
    <t>منار دالي كباب</t>
  </si>
  <si>
    <t>منار مراد</t>
  </si>
  <si>
    <t>مناف الخضرالحاج عزاوي</t>
  </si>
  <si>
    <t>منال عبدالنبي</t>
  </si>
  <si>
    <t>منال كريمه</t>
  </si>
  <si>
    <t>منذر ابوعلي مهنا</t>
  </si>
  <si>
    <t>منذر حاج خليل</t>
  </si>
  <si>
    <t>منصور الحسين</t>
  </si>
  <si>
    <t>منصور السوادي</t>
  </si>
  <si>
    <t>نوريه</t>
  </si>
  <si>
    <t>منصور مرعي</t>
  </si>
  <si>
    <t>منى التكريتي</t>
  </si>
  <si>
    <t>منى الشبلي</t>
  </si>
  <si>
    <t>منى العبود</t>
  </si>
  <si>
    <t>عقبه</t>
  </si>
  <si>
    <t>منى اليوسف</t>
  </si>
  <si>
    <t>منى فياض</t>
  </si>
  <si>
    <t>منير عبد الرزاق</t>
  </si>
  <si>
    <t>منير عدوان</t>
  </si>
  <si>
    <t>مها الساره</t>
  </si>
  <si>
    <t>خيري</t>
  </si>
  <si>
    <t>هيام الغدير</t>
  </si>
  <si>
    <t>مها سنجاب</t>
  </si>
  <si>
    <t>مها سيدو</t>
  </si>
  <si>
    <t>هوريك</t>
  </si>
  <si>
    <t>مها مسالخي</t>
  </si>
  <si>
    <t>مهران الخليف</t>
  </si>
  <si>
    <t>مخلف</t>
  </si>
  <si>
    <t>مهند الدبجان</t>
  </si>
  <si>
    <t>مهند الدريز</t>
  </si>
  <si>
    <t>حروبي</t>
  </si>
  <si>
    <t>مهند الزميلي</t>
  </si>
  <si>
    <t>مهند بدر</t>
  </si>
  <si>
    <t>مهند خديجه</t>
  </si>
  <si>
    <t>مهند خطاب</t>
  </si>
  <si>
    <t>غصايب</t>
  </si>
  <si>
    <t>موسى عريشة</t>
  </si>
  <si>
    <t>مؤيد الحنبرجي</t>
  </si>
  <si>
    <t>مؤيد الهنداوي</t>
  </si>
  <si>
    <t>مؤيد بكيره</t>
  </si>
  <si>
    <t>مؤيد ياغي</t>
  </si>
  <si>
    <t>مي حروق</t>
  </si>
  <si>
    <t>مي حسنه</t>
  </si>
  <si>
    <t>مي سابا</t>
  </si>
  <si>
    <t>ميار عدس</t>
  </si>
  <si>
    <t>مياس احمد</t>
  </si>
  <si>
    <t>ميخائيل ابو عسلي</t>
  </si>
  <si>
    <t xml:space="preserve">كميل </t>
  </si>
  <si>
    <t xml:space="preserve">أليسه </t>
  </si>
  <si>
    <t>ميرنا دحروج</t>
  </si>
  <si>
    <t>ميرنا محمد</t>
  </si>
  <si>
    <t>ميس الشقيع</t>
  </si>
  <si>
    <t xml:space="preserve">اسلام </t>
  </si>
  <si>
    <t>ميس الشهاب</t>
  </si>
  <si>
    <t xml:space="preserve">ميرفت </t>
  </si>
  <si>
    <t>ميسا طيان</t>
  </si>
  <si>
    <t>احمد ايمن</t>
  </si>
  <si>
    <t>ميساء  الشرقاوي</t>
  </si>
  <si>
    <t>ميساء ابو الوي</t>
  </si>
  <si>
    <t>ميساء حاجي محمد</t>
  </si>
  <si>
    <t>غياث الدين</t>
  </si>
  <si>
    <t>ميساء رحمون</t>
  </si>
  <si>
    <t>روحية</t>
  </si>
  <si>
    <t>ميساء علي</t>
  </si>
  <si>
    <t xml:space="preserve">بسمه </t>
  </si>
  <si>
    <t>ميسم الحسيان</t>
  </si>
  <si>
    <t>ميسم علوش</t>
  </si>
  <si>
    <t>فتاة محمد</t>
  </si>
  <si>
    <t>ميشلين سمعان</t>
  </si>
  <si>
    <t>نصرالله</t>
  </si>
  <si>
    <t>ميشيل قيطيم</t>
  </si>
  <si>
    <t>ميلاد قسوم</t>
  </si>
  <si>
    <t>ناتالي السماره</t>
  </si>
  <si>
    <t>ناتالي سلوم</t>
  </si>
  <si>
    <t>نوار</t>
  </si>
  <si>
    <t>نادين فليحان</t>
  </si>
  <si>
    <t xml:space="preserve">شاهر </t>
  </si>
  <si>
    <t>زهر الهيل</t>
  </si>
  <si>
    <t>نادين مارديني</t>
  </si>
  <si>
    <t>اوسامه</t>
  </si>
  <si>
    <t>ردينه</t>
  </si>
  <si>
    <t>ناديه العجاج السعد</t>
  </si>
  <si>
    <t>مساعد</t>
  </si>
  <si>
    <t>ناريمان اسمر</t>
  </si>
  <si>
    <t>ناريمان الحموي</t>
  </si>
  <si>
    <t>نانسي الحرك</t>
  </si>
  <si>
    <t>نايف صالح</t>
  </si>
  <si>
    <t>نبال اشرفيه</t>
  </si>
  <si>
    <t>نبال الدكر</t>
  </si>
  <si>
    <t>نبال المرعي الحريري</t>
  </si>
  <si>
    <t xml:space="preserve">زهره </t>
  </si>
  <si>
    <t>نبيله اسود</t>
  </si>
  <si>
    <t>نبيهه طربيه</t>
  </si>
  <si>
    <t>نجاة المحمود</t>
  </si>
  <si>
    <t>عسليه</t>
  </si>
  <si>
    <t>نجود المرعي</t>
  </si>
  <si>
    <t>نجوى الفارس</t>
  </si>
  <si>
    <t>نجوى صعب</t>
  </si>
  <si>
    <t>ندى الدراخ</t>
  </si>
  <si>
    <t>ندى القاق</t>
  </si>
  <si>
    <t>هاني مسعود</t>
  </si>
  <si>
    <t>نذير كسكين</t>
  </si>
  <si>
    <t>محمد شاهر</t>
  </si>
  <si>
    <t>فطمة شنار</t>
  </si>
  <si>
    <t>نرمين داؤد</t>
  </si>
  <si>
    <t>نرمين شمس الدين</t>
  </si>
  <si>
    <t>نسرين حمصي</t>
  </si>
  <si>
    <t>نسيبه الجلب</t>
  </si>
  <si>
    <t>نشوه الجماد</t>
  </si>
  <si>
    <t>لميع</t>
  </si>
  <si>
    <t>نصر العودة</t>
  </si>
  <si>
    <t>نظيره الخوري</t>
  </si>
  <si>
    <t>مرشد</t>
  </si>
  <si>
    <t>نغم البشاره</t>
  </si>
  <si>
    <t>نغم السيروان</t>
  </si>
  <si>
    <t>نغم عثمان</t>
  </si>
  <si>
    <t>نوار طه</t>
  </si>
  <si>
    <t>نوار عبد العال</t>
  </si>
  <si>
    <t>نوال خليل</t>
  </si>
  <si>
    <t>عبدالفتاح</t>
  </si>
  <si>
    <t>نور الخوري</t>
  </si>
  <si>
    <t>نائلا</t>
  </si>
  <si>
    <t>نور الدين الزعور</t>
  </si>
  <si>
    <t>نور الدين الطوالبه</t>
  </si>
  <si>
    <t>نور الدين حيبا</t>
  </si>
  <si>
    <t>نور الدين كردي</t>
  </si>
  <si>
    <t>نور الدين نصر</t>
  </si>
  <si>
    <t>نور الزين</t>
  </si>
  <si>
    <t xml:space="preserve">محمد رهيف </t>
  </si>
  <si>
    <t>نور العمرى</t>
  </si>
  <si>
    <t>نور الناقولا</t>
  </si>
  <si>
    <t>نسيبه</t>
  </si>
  <si>
    <t>نور الهدى الرفاعي</t>
  </si>
  <si>
    <t>نور الهدى شكر</t>
  </si>
  <si>
    <t>نور آلوندرا الدعبل</t>
  </si>
  <si>
    <t>نور بركات</t>
  </si>
  <si>
    <t>نور حمودة</t>
  </si>
  <si>
    <t>نور حيدر</t>
  </si>
  <si>
    <t>نور خشة</t>
  </si>
  <si>
    <t>نور شحاده</t>
  </si>
  <si>
    <t>سهام الحسن</t>
  </si>
  <si>
    <t>نور شرف</t>
  </si>
  <si>
    <t>نور صوان</t>
  </si>
  <si>
    <t>نور فروج</t>
  </si>
  <si>
    <t>نور كوكي</t>
  </si>
  <si>
    <t>نور ناجي حامد</t>
  </si>
  <si>
    <t>نورا الشدايده</t>
  </si>
  <si>
    <t>نورا صقور</t>
  </si>
  <si>
    <t>نورا عيروطه</t>
  </si>
  <si>
    <t>نورالهدى المصري</t>
  </si>
  <si>
    <t>نورالهدى شباط</t>
  </si>
  <si>
    <t>نورة خضور</t>
  </si>
  <si>
    <t>نورس القنطار</t>
  </si>
  <si>
    <t>نورس موسى</t>
  </si>
  <si>
    <t>سجام</t>
  </si>
  <si>
    <t>نورشان الصالح</t>
  </si>
  <si>
    <t>زينه</t>
  </si>
  <si>
    <t>نورما ابوخضر</t>
  </si>
  <si>
    <t>نوره عثمان</t>
  </si>
  <si>
    <t>مرسل</t>
  </si>
  <si>
    <t>ليمونه</t>
  </si>
  <si>
    <t>نورهان ابراهيم</t>
  </si>
  <si>
    <t>نورهان البحري</t>
  </si>
  <si>
    <t>نورهان الخطيب</t>
  </si>
  <si>
    <t>الين</t>
  </si>
  <si>
    <t>نورهان سلمون</t>
  </si>
  <si>
    <t>اسمهان سلمون</t>
  </si>
  <si>
    <t>نوف الفيصل</t>
  </si>
  <si>
    <t>كطنه</t>
  </si>
  <si>
    <t>نيجرفان عمر</t>
  </si>
  <si>
    <t>عبد المناف</t>
  </si>
  <si>
    <t>نرجس</t>
  </si>
  <si>
    <t>نيرمين ابراهيم</t>
  </si>
  <si>
    <t>اليس</t>
  </si>
  <si>
    <t>نيفين السهلي</t>
  </si>
  <si>
    <t>نينار ضعون</t>
  </si>
  <si>
    <t>هازار جعنينه</t>
  </si>
  <si>
    <t>هاني العقاد</t>
  </si>
  <si>
    <t>هبا الكفري</t>
  </si>
  <si>
    <t>هبا غزلان</t>
  </si>
  <si>
    <t>ذيب</t>
  </si>
  <si>
    <t>هبة مازوخ</t>
  </si>
  <si>
    <t>هبه الحسن</t>
  </si>
  <si>
    <t>هبه الزايد</t>
  </si>
  <si>
    <t>هبه الشلبي</t>
  </si>
  <si>
    <t>هبه اللحام</t>
  </si>
  <si>
    <t>هبه تيناوي</t>
  </si>
  <si>
    <t>هبه جوبان</t>
  </si>
  <si>
    <t>هبه داؤد</t>
  </si>
  <si>
    <t>هبه سيف</t>
  </si>
  <si>
    <t>هبه معراوي</t>
  </si>
  <si>
    <t>هبه مقبل</t>
  </si>
  <si>
    <t>هبه نصر</t>
  </si>
  <si>
    <t>هدى البقاعي</t>
  </si>
  <si>
    <t>هدى الخالد</t>
  </si>
  <si>
    <t>بهيه</t>
  </si>
  <si>
    <t>هدى الشريف</t>
  </si>
  <si>
    <t>هدى المحمد</t>
  </si>
  <si>
    <t>نفوسه</t>
  </si>
  <si>
    <t>هدى صباغ</t>
  </si>
  <si>
    <t>هدى غنيم</t>
  </si>
  <si>
    <t>هديل ابراهيم</t>
  </si>
  <si>
    <t>هديل البكر</t>
  </si>
  <si>
    <t>هديل المعاز</t>
  </si>
  <si>
    <t>هديه خراطه</t>
  </si>
  <si>
    <t>هديه يحيى</t>
  </si>
  <si>
    <t>هزار سقور</t>
  </si>
  <si>
    <t>درغام</t>
  </si>
  <si>
    <t>هلا شحادي</t>
  </si>
  <si>
    <t>همام المشعان</t>
  </si>
  <si>
    <t>همسه درويش</t>
  </si>
  <si>
    <t xml:space="preserve">سلوم </t>
  </si>
  <si>
    <t xml:space="preserve">روحيه </t>
  </si>
  <si>
    <t>هناء ابوالخير</t>
  </si>
  <si>
    <t>هناء الغوري</t>
  </si>
  <si>
    <t>هناء القزحلي</t>
  </si>
  <si>
    <t>هناء زعبوط</t>
  </si>
  <si>
    <t>عبدالمعين</t>
  </si>
  <si>
    <t>هناء زند الحديد</t>
  </si>
  <si>
    <t>هناء سرور</t>
  </si>
  <si>
    <t>هناء سكري</t>
  </si>
  <si>
    <t>هناء غانم</t>
  </si>
  <si>
    <t>لوزه</t>
  </si>
  <si>
    <t>هناء محمود</t>
  </si>
  <si>
    <t>هند ركاب</t>
  </si>
  <si>
    <t>هونر حسو</t>
  </si>
  <si>
    <t>ليلى زيدون</t>
  </si>
  <si>
    <t>هيا المعراوي</t>
  </si>
  <si>
    <t>هيا حاج علي</t>
  </si>
  <si>
    <t>هيام العباس الكشكي</t>
  </si>
  <si>
    <t>تمادور</t>
  </si>
  <si>
    <t>هيفاء الخلف</t>
  </si>
  <si>
    <t>هيفاء مسعود</t>
  </si>
  <si>
    <t>نجمة</t>
  </si>
  <si>
    <t>هيلانه النصار</t>
  </si>
  <si>
    <t>واصف الدخل الله</t>
  </si>
  <si>
    <t>ثلجه</t>
  </si>
  <si>
    <t>وائل الاطرش</t>
  </si>
  <si>
    <t>فلوريدا</t>
  </si>
  <si>
    <t>وجدي كمال</t>
  </si>
  <si>
    <t>وداد أبو عيسى</t>
  </si>
  <si>
    <t>وزه الحمد</t>
  </si>
  <si>
    <t>عويشه</t>
  </si>
  <si>
    <t>وسام السالك</t>
  </si>
  <si>
    <t>وسام بلعوط</t>
  </si>
  <si>
    <t>وسام حسن</t>
  </si>
  <si>
    <t>روزة</t>
  </si>
  <si>
    <t>وسام ضاهر</t>
  </si>
  <si>
    <t>سوريه</t>
  </si>
  <si>
    <t>وسيم الخرتلك</t>
  </si>
  <si>
    <t>وسيم الدنف</t>
  </si>
  <si>
    <t>وسيم الطباخ</t>
  </si>
  <si>
    <t>وسيم حسن</t>
  </si>
  <si>
    <t>وسيم حلاوة</t>
  </si>
  <si>
    <t>وسيم حيدر</t>
  </si>
  <si>
    <t>وسيم سيف الدين</t>
  </si>
  <si>
    <t>وعد حرب</t>
  </si>
  <si>
    <t>وعد معضماني</t>
  </si>
  <si>
    <t>وفاء الحميد</t>
  </si>
  <si>
    <t>وفاء الشعار</t>
  </si>
  <si>
    <t>حوا</t>
  </si>
  <si>
    <t>وفاء الصباغ</t>
  </si>
  <si>
    <t xml:space="preserve">آزر </t>
  </si>
  <si>
    <t>ولاء الشلبي</t>
  </si>
  <si>
    <t>ولاء المعلم</t>
  </si>
  <si>
    <t>ولاء النحاس</t>
  </si>
  <si>
    <t>ولاء حمشو</t>
  </si>
  <si>
    <t>راجيا</t>
  </si>
  <si>
    <t>ولاء سواح</t>
  </si>
  <si>
    <t>آنا</t>
  </si>
  <si>
    <t>وليد العك</t>
  </si>
  <si>
    <t>وليد قاسم</t>
  </si>
  <si>
    <t>وليم فرزان</t>
  </si>
  <si>
    <t>وليم مسعود</t>
  </si>
  <si>
    <t>رؤيات</t>
  </si>
  <si>
    <t>يارا السليمان</t>
  </si>
  <si>
    <t>بصيره</t>
  </si>
  <si>
    <t>يارا الصبيح المحاميد</t>
  </si>
  <si>
    <t>يارا العيسى</t>
  </si>
  <si>
    <t>يارا محمد</t>
  </si>
  <si>
    <t>ياسر عموش</t>
  </si>
  <si>
    <t>دله</t>
  </si>
  <si>
    <t>ياسمين جريره</t>
  </si>
  <si>
    <t>ياسمين ديوب</t>
  </si>
  <si>
    <t>ياسمين ساري</t>
  </si>
  <si>
    <t>ياسمين قاسم</t>
  </si>
  <si>
    <t>ياسمين محمد</t>
  </si>
  <si>
    <t>ياسين ابو سمره</t>
  </si>
  <si>
    <t>ياسين الخرتلك</t>
  </si>
  <si>
    <t>سيناء</t>
  </si>
  <si>
    <t>ياسين المصري</t>
  </si>
  <si>
    <t>محمد عزات</t>
  </si>
  <si>
    <t>ياسين حماد</t>
  </si>
  <si>
    <t>يافا صبح</t>
  </si>
  <si>
    <t>يحيى البقادله</t>
  </si>
  <si>
    <t>يزن الكشك</t>
  </si>
  <si>
    <t>غصون مطر</t>
  </si>
  <si>
    <t>يزن قريشه</t>
  </si>
  <si>
    <t>يسرى ازغير</t>
  </si>
  <si>
    <t>يسرى حشيش</t>
  </si>
  <si>
    <t>يسرى خالد</t>
  </si>
  <si>
    <t>جميله فهد</t>
  </si>
  <si>
    <t>يعرب زاهر</t>
  </si>
  <si>
    <t>يمامه بريدي</t>
  </si>
  <si>
    <t>يمان المصري</t>
  </si>
  <si>
    <t>ظفر</t>
  </si>
  <si>
    <t>يمان بزازي</t>
  </si>
  <si>
    <t>ثناء القادري</t>
  </si>
  <si>
    <t>يمنى سكروجه</t>
  </si>
  <si>
    <t>يوسف الحايك</t>
  </si>
  <si>
    <t>يوسف الزعبي</t>
  </si>
  <si>
    <t>يوسف السعدي</t>
  </si>
  <si>
    <t>يوسف سعيدي</t>
  </si>
  <si>
    <t>يوسف عباس</t>
  </si>
  <si>
    <t>يوسف محفوض</t>
  </si>
  <si>
    <t>يوسف نصر</t>
  </si>
  <si>
    <t>محمود الموسى</t>
  </si>
  <si>
    <t>ابراهيم المسالمه</t>
  </si>
  <si>
    <t>حسن الخطيب</t>
  </si>
  <si>
    <t>سماهر</t>
  </si>
  <si>
    <t>زين العابدين علي</t>
  </si>
  <si>
    <t>عبد الرزاق بدر الدين</t>
  </si>
  <si>
    <t>عبدالرحمن الجمادالصليبي</t>
  </si>
  <si>
    <t>لينا القطريب</t>
  </si>
  <si>
    <t>محمد خير منيزل</t>
  </si>
  <si>
    <t>منال الموسى</t>
  </si>
  <si>
    <t xml:space="preserve">نجاح </t>
  </si>
  <si>
    <t>ميرنا الحسين</t>
  </si>
  <si>
    <t>سرحان</t>
  </si>
  <si>
    <t>يوسف حبيب</t>
  </si>
  <si>
    <t>سيفه</t>
  </si>
  <si>
    <t>حنين نوفل</t>
  </si>
  <si>
    <t>نديه</t>
  </si>
  <si>
    <t>علي رمضان</t>
  </si>
  <si>
    <t>فاطمة الخطيب</t>
  </si>
  <si>
    <t>طارق أزواق</t>
  </si>
  <si>
    <t>خالد المقداد</t>
  </si>
  <si>
    <t>فاطمه خليل</t>
  </si>
  <si>
    <t>علي ابراهيم</t>
  </si>
  <si>
    <t>عبدالله ضمان</t>
  </si>
  <si>
    <t>محمد تفكجي</t>
  </si>
  <si>
    <t>واثق المقداد</t>
  </si>
  <si>
    <t>فاطمه المحارب</t>
  </si>
  <si>
    <t>محارب</t>
  </si>
  <si>
    <t>لبنه</t>
  </si>
  <si>
    <t>ايمان الصلخدي</t>
  </si>
  <si>
    <t>رستم العلي</t>
  </si>
  <si>
    <t>قصي حسين</t>
  </si>
  <si>
    <t>رابيا</t>
  </si>
  <si>
    <t>محمد الصمادي</t>
  </si>
  <si>
    <t>محمد يزن ليلا</t>
  </si>
  <si>
    <t>نجود غاوي</t>
  </si>
  <si>
    <t>بسمه ابو عاصي</t>
  </si>
  <si>
    <t>هاني الخلف</t>
  </si>
  <si>
    <t>محمد قصي الحلبي</t>
  </si>
  <si>
    <t>غيث البزال</t>
  </si>
  <si>
    <t>عماد رافع</t>
  </si>
  <si>
    <t>بنيه</t>
  </si>
  <si>
    <t>غياث عباس</t>
  </si>
  <si>
    <t>منى عبد الجبار الرباح</t>
  </si>
  <si>
    <t>محمد نيسان</t>
  </si>
  <si>
    <t>حاتم غزال</t>
  </si>
  <si>
    <t>عمار العيطة</t>
  </si>
  <si>
    <t>حرستا</t>
  </si>
  <si>
    <t>طرابلس</t>
  </si>
  <si>
    <t>كسوه</t>
  </si>
  <si>
    <t>بيروت</t>
  </si>
  <si>
    <t>معرونة</t>
  </si>
  <si>
    <t>محجه</t>
  </si>
  <si>
    <t>صحنايا</t>
  </si>
  <si>
    <t>الحجر الاسود</t>
  </si>
  <si>
    <t>5.9.1971</t>
  </si>
  <si>
    <t>معضميه</t>
  </si>
  <si>
    <t>زردنا</t>
  </si>
  <si>
    <t>دير الجرد</t>
  </si>
  <si>
    <t>الشيحة</t>
  </si>
  <si>
    <t>ازرع</t>
  </si>
  <si>
    <t>بيت سحم</t>
  </si>
  <si>
    <t>ليبيا</t>
  </si>
  <si>
    <t>الكويت</t>
  </si>
  <si>
    <t xml:space="preserve">دوما </t>
  </si>
  <si>
    <t>قطنا</t>
  </si>
  <si>
    <t>الخالدية</t>
  </si>
  <si>
    <t>الطيبه</t>
  </si>
  <si>
    <t>مليحا</t>
  </si>
  <si>
    <t>13/7/1990</t>
  </si>
  <si>
    <t>ملح</t>
  </si>
  <si>
    <t>حسين البحر</t>
  </si>
  <si>
    <t>مصياف</t>
  </si>
  <si>
    <t>قطيفه</t>
  </si>
  <si>
    <t>الشدادي</t>
  </si>
  <si>
    <t>غارية شرقية</t>
  </si>
  <si>
    <t xml:space="preserve">الطمارقيه </t>
  </si>
  <si>
    <t xml:space="preserve">صافيتا </t>
  </si>
  <si>
    <t>هامه</t>
  </si>
  <si>
    <t>بصرى الشام</t>
  </si>
  <si>
    <t>العزيزية</t>
  </si>
  <si>
    <t>20/7/1995</t>
  </si>
  <si>
    <t xml:space="preserve">زبداني </t>
  </si>
  <si>
    <t>السلمية</t>
  </si>
  <si>
    <t>القامشلي</t>
  </si>
  <si>
    <t xml:space="preserve">انخل </t>
  </si>
  <si>
    <t>اليمن</t>
  </si>
  <si>
    <t>شام</t>
  </si>
  <si>
    <t>71/1/1990</t>
  </si>
  <si>
    <t>الصنمين</t>
  </si>
  <si>
    <t>سقبا</t>
  </si>
  <si>
    <t>كسوة</t>
  </si>
  <si>
    <t>دير عطيه</t>
  </si>
  <si>
    <t>كفر تخاريم</t>
  </si>
  <si>
    <t>سلمية</t>
  </si>
  <si>
    <t>سبينه</t>
  </si>
  <si>
    <t>نوى</t>
  </si>
  <si>
    <t>28/5/1995</t>
  </si>
  <si>
    <t>جديدة الخاص</t>
  </si>
  <si>
    <t>مصراته</t>
  </si>
  <si>
    <t>لبنان</t>
  </si>
  <si>
    <t>كفر بطنا</t>
  </si>
  <si>
    <t>ابو ظبي</t>
  </si>
  <si>
    <t>جيرود</t>
  </si>
  <si>
    <t>قبر الست</t>
  </si>
  <si>
    <t>زبداني</t>
  </si>
  <si>
    <t>17/1/1986</t>
  </si>
  <si>
    <t>بريزة</t>
  </si>
  <si>
    <t>بسنديانا</t>
  </si>
  <si>
    <t>كناكر</t>
  </si>
  <si>
    <t>محجة</t>
  </si>
  <si>
    <t>سبينة</t>
  </si>
  <si>
    <t xml:space="preserve">سبينة </t>
  </si>
  <si>
    <t>24.6.1995</t>
  </si>
  <si>
    <t>غباغب</t>
  </si>
  <si>
    <t>السيدة زينب</t>
  </si>
  <si>
    <t>1.1.1995</t>
  </si>
  <si>
    <t>ديماس</t>
  </si>
  <si>
    <t>حلبون</t>
  </si>
  <si>
    <t>ميادين</t>
  </si>
  <si>
    <t>جده</t>
  </si>
  <si>
    <t>18/1/1991</t>
  </si>
  <si>
    <t>نجران</t>
  </si>
  <si>
    <t>القريتين</t>
  </si>
  <si>
    <t xml:space="preserve">الكسوة </t>
  </si>
  <si>
    <t>قاره</t>
  </si>
  <si>
    <t>ديبةريف دمشق</t>
  </si>
  <si>
    <t>21/4/1994</t>
  </si>
  <si>
    <t>القنيطره</t>
  </si>
  <si>
    <t xml:space="preserve">جدة </t>
  </si>
  <si>
    <t>معضمية</t>
  </si>
  <si>
    <t>ابو كليفون</t>
  </si>
  <si>
    <t>عرى</t>
  </si>
  <si>
    <t>الطائف</t>
  </si>
  <si>
    <t>تدمر</t>
  </si>
  <si>
    <t>صماد</t>
  </si>
  <si>
    <t>بنش</t>
  </si>
  <si>
    <t>حزه</t>
  </si>
  <si>
    <t>بيت جن</t>
  </si>
  <si>
    <t>30/6/1997</t>
  </si>
  <si>
    <t>17.1.1997</t>
  </si>
  <si>
    <t xml:space="preserve">أبو ظبي </t>
  </si>
  <si>
    <t>عمره</t>
  </si>
  <si>
    <t>14/1/1996</t>
  </si>
  <si>
    <t>اريحا</t>
  </si>
  <si>
    <t>26/7/1996</t>
  </si>
  <si>
    <t>29/8/1993</t>
  </si>
  <si>
    <t>منين</t>
  </si>
  <si>
    <t>مفعله</t>
  </si>
  <si>
    <t>حسياء</t>
  </si>
  <si>
    <t xml:space="preserve">مخيم اليرموك </t>
  </si>
  <si>
    <t>30/1/1995</t>
  </si>
  <si>
    <t>قدسيا</t>
  </si>
  <si>
    <t>الدمام</t>
  </si>
  <si>
    <t>14/5/1997</t>
  </si>
  <si>
    <t>عين الشمس</t>
  </si>
  <si>
    <t>بلودان</t>
  </si>
  <si>
    <t>معربا</t>
  </si>
  <si>
    <t>20/1/1992</t>
  </si>
  <si>
    <t>شمسكين</t>
  </si>
  <si>
    <t>15\2\1997</t>
  </si>
  <si>
    <t>خان الشيح</t>
  </si>
  <si>
    <t>مخيم جرمانا</t>
  </si>
  <si>
    <t>17/5/1997</t>
  </si>
  <si>
    <t>مسحرة</t>
  </si>
  <si>
    <t>14.7.1997</t>
  </si>
  <si>
    <t>مجادل</t>
  </si>
  <si>
    <t>1.1.1998</t>
  </si>
  <si>
    <t>14.5.1995</t>
  </si>
  <si>
    <t>27/5/1978</t>
  </si>
  <si>
    <t>عين الشعره</t>
  </si>
  <si>
    <t>راس فلقسو</t>
  </si>
  <si>
    <t>معربه</t>
  </si>
  <si>
    <t>مديرا</t>
  </si>
  <si>
    <t>عالقين</t>
  </si>
  <si>
    <t>21/3/1993</t>
  </si>
  <si>
    <t>31/1/1980</t>
  </si>
  <si>
    <t>1\1\1997</t>
  </si>
  <si>
    <t>عرطوز</t>
  </si>
  <si>
    <t>19-8-1993</t>
  </si>
  <si>
    <t xml:space="preserve">يرموك </t>
  </si>
  <si>
    <t>نبك</t>
  </si>
  <si>
    <t>الاذقية</t>
  </si>
  <si>
    <t>رستن</t>
  </si>
  <si>
    <t>موحسن</t>
  </si>
  <si>
    <t>1//1996</t>
  </si>
  <si>
    <t>بانياس</t>
  </si>
  <si>
    <t xml:space="preserve">التل </t>
  </si>
  <si>
    <t xml:space="preserve">ادلب </t>
  </si>
  <si>
    <t>4\11\1997</t>
  </si>
  <si>
    <t>617/6/1995</t>
  </si>
  <si>
    <t xml:space="preserve">التح </t>
  </si>
  <si>
    <t>جبعدين</t>
  </si>
  <si>
    <t>قباسين</t>
  </si>
  <si>
    <t>السعودية</t>
  </si>
  <si>
    <t>خان ارنبة</t>
  </si>
  <si>
    <t>خان شيخون</t>
  </si>
  <si>
    <t xml:space="preserve">دير  الزور </t>
  </si>
  <si>
    <t>1\6\1994</t>
  </si>
  <si>
    <t>24-5-1998</t>
  </si>
  <si>
    <t>المسميه</t>
  </si>
  <si>
    <t xml:space="preserve">السيدة زينب </t>
  </si>
  <si>
    <t>18/11/1994</t>
  </si>
  <si>
    <t>24/6/1987</t>
  </si>
  <si>
    <t>جباتا الخشب</t>
  </si>
  <si>
    <t>سلحب</t>
  </si>
  <si>
    <t>1.11.1994</t>
  </si>
  <si>
    <t>10.3.1998</t>
  </si>
  <si>
    <t>كويت</t>
  </si>
  <si>
    <t>داعل</t>
  </si>
  <si>
    <t>26/12/1980</t>
  </si>
  <si>
    <t xml:space="preserve">الخل </t>
  </si>
  <si>
    <t>17.1.1998</t>
  </si>
  <si>
    <t>16/8/1993</t>
  </si>
  <si>
    <t>طفس</t>
  </si>
  <si>
    <t>1.1.1997</t>
  </si>
  <si>
    <t>صبورة</t>
  </si>
  <si>
    <t>15/9/1998</t>
  </si>
  <si>
    <t>2.1.1998</t>
  </si>
  <si>
    <t>عقربا</t>
  </si>
  <si>
    <t>18.8.1997</t>
  </si>
  <si>
    <t>مردك</t>
  </si>
  <si>
    <t>9.6.1993</t>
  </si>
  <si>
    <t>5.4.1995</t>
  </si>
  <si>
    <t>القدموس</t>
  </si>
  <si>
    <t>راس المعره</t>
  </si>
  <si>
    <t>14/7/1998</t>
  </si>
  <si>
    <t>صدد</t>
  </si>
  <si>
    <t xml:space="preserve">جديدة عرطوز </t>
  </si>
  <si>
    <t>تواني</t>
  </si>
  <si>
    <t>عاموده</t>
  </si>
  <si>
    <t>19/11/1999</t>
  </si>
  <si>
    <t xml:space="preserve">صبورة </t>
  </si>
  <si>
    <t xml:space="preserve">ادلحة </t>
  </si>
  <si>
    <t>29.8.1996</t>
  </si>
  <si>
    <t>21\12\1998</t>
  </si>
  <si>
    <t>رسم الطحين</t>
  </si>
  <si>
    <t>31\1\1999</t>
  </si>
  <si>
    <t>عطنه</t>
  </si>
  <si>
    <t>صنعاء</t>
  </si>
  <si>
    <t>مرج السلطان</t>
  </si>
  <si>
    <t>1-1-1999</t>
  </si>
  <si>
    <t>حوش حالا</t>
  </si>
  <si>
    <t>13/1/1997</t>
  </si>
  <si>
    <t xml:space="preserve">صيدا </t>
  </si>
  <si>
    <t>2\8\1994</t>
  </si>
  <si>
    <t>جديده عرطوز</t>
  </si>
  <si>
    <t>ابوظبي</t>
  </si>
  <si>
    <t>20.1.1990</t>
  </si>
  <si>
    <t>غزلانية</t>
  </si>
  <si>
    <t>21.8.1996</t>
  </si>
  <si>
    <t>7.1.1997</t>
  </si>
  <si>
    <t>الدناجي</t>
  </si>
  <si>
    <t>الطوب</t>
  </si>
  <si>
    <t>14-7-1997</t>
  </si>
  <si>
    <t>حمورة</t>
  </si>
  <si>
    <t>الشجرة</t>
  </si>
  <si>
    <t xml:space="preserve">مشفى دوما </t>
  </si>
  <si>
    <t>عرمان</t>
  </si>
  <si>
    <t>الصفره</t>
  </si>
  <si>
    <t>كفر جالس</t>
  </si>
  <si>
    <t>29.1.1997</t>
  </si>
  <si>
    <t>البوكمال</t>
  </si>
  <si>
    <t>12.2.1999</t>
  </si>
  <si>
    <t>19.6.1981</t>
  </si>
  <si>
    <t>قارة</t>
  </si>
  <si>
    <t>الملوعة</t>
  </si>
  <si>
    <t>مشفى دوما</t>
  </si>
  <si>
    <t>8.3.1986</t>
  </si>
  <si>
    <t>راس المعرة</t>
  </si>
  <si>
    <t xml:space="preserve">سبينه </t>
  </si>
  <si>
    <t>27\1\1999</t>
  </si>
  <si>
    <t>عين الشعرا</t>
  </si>
  <si>
    <t>سرغايا</t>
  </si>
  <si>
    <t xml:space="preserve">عفرين </t>
  </si>
  <si>
    <t xml:space="preserve">تبوك </t>
  </si>
  <si>
    <t>جربا</t>
  </si>
  <si>
    <t>مزار القطرية</t>
  </si>
  <si>
    <t>جبلة</t>
  </si>
  <si>
    <t>دير شميل</t>
  </si>
  <si>
    <t>معره</t>
  </si>
  <si>
    <t>29/3/1987</t>
  </si>
  <si>
    <t>20/11/1980</t>
  </si>
  <si>
    <t>1\7\1994</t>
  </si>
  <si>
    <t>28/1/1994</t>
  </si>
  <si>
    <t>30.8.1985</t>
  </si>
  <si>
    <t>1994\6\21</t>
  </si>
  <si>
    <t>30\4\1997</t>
  </si>
  <si>
    <t>سعودية</t>
  </si>
  <si>
    <t>شطحه</t>
  </si>
  <si>
    <t>عين بيضة</t>
  </si>
  <si>
    <t xml:space="preserve">يلدا </t>
  </si>
  <si>
    <t xml:space="preserve">كسوة </t>
  </si>
  <si>
    <t>28\3\1997</t>
  </si>
  <si>
    <t>20/2/1997</t>
  </si>
  <si>
    <t>شعاره</t>
  </si>
  <si>
    <t>27/4/1998</t>
  </si>
  <si>
    <t xml:space="preserve">مليحا </t>
  </si>
  <si>
    <t xml:space="preserve">جب الدم </t>
  </si>
  <si>
    <t>عادليه</t>
  </si>
  <si>
    <t>25/4/1987</t>
  </si>
  <si>
    <t>ميدان</t>
  </si>
  <si>
    <t>20/3/1995</t>
  </si>
  <si>
    <t>نل بيدر</t>
  </si>
  <si>
    <t>10\3\1998</t>
  </si>
  <si>
    <t>الزنقوفة</t>
  </si>
  <si>
    <t>1\1\1998</t>
  </si>
  <si>
    <t>الضمير</t>
  </si>
  <si>
    <t>6.10.1994</t>
  </si>
  <si>
    <t>1/1/1995</t>
  </si>
  <si>
    <t>رامي</t>
  </si>
  <si>
    <t>الحاره القبليه</t>
  </si>
  <si>
    <t xml:space="preserve">اشرفية صحنايا </t>
  </si>
  <si>
    <t>حينه</t>
  </si>
  <si>
    <t>25.8.1995</t>
  </si>
  <si>
    <t>ريف درعا</t>
  </si>
  <si>
    <t>كفر نبل</t>
  </si>
  <si>
    <t xml:space="preserve">حماه </t>
  </si>
  <si>
    <t>دير عطية</t>
  </si>
  <si>
    <t>15/1/1999</t>
  </si>
  <si>
    <t>المعضمية</t>
  </si>
  <si>
    <t>3/32/1982</t>
  </si>
  <si>
    <t xml:space="preserve">قطيفة </t>
  </si>
  <si>
    <t xml:space="preserve">داريا </t>
  </si>
  <si>
    <t>كحيل</t>
  </si>
  <si>
    <t>2\3\1997</t>
  </si>
  <si>
    <t>14/2/1991</t>
  </si>
  <si>
    <t xml:space="preserve">لديماس </t>
  </si>
  <si>
    <t>3\6\1994</t>
  </si>
  <si>
    <t>19/5/1997</t>
  </si>
  <si>
    <t>افره</t>
  </si>
  <si>
    <t>كفر عويد</t>
  </si>
  <si>
    <t>5.1.1998</t>
  </si>
  <si>
    <t>البصيرة</t>
  </si>
  <si>
    <t>مشرفة</t>
  </si>
  <si>
    <t>30.10.1980</t>
  </si>
  <si>
    <t>25.11.1996</t>
  </si>
  <si>
    <t>المعلقة</t>
  </si>
  <si>
    <t>سحم الجولان</t>
  </si>
  <si>
    <t>ناصرية</t>
  </si>
  <si>
    <t>بلبل</t>
  </si>
  <si>
    <t>27.1.1998</t>
  </si>
  <si>
    <t>20.6.1986</t>
  </si>
  <si>
    <t>هامة</t>
  </si>
  <si>
    <t>6\4\1998</t>
  </si>
  <si>
    <t>13\9\1999</t>
  </si>
  <si>
    <t>عين الفيجة</t>
  </si>
  <si>
    <t xml:space="preserve">سوق </t>
  </si>
  <si>
    <t>20/6/1996</t>
  </si>
  <si>
    <t>2\1\2000</t>
  </si>
  <si>
    <t>24/1/1996</t>
  </si>
  <si>
    <t>19/6/1999</t>
  </si>
  <si>
    <t>16/6/1997</t>
  </si>
  <si>
    <t>8\3\1999</t>
  </si>
  <si>
    <t>14/5/1993</t>
  </si>
  <si>
    <t>ست زينب</t>
  </si>
  <si>
    <t>منبج</t>
  </si>
  <si>
    <t>دروشا</t>
  </si>
  <si>
    <t>15.7.1999</t>
  </si>
  <si>
    <t>عادلية</t>
  </si>
  <si>
    <t>بقرص تحتاني</t>
  </si>
  <si>
    <t>2.8.1992</t>
  </si>
  <si>
    <t>23.10.1993</t>
  </si>
  <si>
    <t xml:space="preserve">القطعة </t>
  </si>
  <si>
    <t>البكار</t>
  </si>
  <si>
    <t>حوش عرب</t>
  </si>
  <si>
    <t>28/1/1996</t>
  </si>
  <si>
    <t xml:space="preserve">دير العاصفير </t>
  </si>
  <si>
    <t>14/5/1995</t>
  </si>
  <si>
    <t>27.4.1996</t>
  </si>
  <si>
    <t>26/5/1998</t>
  </si>
  <si>
    <t>4.1.2000</t>
  </si>
  <si>
    <t>10\6\1998</t>
  </si>
  <si>
    <t>1\11993</t>
  </si>
  <si>
    <t>الرضيمة الشرقية</t>
  </si>
  <si>
    <t xml:space="preserve">معضمية </t>
  </si>
  <si>
    <t>23.1.1999</t>
  </si>
  <si>
    <t>14/6/1989</t>
  </si>
  <si>
    <t xml:space="preserve">زواره </t>
  </si>
  <si>
    <t>7.3.1998</t>
  </si>
  <si>
    <t>19.6.1997</t>
  </si>
  <si>
    <t>دشق</t>
  </si>
  <si>
    <t>17/4/1996</t>
  </si>
  <si>
    <t>صعيبية</t>
  </si>
  <si>
    <t>حرجله</t>
  </si>
  <si>
    <t>25\9\1996</t>
  </si>
  <si>
    <t>سعسع</t>
  </si>
  <si>
    <t>المليحه</t>
  </si>
  <si>
    <t xml:space="preserve">ابطع </t>
  </si>
  <si>
    <t>5.8.1997</t>
  </si>
  <si>
    <t>الدلي</t>
  </si>
  <si>
    <t xml:space="preserve">دمشق  </t>
  </si>
  <si>
    <t>حاس</t>
  </si>
  <si>
    <t xml:space="preserve">الضمير </t>
  </si>
  <si>
    <t>نمر</t>
  </si>
  <si>
    <t xml:space="preserve">عسال الورد </t>
  </si>
  <si>
    <t>15/11/1995</t>
  </si>
  <si>
    <t>دير الفرديس</t>
  </si>
  <si>
    <t>عواصي</t>
  </si>
  <si>
    <t>دير ماما</t>
  </si>
  <si>
    <t xml:space="preserve">سلميه </t>
  </si>
  <si>
    <t>25.1.1967</t>
  </si>
  <si>
    <t xml:space="preserve">كناكر </t>
  </si>
  <si>
    <t>حفيرفوقا</t>
  </si>
  <si>
    <t>دركوش</t>
  </si>
  <si>
    <t>14-5-1988</t>
  </si>
  <si>
    <t>20/8/1997</t>
  </si>
  <si>
    <t>29/7/1995</t>
  </si>
  <si>
    <t xml:space="preserve">تدمر </t>
  </si>
  <si>
    <t>الصورة الصغيرة</t>
  </si>
  <si>
    <t xml:space="preserve">الفوعة </t>
  </si>
  <si>
    <t>عريقة</t>
  </si>
  <si>
    <t>3.1.1992</t>
  </si>
  <si>
    <t>1997\1\20</t>
  </si>
  <si>
    <t xml:space="preserve">الرحيبة </t>
  </si>
  <si>
    <t>27.1.1993</t>
  </si>
  <si>
    <t>صبوره</t>
  </si>
  <si>
    <t>تلكلخ</t>
  </si>
  <si>
    <t>منكث الخطب</t>
  </si>
  <si>
    <t>برشين</t>
  </si>
  <si>
    <t>حسكة</t>
  </si>
  <si>
    <t>26/11/1989</t>
  </si>
  <si>
    <t>26/5/1987</t>
  </si>
  <si>
    <t>12&gt;4&gt;1989</t>
  </si>
  <si>
    <t>مزرعة بيت جن</t>
  </si>
  <si>
    <t>خشخاشة كبيرة</t>
  </si>
  <si>
    <t>17-7-1998</t>
  </si>
  <si>
    <t>20.8.1994</t>
  </si>
  <si>
    <t xml:space="preserve">الطوب </t>
  </si>
  <si>
    <t>حموره</t>
  </si>
  <si>
    <t>دمشق / مخيم اليرموك</t>
  </si>
  <si>
    <t>الدوحة</t>
  </si>
  <si>
    <t>20-8-1986</t>
  </si>
  <si>
    <t>البكريه</t>
  </si>
  <si>
    <t>30.1.1996</t>
  </si>
  <si>
    <t>15/9/1997</t>
  </si>
  <si>
    <t>حرستا البصل</t>
  </si>
  <si>
    <t>13-8-1987</t>
  </si>
  <si>
    <t>نبل</t>
  </si>
  <si>
    <t>اشرفية صحنايا</t>
  </si>
  <si>
    <t>حزم</t>
  </si>
  <si>
    <t>14/8/1998</t>
  </si>
  <si>
    <t>25/6/1987</t>
  </si>
  <si>
    <t>الزاوية</t>
  </si>
  <si>
    <t>20/2/1975</t>
  </si>
  <si>
    <t>يازدية حمدان</t>
  </si>
  <si>
    <t>رضيمة اللواء</t>
  </si>
  <si>
    <t>30/10/1985</t>
  </si>
  <si>
    <t>نجها</t>
  </si>
  <si>
    <t>4/1/81998</t>
  </si>
  <si>
    <t>ساله</t>
  </si>
  <si>
    <t>البيضة</t>
  </si>
  <si>
    <t>27.7.1998</t>
  </si>
  <si>
    <t xml:space="preserve">اشرفيه </t>
  </si>
  <si>
    <t>الاشرفية</t>
  </si>
  <si>
    <t>18/3/1992</t>
  </si>
  <si>
    <t>الخفجي</t>
  </si>
  <si>
    <t xml:space="preserve">الوحة </t>
  </si>
  <si>
    <t xml:space="preserve">ببيلا </t>
  </si>
  <si>
    <t>26/9/1990</t>
  </si>
  <si>
    <t>اصيله</t>
  </si>
  <si>
    <t>خيارة</t>
  </si>
  <si>
    <t>26\2\1994</t>
  </si>
  <si>
    <t>عمان</t>
  </si>
  <si>
    <t>فنزويلا</t>
  </si>
  <si>
    <t>1997\9\1</t>
  </si>
  <si>
    <t xml:space="preserve">الحميري </t>
  </si>
  <si>
    <t>23.6.1997</t>
  </si>
  <si>
    <t>ضمير</t>
  </si>
  <si>
    <t>133/6/1998</t>
  </si>
  <si>
    <t>الكفرون</t>
  </si>
  <si>
    <t>18-6-1994</t>
  </si>
  <si>
    <t>عدرا</t>
  </si>
  <si>
    <t xml:space="preserve">النبك </t>
  </si>
  <si>
    <t>30/1/1993</t>
  </si>
  <si>
    <t>3&gt;1&gt;1998</t>
  </si>
  <si>
    <t xml:space="preserve">دربل </t>
  </si>
  <si>
    <t>تسيل</t>
  </si>
  <si>
    <t xml:space="preserve">جديدة الوادي </t>
  </si>
  <si>
    <t xml:space="preserve">جيرود </t>
  </si>
  <si>
    <t>6.1.1998</t>
  </si>
  <si>
    <t xml:space="preserve">ديرالزور </t>
  </si>
  <si>
    <t xml:space="preserve">المالكية </t>
  </si>
  <si>
    <t>الذنيبه</t>
  </si>
  <si>
    <t>28/9/1994</t>
  </si>
  <si>
    <t>28.4.1998</t>
  </si>
  <si>
    <t>مريقب</t>
  </si>
  <si>
    <t>زاكيه</t>
  </si>
  <si>
    <t>حمام التركمان</t>
  </si>
  <si>
    <t>30/04/1991</t>
  </si>
  <si>
    <t xml:space="preserve">عين الشعره </t>
  </si>
  <si>
    <t>29\5\1995</t>
  </si>
  <si>
    <t>خان ارنبه</t>
  </si>
  <si>
    <t xml:space="preserve">رحيبة </t>
  </si>
  <si>
    <t xml:space="preserve">لاغوس </t>
  </si>
  <si>
    <t>17/03/1997</t>
  </si>
  <si>
    <t>القريات</t>
  </si>
  <si>
    <t>20/1/1998</t>
  </si>
  <si>
    <t>15/3/1988</t>
  </si>
  <si>
    <t xml:space="preserve">مليحة </t>
  </si>
  <si>
    <t>28/3/1996</t>
  </si>
  <si>
    <t>11.4.1996</t>
  </si>
  <si>
    <t xml:space="preserve">بيت فاعور </t>
  </si>
  <si>
    <t>مسيفرة</t>
  </si>
  <si>
    <t xml:space="preserve">عين الفيجة </t>
  </si>
  <si>
    <t xml:space="preserve">حينة </t>
  </si>
  <si>
    <t xml:space="preserve">المتونه </t>
  </si>
  <si>
    <t>17/6/1998</t>
  </si>
  <si>
    <t>العاليه</t>
  </si>
  <si>
    <t>صلخد</t>
  </si>
  <si>
    <t>4.9.1982</t>
  </si>
  <si>
    <t xml:space="preserve">حضر </t>
  </si>
  <si>
    <t>15-6-1997</t>
  </si>
  <si>
    <t>18/4/1996</t>
  </si>
  <si>
    <t>1999\1\1</t>
  </si>
  <si>
    <t xml:space="preserve">طفس </t>
  </si>
  <si>
    <t>رويحنيه</t>
  </si>
  <si>
    <t>1.6.1997</t>
  </si>
  <si>
    <t>العثمانية</t>
  </si>
  <si>
    <t>4\1\1995</t>
  </si>
  <si>
    <t xml:space="preserve">المينة المنورة </t>
  </si>
  <si>
    <t>13/3/1998</t>
  </si>
  <si>
    <t>الغور</t>
  </si>
  <si>
    <t>يلدا</t>
  </si>
  <si>
    <t>درعا الكرك</t>
  </si>
  <si>
    <t>المسيفرة</t>
  </si>
  <si>
    <t>8.6.1998</t>
  </si>
  <si>
    <t xml:space="preserve">خان ارنبة </t>
  </si>
  <si>
    <t>25.7.1997</t>
  </si>
  <si>
    <t>جبرود</t>
  </si>
  <si>
    <t>حارم</t>
  </si>
  <si>
    <t>28.1.1993</t>
  </si>
  <si>
    <t>19/6/1995</t>
  </si>
  <si>
    <t>كالجبرين</t>
  </si>
  <si>
    <t>23/5/196</t>
  </si>
  <si>
    <t xml:space="preserve">دمشق ميدان زاهرة قديمة </t>
  </si>
  <si>
    <t>دير البخت</t>
  </si>
  <si>
    <t>1.1.1999</t>
  </si>
  <si>
    <t>1989\10\14</t>
  </si>
  <si>
    <t>بالا</t>
  </si>
  <si>
    <t>المجدل</t>
  </si>
  <si>
    <t xml:space="preserve">قارة </t>
  </si>
  <si>
    <t>17/4/1997</t>
  </si>
  <si>
    <t>4/3/41991</t>
  </si>
  <si>
    <t xml:space="preserve">السهوة </t>
  </si>
  <si>
    <t xml:space="preserve">يبرود </t>
  </si>
  <si>
    <t>مشتى الحلو</t>
  </si>
  <si>
    <t>7/11/1086</t>
  </si>
  <si>
    <t>بنجاره</t>
  </si>
  <si>
    <t>17/8/1998</t>
  </si>
  <si>
    <t>3.6.1987</t>
  </si>
  <si>
    <t>جوانيات</t>
  </si>
  <si>
    <t>دير مقرن</t>
  </si>
  <si>
    <t>1972\11\11</t>
  </si>
  <si>
    <t>برمانة رعد</t>
  </si>
  <si>
    <t xml:space="preserve">الصنمين </t>
  </si>
  <si>
    <t>ذنيبه</t>
  </si>
  <si>
    <t xml:space="preserve">اصيله </t>
  </si>
  <si>
    <t>دمشق ساروجا</t>
  </si>
  <si>
    <t>4.4.1997</t>
  </si>
  <si>
    <t xml:space="preserve">سجنو </t>
  </si>
  <si>
    <t>1998\5\22</t>
  </si>
  <si>
    <t>25.6.1985</t>
  </si>
  <si>
    <t>خان الشيخ</t>
  </si>
  <si>
    <t xml:space="preserve">ريف حماه </t>
  </si>
  <si>
    <t>الحكيمة</t>
  </si>
  <si>
    <t xml:space="preserve">دير علي </t>
  </si>
  <si>
    <t>25/2/1988</t>
  </si>
  <si>
    <t>26/1/1974</t>
  </si>
  <si>
    <t>24/10/1985</t>
  </si>
  <si>
    <t xml:space="preserve">سبها </t>
  </si>
  <si>
    <t>11\5\1998</t>
  </si>
  <si>
    <t>1992\1\27</t>
  </si>
  <si>
    <t>29/10/1994</t>
  </si>
  <si>
    <t xml:space="preserve">اشرفية </t>
  </si>
  <si>
    <t>1976\2\19</t>
  </si>
  <si>
    <t>24/2/1996</t>
  </si>
  <si>
    <t>6.8.1994</t>
  </si>
  <si>
    <t>1991\9\1</t>
  </si>
  <si>
    <t>15.2.1997</t>
  </si>
  <si>
    <t>15-7-1994</t>
  </si>
  <si>
    <t>24/8/1983</t>
  </si>
  <si>
    <t xml:space="preserve">الشيخ هلال </t>
  </si>
  <si>
    <t>25/3/1997</t>
  </si>
  <si>
    <t>20/03/1992</t>
  </si>
  <si>
    <t>محشيه</t>
  </si>
  <si>
    <t>28-1-1997</t>
  </si>
  <si>
    <t>10/1/198</t>
  </si>
  <si>
    <t>22\4\1991</t>
  </si>
  <si>
    <t>ر عطيه</t>
  </si>
  <si>
    <t xml:space="preserve">أشرفية صحنايا </t>
  </si>
  <si>
    <t>الرقه</t>
  </si>
  <si>
    <t>الثوره</t>
  </si>
  <si>
    <t>المفرق</t>
  </si>
  <si>
    <t>حلا</t>
  </si>
  <si>
    <t>الحريف</t>
  </si>
  <si>
    <t>مقيليبة</t>
  </si>
  <si>
    <t>حمريت</t>
  </si>
  <si>
    <t>5/1/1999</t>
  </si>
  <si>
    <t>نبع الصخر</t>
  </si>
  <si>
    <t>منازل البدرية</t>
  </si>
  <si>
    <t>جب الجراح</t>
  </si>
  <si>
    <t>هريرة</t>
  </si>
  <si>
    <t>بريده</t>
  </si>
  <si>
    <t>عين دقنة</t>
  </si>
  <si>
    <t>المنصوره</t>
  </si>
  <si>
    <t>29/2/18980</t>
  </si>
  <si>
    <t>الحاتمية</t>
  </si>
  <si>
    <t>حي القزاز</t>
  </si>
  <si>
    <t>قيسا</t>
  </si>
  <si>
    <t>7/12/1989</t>
  </si>
  <si>
    <t>الباب</t>
  </si>
  <si>
    <t>حبنمره</t>
  </si>
  <si>
    <t>ربله</t>
  </si>
  <si>
    <t>بيت زنتوت</t>
  </si>
  <si>
    <t>كفر عبده</t>
  </si>
  <si>
    <t>الزويه</t>
  </si>
  <si>
    <t>كويا</t>
  </si>
  <si>
    <t>الشعفة</t>
  </si>
  <si>
    <t>25 / 1 / 1987</t>
  </si>
  <si>
    <t>الحراك</t>
  </si>
  <si>
    <t>بسين</t>
  </si>
  <si>
    <t>بطيحة النازحين</t>
  </si>
  <si>
    <t>بيطارية</t>
  </si>
  <si>
    <t>دمشق الروضه</t>
  </si>
  <si>
    <t>رأس المعرة</t>
  </si>
  <si>
    <t>يادوده</t>
  </si>
  <si>
    <t>جسرين</t>
  </si>
  <si>
    <t>28/5/1996</t>
  </si>
  <si>
    <t>زبدين</t>
  </si>
  <si>
    <t>بطيحه</t>
  </si>
  <si>
    <t>19/8/1990</t>
  </si>
  <si>
    <t>غزيله</t>
  </si>
  <si>
    <t>زرزور</t>
  </si>
  <si>
    <t>بقعسم</t>
  </si>
  <si>
    <t>الكرك</t>
  </si>
  <si>
    <t>صيدا الجولان</t>
  </si>
  <si>
    <t>مسرابا</t>
  </si>
  <si>
    <t>راس قلوريه</t>
  </si>
  <si>
    <t>مسحره</t>
  </si>
  <si>
    <t>انخل</t>
  </si>
  <si>
    <t>1-9-1997</t>
  </si>
  <si>
    <t>تبنه</t>
  </si>
  <si>
    <t>26/3/1998</t>
  </si>
  <si>
    <t>ابو منقار</t>
  </si>
  <si>
    <t>29/6/1977</t>
  </si>
  <si>
    <t>كفر خاشر</t>
  </si>
  <si>
    <t>حرفا</t>
  </si>
  <si>
    <t>الباغوز</t>
  </si>
  <si>
    <t>26-7-1987</t>
  </si>
  <si>
    <t xml:space="preserve">جديدة خاص </t>
  </si>
  <si>
    <t>خريجه صليبي</t>
  </si>
  <si>
    <t>عفرين</t>
  </si>
  <si>
    <t>الغاب</t>
  </si>
  <si>
    <t>كفر لاها</t>
  </si>
  <si>
    <t>المنصورة</t>
  </si>
  <si>
    <t>22-8-1985</t>
  </si>
  <si>
    <t>زللو</t>
  </si>
  <si>
    <t>المشرفة</t>
  </si>
  <si>
    <t>15/08/1990</t>
  </si>
  <si>
    <t>الشيخ مسكين</t>
  </si>
  <si>
    <t>البرجان</t>
  </si>
  <si>
    <t>غزيل</t>
  </si>
  <si>
    <t>مكة المكرمة</t>
  </si>
  <si>
    <t>سويسه</t>
  </si>
  <si>
    <t>كفر سجنه</t>
  </si>
  <si>
    <t>14/5/1979</t>
  </si>
  <si>
    <t>الحسينية</t>
  </si>
  <si>
    <t>المشنف</t>
  </si>
  <si>
    <t>خورفكان</t>
  </si>
  <si>
    <t>1-1-1998</t>
  </si>
  <si>
    <t>24/7/1989</t>
  </si>
  <si>
    <t>المسيفره</t>
  </si>
  <si>
    <t>القطيفه</t>
  </si>
  <si>
    <t>حصين البحر</t>
  </si>
  <si>
    <t>بشلاما</t>
  </si>
  <si>
    <t>20-1-1991</t>
  </si>
  <si>
    <t>20/4/1997</t>
  </si>
  <si>
    <t>عجمان</t>
  </si>
  <si>
    <t>بستان الحمام</t>
  </si>
  <si>
    <t>الحميري</t>
  </si>
  <si>
    <t>جزرة بو حميد</t>
  </si>
  <si>
    <t>ليبيا القبة</t>
  </si>
  <si>
    <t>رخله</t>
  </si>
  <si>
    <t>جباب</t>
  </si>
  <si>
    <t>20/9/1995</t>
  </si>
  <si>
    <t>3/5/1988</t>
  </si>
  <si>
    <t>كرتو</t>
  </si>
  <si>
    <t>4/8/11994</t>
  </si>
  <si>
    <t>ترمانين</t>
  </si>
  <si>
    <t>15-8-1997</t>
  </si>
  <si>
    <t>29/3/1995</t>
  </si>
  <si>
    <t>مخرم فوقاني</t>
  </si>
  <si>
    <t>21/2/1976</t>
  </si>
  <si>
    <t>عتيبه</t>
  </si>
  <si>
    <t>تلدره</t>
  </si>
  <si>
    <t>نعمو الجرد</t>
  </si>
  <si>
    <t>سعن القبلي</t>
  </si>
  <si>
    <t>الثورة</t>
  </si>
  <si>
    <t>برنبو</t>
  </si>
  <si>
    <t>10-7-1992</t>
  </si>
  <si>
    <t>كفر شمس</t>
  </si>
  <si>
    <t>13/9/1998</t>
  </si>
  <si>
    <t>البلاط</t>
  </si>
  <si>
    <t>27/10/1996</t>
  </si>
  <si>
    <t>الشيحه</t>
  </si>
  <si>
    <t>بطه</t>
  </si>
  <si>
    <t>31/1/1991</t>
  </si>
  <si>
    <t>ديرالزور/القصور</t>
  </si>
  <si>
    <t>14/4/1998</t>
  </si>
  <si>
    <t>الربيعة</t>
  </si>
  <si>
    <t>جبل تخله</t>
  </si>
  <si>
    <t>خياره</t>
  </si>
  <si>
    <t>عنانيب</t>
  </si>
  <si>
    <t>المحروسه</t>
  </si>
  <si>
    <t>بيت شوهر</t>
  </si>
  <si>
    <t>الشنيه</t>
  </si>
  <si>
    <t>23/3/1992</t>
  </si>
  <si>
    <t>حمص -القصير</t>
  </si>
  <si>
    <t>الناصريه</t>
  </si>
  <si>
    <t>سريجس</t>
  </si>
  <si>
    <t>اكوم</t>
  </si>
  <si>
    <t>قديمسية</t>
  </si>
  <si>
    <t>23-5-1984</t>
  </si>
  <si>
    <t>عرنه</t>
  </si>
  <si>
    <t>23-10-1980</t>
  </si>
  <si>
    <t>التمانعة</t>
  </si>
  <si>
    <t>ديرماما</t>
  </si>
  <si>
    <t>البصيره</t>
  </si>
  <si>
    <t>20/7/1989</t>
  </si>
  <si>
    <t>بشنين</t>
  </si>
  <si>
    <t>قرقس</t>
  </si>
  <si>
    <t>بقرص</t>
  </si>
  <si>
    <t>الحراكي</t>
  </si>
  <si>
    <t>16/6/1996</t>
  </si>
  <si>
    <t>22/3/1989</t>
  </si>
  <si>
    <t>14/7/1997</t>
  </si>
  <si>
    <t>خربة السودا</t>
  </si>
  <si>
    <t>بلقسة</t>
  </si>
  <si>
    <t>الطيحه</t>
  </si>
  <si>
    <t>29/1/1999</t>
  </si>
  <si>
    <t>ايوبا</t>
  </si>
  <si>
    <t>الصورة</t>
  </si>
  <si>
    <t>مقيلبيه</t>
  </si>
  <si>
    <t>صويلح</t>
  </si>
  <si>
    <t>خزرجية</t>
  </si>
  <si>
    <t>مساكن السيدة زينب</t>
  </si>
  <si>
    <t>غدير البستان</t>
  </si>
  <si>
    <t>25/6/1986</t>
  </si>
  <si>
    <t>اعزاز</t>
  </si>
  <si>
    <t>المشرفه</t>
  </si>
  <si>
    <t>بيت الوادي</t>
  </si>
  <si>
    <t>17/6/1995</t>
  </si>
  <si>
    <t>14- 5- 1989</t>
  </si>
  <si>
    <t xml:space="preserve">الفرات </t>
  </si>
  <si>
    <t>القريّا</t>
  </si>
  <si>
    <t>تلشغيب</t>
  </si>
  <si>
    <t>جب الصفا</t>
  </si>
  <si>
    <t>الكنيسة</t>
  </si>
  <si>
    <t>بقني</t>
  </si>
  <si>
    <t>السويداء/سليم</t>
  </si>
  <si>
    <t>قيصما</t>
  </si>
  <si>
    <t>الكوم</t>
  </si>
  <si>
    <t xml:space="preserve">خان ارنية </t>
  </si>
  <si>
    <t>بيت سابر</t>
  </si>
  <si>
    <t>السويداء/القريا</t>
  </si>
  <si>
    <t>عين البيضا</t>
  </si>
  <si>
    <t>22-1-1990</t>
  </si>
  <si>
    <t xml:space="preserve">الجميل </t>
  </si>
  <si>
    <t>مريمين</t>
  </si>
  <si>
    <t>ام الرمان</t>
  </si>
  <si>
    <t>30/1/1999</t>
  </si>
  <si>
    <t>النشابية</t>
  </si>
  <si>
    <t>15/1/1997</t>
  </si>
  <si>
    <t>راس الوطى</t>
  </si>
  <si>
    <t>زباري</t>
  </si>
  <si>
    <t>اولاد العرب</t>
  </si>
  <si>
    <t>الطيرة</t>
  </si>
  <si>
    <t>الشارقه</t>
  </si>
  <si>
    <t>خربا</t>
  </si>
  <si>
    <t>بزينه</t>
  </si>
  <si>
    <t>رويسة عفيف</t>
  </si>
  <si>
    <t>اوبين</t>
  </si>
  <si>
    <t>قرمص</t>
  </si>
  <si>
    <t>فريكة</t>
  </si>
  <si>
    <t>الحسكه</t>
  </si>
  <si>
    <t>الديماس</t>
  </si>
  <si>
    <t>عين حلاقيم</t>
  </si>
  <si>
    <t>01/01/1998</t>
  </si>
  <si>
    <t>ريف دمسق _ صيدنايا</t>
  </si>
  <si>
    <t>الحواش</t>
  </si>
  <si>
    <t>28/8/1997</t>
  </si>
  <si>
    <t>سكا</t>
  </si>
  <si>
    <t>موثبين</t>
  </si>
  <si>
    <t>خربة غزالة</t>
  </si>
  <si>
    <t>22-3-1996</t>
  </si>
  <si>
    <t>6/5/1999</t>
  </si>
  <si>
    <t>15/3/2000</t>
  </si>
  <si>
    <t>الصوان الكبير</t>
  </si>
  <si>
    <t>24/9/1992</t>
  </si>
  <si>
    <t>31/8/1998</t>
  </si>
  <si>
    <t>15/2/1998</t>
  </si>
  <si>
    <t>دربل</t>
  </si>
  <si>
    <t>عزان</t>
  </si>
  <si>
    <t>28-1-1998</t>
  </si>
  <si>
    <t>27/11/1984</t>
  </si>
  <si>
    <t>23/7/2000</t>
  </si>
  <si>
    <t>15/8/1999</t>
  </si>
  <si>
    <t>بلاط</t>
  </si>
  <si>
    <t>16/11/1996</t>
  </si>
  <si>
    <t>30/1/1988</t>
  </si>
  <si>
    <t>الجولان</t>
  </si>
  <si>
    <t>نشابية</t>
  </si>
  <si>
    <t>الصفصافة</t>
  </si>
  <si>
    <t>19/2/1982</t>
  </si>
  <si>
    <t>25/01/2000</t>
  </si>
  <si>
    <t>دير علي</t>
  </si>
  <si>
    <t>كودنه</t>
  </si>
  <si>
    <t>29/1/1997</t>
  </si>
  <si>
    <t>دبلان</t>
  </si>
  <si>
    <t>اليعربيه</t>
  </si>
  <si>
    <t>عتيبة</t>
  </si>
  <si>
    <t>مخرم تحتاني</t>
  </si>
  <si>
    <t xml:space="preserve">حينه </t>
  </si>
  <si>
    <t>السوسه</t>
  </si>
  <si>
    <t xml:space="preserve">قيطة </t>
  </si>
  <si>
    <t>21-3-1996</t>
  </si>
  <si>
    <t xml:space="preserve">داعل </t>
  </si>
  <si>
    <t>برد</t>
  </si>
  <si>
    <t>25/8/1972</t>
  </si>
  <si>
    <t>الغنطو</t>
  </si>
  <si>
    <t>الرمادي</t>
  </si>
  <si>
    <t>24/1/1999</t>
  </si>
  <si>
    <t xml:space="preserve">معضميه </t>
  </si>
  <si>
    <t>24/7/1998</t>
  </si>
  <si>
    <t>]LAR</t>
  </si>
  <si>
    <t>لاهثه</t>
  </si>
  <si>
    <t>نقير</t>
  </si>
  <si>
    <t>نيصاف</t>
  </si>
  <si>
    <t>هجين</t>
  </si>
  <si>
    <t>مزرعة الجاموس</t>
  </si>
  <si>
    <t>تارين</t>
  </si>
  <si>
    <t>الشويهدات</t>
  </si>
  <si>
    <t>1/6/19898</t>
  </si>
  <si>
    <t>جبا</t>
  </si>
  <si>
    <t>بدا</t>
  </si>
  <si>
    <t>ابها</t>
  </si>
  <si>
    <t>المرجه</t>
  </si>
  <si>
    <t>درباسيه</t>
  </si>
  <si>
    <t>15-10-1981</t>
  </si>
  <si>
    <t>الحتان</t>
  </si>
  <si>
    <t>ناصريه</t>
  </si>
  <si>
    <t>15/1/1986</t>
  </si>
  <si>
    <t>حضر</t>
  </si>
  <si>
    <t>الحاره</t>
  </si>
  <si>
    <t>شبعا</t>
  </si>
  <si>
    <t>القنيه</t>
  </si>
  <si>
    <t>ارزه</t>
  </si>
  <si>
    <t>عين الكرم</t>
  </si>
  <si>
    <t>27/2/1982</t>
  </si>
  <si>
    <t>ts</t>
  </si>
  <si>
    <t>19/6/1986</t>
  </si>
  <si>
    <t>الفلسطينية</t>
  </si>
  <si>
    <t>المصرية</t>
  </si>
  <si>
    <t>الجزائرية</t>
  </si>
  <si>
    <t>المغربية</t>
  </si>
  <si>
    <t>التونسية</t>
  </si>
  <si>
    <t>تحرير</t>
  </si>
  <si>
    <t>الاء الدكاك</t>
  </si>
  <si>
    <t>براءه نابلسي</t>
  </si>
  <si>
    <t>تسنيم غوثاني</t>
  </si>
  <si>
    <t xml:space="preserve">محمد مطيع </t>
  </si>
  <si>
    <t>روان عيسى</t>
  </si>
  <si>
    <t>شادي رمان</t>
  </si>
  <si>
    <t>بهيجة</t>
  </si>
  <si>
    <t>عمار الخدام</t>
  </si>
  <si>
    <t xml:space="preserve">أمينة </t>
  </si>
  <si>
    <t>عهد محمد</t>
  </si>
  <si>
    <t xml:space="preserve">زينب </t>
  </si>
  <si>
    <t>خبصه</t>
  </si>
  <si>
    <t>نور زين الدين</t>
  </si>
  <si>
    <t xml:space="preserve">نيروز </t>
  </si>
  <si>
    <t>وسام جبور</t>
  </si>
  <si>
    <t xml:space="preserve">أميره </t>
  </si>
  <si>
    <t>عمران ابو اسعد</t>
  </si>
  <si>
    <t>احمد بحري</t>
  </si>
  <si>
    <t>محمود قدور</t>
  </si>
  <si>
    <t>حسان العشا حسونه</t>
  </si>
  <si>
    <t>احمد الصمل</t>
  </si>
  <si>
    <t>اولفت يوسف</t>
  </si>
  <si>
    <t>عمرو الادلبي</t>
  </si>
  <si>
    <t>حسام عاقل</t>
  </si>
  <si>
    <t>عبد القادر الشيخه</t>
  </si>
  <si>
    <t>سعد الدين</t>
  </si>
  <si>
    <t>رهام كريزان</t>
  </si>
  <si>
    <t>محمد ماجد الشايب</t>
  </si>
  <si>
    <t>بشار حيدر</t>
  </si>
  <si>
    <t>غزل جبيل</t>
  </si>
  <si>
    <t>انجيل</t>
  </si>
  <si>
    <t>محمد رجب قربي</t>
  </si>
  <si>
    <t>ميثم جحجاح</t>
  </si>
  <si>
    <t>كريمه عباس</t>
  </si>
  <si>
    <t>واجبه</t>
  </si>
  <si>
    <t>نسيم الصباغ</t>
  </si>
  <si>
    <t>نور النحلاوي</t>
  </si>
  <si>
    <t>يزن الدركل</t>
  </si>
  <si>
    <t>ساما</t>
  </si>
  <si>
    <t>العاملين في وزارة التعليم العالي والمؤسسات والجامعات التابعة لها وأبنائهم</t>
  </si>
  <si>
    <t>31/12/20109</t>
  </si>
  <si>
    <t>قرار مجلس رقم /83/ تاريخ 28/1/2020</t>
  </si>
  <si>
    <t>إستمارة طالب برنامج إدارة المشروعات المتوسطة والصغيرة الفصل الثاني للعام الدراسي 2020/2019</t>
  </si>
  <si>
    <t xml:space="preserve">                                          المقررات المسجلة في الفصل الثاني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</si>
  <si>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إرسال ملف الإستمارة (Excel ) عبر البريد الإلكتروني إلى العنوان التالي :
spm.ol1@damascusuniversity.edu.sy
ويجب أن يكون موضوع الإيميل هو الرقم الإمتحاني للطالب</t>
  </si>
</sst>
</file>

<file path=xl/styles.xml><?xml version="1.0" encoding="utf-8"?>
<styleSheet xmlns="http://schemas.openxmlformats.org/spreadsheetml/2006/main">
  <fonts count="94">
    <font>
      <sz val="11"/>
      <color theme="1"/>
      <name val="Arial"/>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8"/>
      <name val="Arial"/>
      <family val="2"/>
      <scheme val="minor"/>
    </font>
    <font>
      <sz val="11"/>
      <color theme="5" tint="0.59999389629810485"/>
      <name val="Arial"/>
      <family val="2"/>
      <scheme val="minor"/>
    </font>
    <font>
      <sz val="8"/>
      <color theme="1"/>
      <name val="Arial"/>
      <family val="2"/>
      <scheme val="minor"/>
    </font>
    <font>
      <b/>
      <sz val="12"/>
      <color theme="1"/>
      <name val="Times New Roman"/>
      <family val="1"/>
      <scheme val="major"/>
    </font>
    <font>
      <b/>
      <sz val="12"/>
      <color rgb="FFFF0000"/>
      <name val="Sakkal Majalla"/>
    </font>
    <font>
      <b/>
      <sz val="11"/>
      <color theme="1"/>
      <name val="Sakkal Majalla"/>
    </font>
    <font>
      <b/>
      <sz val="11"/>
      <name val="Sakkal Majalla"/>
    </font>
    <font>
      <b/>
      <sz val="16"/>
      <color theme="1"/>
      <name val="Sakkal Majalla"/>
    </font>
    <font>
      <u/>
      <sz val="10"/>
      <color indexed="12"/>
      <name val="Arial"/>
      <family val="2"/>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sz val="10"/>
      <color indexed="8"/>
      <name val="Arial"/>
      <family val="2"/>
    </font>
    <font>
      <b/>
      <sz val="12"/>
      <color theme="0"/>
      <name val="Arial"/>
      <family val="2"/>
      <scheme val="minor"/>
    </font>
    <font>
      <b/>
      <sz val="12"/>
      <color theme="0"/>
      <name val="Sakkal Majalla"/>
    </font>
    <font>
      <sz val="12"/>
      <color theme="0"/>
      <name val="Arial"/>
      <family val="2"/>
    </font>
    <font>
      <b/>
      <sz val="16"/>
      <color theme="4" tint="-0.249977111117893"/>
      <name val="Arial"/>
      <family val="2"/>
      <scheme val="minor"/>
    </font>
    <font>
      <sz val="9"/>
      <color indexed="81"/>
      <name val="Tahoma"/>
      <family val="2"/>
    </font>
    <font>
      <b/>
      <sz val="8"/>
      <color theme="1"/>
      <name val="Arial"/>
      <family val="2"/>
      <scheme val="minor"/>
    </font>
    <font>
      <b/>
      <sz val="14"/>
      <name val="Sakkal Majalla"/>
    </font>
    <font>
      <sz val="12"/>
      <color theme="0"/>
      <name val="Sakkal Majalla"/>
    </font>
  </fonts>
  <fills count="2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3" tint="0.79998168889431442"/>
        <bgColor indexed="64"/>
      </patternFill>
    </fill>
  </fills>
  <borders count="170">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ash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bottom style="medium">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slantDashDot">
        <color indexed="64"/>
      </right>
      <top/>
      <bottom style="medium">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theme="0"/>
      </top>
      <bottom style="thick">
        <color theme="0"/>
      </bottom>
      <diagonal/>
    </border>
    <border>
      <left/>
      <right/>
      <top style="thick">
        <color theme="0"/>
      </top>
      <bottom style="medium">
        <color indexed="64"/>
      </bottom>
      <diagonal/>
    </border>
    <border>
      <left/>
      <right/>
      <top style="medium">
        <color theme="0"/>
      </top>
      <bottom/>
      <diagonal/>
    </border>
    <border>
      <left/>
      <right/>
      <top style="medium">
        <color indexed="64"/>
      </top>
      <bottom style="thick">
        <color theme="0"/>
      </bottom>
      <diagonal/>
    </border>
    <border>
      <left style="thin">
        <color indexed="64"/>
      </left>
      <right/>
      <top/>
      <bottom/>
      <diagonal/>
    </border>
    <border>
      <left style="thin">
        <color indexed="64"/>
      </left>
      <right/>
      <top style="medium">
        <color indexed="64"/>
      </top>
      <bottom/>
      <diagonal/>
    </border>
    <border>
      <left/>
      <right style="dashed">
        <color indexed="64"/>
      </right>
      <top style="medium">
        <color indexed="64"/>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double">
        <color indexed="64"/>
      </left>
      <right/>
      <top style="thin">
        <color indexed="64"/>
      </top>
      <bottom/>
      <diagonal/>
    </border>
  </borders>
  <cellStyleXfs count="7">
    <xf numFmtId="0" fontId="0" fillId="0" borderId="0"/>
    <xf numFmtId="0" fontId="14" fillId="0" borderId="0" applyNumberFormat="0" applyFill="0" applyBorder="0" applyAlignment="0" applyProtection="0"/>
    <xf numFmtId="0" fontId="10" fillId="0" borderId="0"/>
    <xf numFmtId="0" fontId="11" fillId="0" borderId="0"/>
    <xf numFmtId="0" fontId="70" fillId="0" borderId="0" applyNumberFormat="0" applyFill="0" applyBorder="0" applyAlignment="0" applyProtection="0">
      <alignment vertical="top"/>
      <protection locked="0"/>
    </xf>
    <xf numFmtId="0" fontId="85" fillId="0" borderId="0"/>
    <xf numFmtId="0" fontId="85" fillId="0" borderId="0"/>
  </cellStyleXfs>
  <cellXfs count="613">
    <xf numFmtId="0" fontId="0" fillId="0" borderId="0" xfId="0"/>
    <xf numFmtId="0" fontId="0" fillId="0" borderId="0" xfId="0" applyProtection="1">
      <protection hidden="1"/>
    </xf>
    <xf numFmtId="0" fontId="2" fillId="0" borderId="0" xfId="0" applyFont="1" applyProtection="1">
      <protection hidden="1"/>
    </xf>
    <xf numFmtId="0" fontId="16" fillId="0" borderId="0" xfId="0" applyFont="1" applyFill="1" applyBorder="1" applyProtection="1">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protection hidden="1"/>
    </xf>
    <xf numFmtId="0" fontId="18" fillId="0" borderId="0" xfId="0" applyFont="1" applyFill="1" applyBorder="1" applyAlignment="1" applyProtection="1">
      <protection hidden="1"/>
    </xf>
    <xf numFmtId="0" fontId="16" fillId="0" borderId="0" xfId="0" applyFont="1" applyFill="1" applyBorder="1" applyAlignment="1" applyProtection="1">
      <protection hidden="1"/>
    </xf>
    <xf numFmtId="0" fontId="17" fillId="0" borderId="0" xfId="0" applyFont="1" applyFill="1" applyBorder="1" applyAlignment="1" applyProtection="1">
      <alignment horizont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vertical="center"/>
      <protection hidden="1"/>
    </xf>
    <xf numFmtId="0" fontId="21" fillId="0" borderId="0" xfId="1" applyFont="1" applyFill="1" applyBorder="1" applyProtection="1">
      <protection hidden="1"/>
    </xf>
    <xf numFmtId="0" fontId="17"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4" fillId="0" borderId="0" xfId="0" applyFont="1" applyFill="1" applyBorder="1" applyAlignment="1" applyProtection="1">
      <alignment vertical="center" shrinkToFit="1"/>
      <protection hidden="1"/>
    </xf>
    <xf numFmtId="0" fontId="24"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right"/>
      <protection hidden="1"/>
    </xf>
    <xf numFmtId="0" fontId="24"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4" fillId="0" borderId="0" xfId="0" applyFont="1" applyFill="1" applyBorder="1" applyProtection="1">
      <protection hidden="1"/>
    </xf>
    <xf numFmtId="0" fontId="17" fillId="0" borderId="0" xfId="0" applyFont="1" applyFill="1" applyBorder="1" applyAlignment="1" applyProtection="1">
      <alignment horizontal="right"/>
      <protection hidden="1"/>
    </xf>
    <xf numFmtId="0" fontId="26" fillId="0" borderId="0" xfId="0" applyFont="1" applyFill="1" applyBorder="1" applyAlignment="1" applyProtection="1">
      <protection hidden="1"/>
    </xf>
    <xf numFmtId="0" fontId="26" fillId="0" borderId="0" xfId="0" applyFont="1" applyFill="1" applyBorder="1" applyAlignment="1" applyProtection="1">
      <alignment vertical="center" textRotation="90"/>
      <protection hidden="1"/>
    </xf>
    <xf numFmtId="0" fontId="17" fillId="0" borderId="0" xfId="0" applyFont="1" applyFill="1" applyBorder="1" applyAlignment="1" applyProtection="1">
      <protection hidden="1"/>
    </xf>
    <xf numFmtId="0" fontId="26"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27" fillId="0" borderId="0" xfId="0" applyFont="1" applyFill="1" applyBorder="1" applyAlignment="1" applyProtection="1">
      <alignment shrinkToFit="1"/>
      <protection hidden="1"/>
    </xf>
    <xf numFmtId="0" fontId="28" fillId="0" borderId="0" xfId="0" applyFont="1" applyFill="1" applyBorder="1" applyAlignment="1" applyProtection="1">
      <protection hidden="1"/>
    </xf>
    <xf numFmtId="0" fontId="24" fillId="0" borderId="0" xfId="0" applyFont="1" applyFill="1" applyBorder="1" applyAlignment="1" applyProtection="1">
      <protection hidden="1"/>
    </xf>
    <xf numFmtId="0" fontId="29"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Protection="1"/>
    <xf numFmtId="0" fontId="0" fillId="5" borderId="5" xfId="0" applyFill="1" applyBorder="1" applyAlignment="1" applyProtection="1">
      <alignment horizontal="center" vertical="center"/>
    </xf>
    <xf numFmtId="0" fontId="0" fillId="5" borderId="6" xfId="0" applyFill="1" applyBorder="1" applyAlignment="1" applyProtection="1">
      <alignment horizontal="center" vertical="center"/>
    </xf>
    <xf numFmtId="0" fontId="0" fillId="3" borderId="1" xfId="0"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16" fillId="0" borderId="0" xfId="0" applyFont="1" applyFill="1" applyBorder="1" applyProtection="1"/>
    <xf numFmtId="0" fontId="0" fillId="0" borderId="0" xfId="0" applyBorder="1"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13" fillId="6" borderId="9" xfId="0" applyFont="1" applyFill="1" applyBorder="1" applyAlignment="1" applyProtection="1">
      <alignment horizontal="center" vertical="center"/>
    </xf>
    <xf numFmtId="0" fontId="29"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textRotation="90"/>
      <protection hidden="1"/>
    </xf>
    <xf numFmtId="0" fontId="30" fillId="0" borderId="77" xfId="0" applyFont="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8" borderId="0" xfId="0" applyFont="1" applyFill="1" applyBorder="1" applyAlignment="1" applyProtection="1"/>
    <xf numFmtId="0" fontId="3" fillId="3" borderId="17"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25" xfId="0" applyBorder="1" applyAlignment="1" applyProtection="1">
      <alignment horizontal="center" vertical="center"/>
      <protection hidden="1"/>
    </xf>
    <xf numFmtId="0" fontId="0" fillId="8" borderId="0" xfId="0" applyFill="1" applyProtection="1"/>
    <xf numFmtId="0" fontId="3" fillId="3" borderId="29" xfId="0" applyFont="1" applyFill="1" applyBorder="1" applyAlignment="1" applyProtection="1">
      <alignment horizontal="center" vertical="center"/>
      <protection hidden="1"/>
    </xf>
    <xf numFmtId="0" fontId="26" fillId="0" borderId="5" xfId="0" applyFont="1" applyFill="1" applyBorder="1" applyAlignment="1" applyProtection="1">
      <protection hidden="1"/>
    </xf>
    <xf numFmtId="0" fontId="0" fillId="6" borderId="30" xfId="0" applyFill="1" applyBorder="1" applyAlignment="1" applyProtection="1">
      <alignment vertical="center"/>
    </xf>
    <xf numFmtId="0" fontId="6" fillId="3" borderId="34" xfId="0" applyFont="1" applyFill="1" applyBorder="1" applyAlignment="1" applyProtection="1">
      <alignment horizontal="center" vertical="center"/>
      <protection hidden="1"/>
    </xf>
    <xf numFmtId="0" fontId="6" fillId="3" borderId="35" xfId="0" applyFont="1" applyFill="1" applyBorder="1" applyAlignment="1" applyProtection="1">
      <alignment horizontal="center" vertical="center"/>
      <protection hidden="1"/>
    </xf>
    <xf numFmtId="0" fontId="0" fillId="0" borderId="80" xfId="0" applyBorder="1" applyAlignment="1" applyProtection="1">
      <alignment vertical="center"/>
    </xf>
    <xf numFmtId="0" fontId="6" fillId="5" borderId="0" xfId="0" applyFont="1" applyFill="1" applyBorder="1" applyAlignment="1" applyProtection="1">
      <alignment horizontal="center" vertical="center"/>
      <protection hidden="1"/>
    </xf>
    <xf numFmtId="0" fontId="6" fillId="3" borderId="36"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protection hidden="1"/>
    </xf>
    <xf numFmtId="0" fontId="6" fillId="6" borderId="0" xfId="0" applyFont="1" applyFill="1" applyBorder="1" applyAlignment="1" applyProtection="1">
      <alignment horizontal="center" vertical="center" textRotation="90"/>
      <protection hidden="1"/>
    </xf>
    <xf numFmtId="0" fontId="33" fillId="11" borderId="38" xfId="0" applyFont="1" applyFill="1" applyBorder="1" applyAlignment="1" applyProtection="1">
      <alignment horizontal="center" vertical="center"/>
    </xf>
    <xf numFmtId="0" fontId="4" fillId="11" borderId="38" xfId="0" applyFont="1" applyFill="1" applyBorder="1" applyAlignment="1" applyProtection="1">
      <alignment horizontal="center" vertical="center"/>
    </xf>
    <xf numFmtId="0" fontId="33" fillId="11" borderId="38" xfId="0" applyFont="1" applyFill="1" applyBorder="1" applyAlignment="1" applyProtection="1">
      <alignment horizontal="center" vertical="center" wrapText="1"/>
    </xf>
    <xf numFmtId="0" fontId="33" fillId="11" borderId="39" xfId="0" applyFont="1" applyFill="1" applyBorder="1" applyAlignment="1" applyProtection="1">
      <alignment horizontal="center" vertical="center"/>
    </xf>
    <xf numFmtId="0" fontId="0" fillId="5" borderId="40" xfId="0" applyFill="1" applyBorder="1" applyAlignment="1" applyProtection="1">
      <alignment wrapText="1"/>
    </xf>
    <xf numFmtId="0" fontId="0" fillId="5" borderId="40" xfId="0" applyFill="1" applyBorder="1" applyAlignment="1" applyProtection="1">
      <alignment wrapText="1"/>
      <protection locked="0"/>
    </xf>
    <xf numFmtId="0" fontId="13" fillId="0" borderId="0" xfId="0" applyFont="1" applyProtection="1">
      <protection hidden="1"/>
    </xf>
    <xf numFmtId="0" fontId="29" fillId="7" borderId="11" xfId="0" applyFont="1" applyFill="1" applyBorder="1" applyAlignment="1" applyProtection="1">
      <alignment horizontal="center" vertical="center"/>
    </xf>
    <xf numFmtId="0" fontId="29" fillId="4" borderId="4" xfId="0" applyFont="1" applyFill="1" applyBorder="1" applyAlignment="1" applyProtection="1">
      <alignment horizontal="center" vertical="center"/>
      <protection hidden="1"/>
    </xf>
    <xf numFmtId="0" fontId="29" fillId="3" borderId="0" xfId="0" applyFont="1" applyFill="1" applyBorder="1" applyAlignment="1" applyProtection="1">
      <alignment horizontal="center" vertical="center"/>
    </xf>
    <xf numFmtId="0" fontId="29" fillId="4" borderId="0"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0" fillId="0" borderId="91" xfId="0" applyBorder="1" applyAlignment="1" applyProtection="1">
      <alignment vertical="center"/>
    </xf>
    <xf numFmtId="14" fontId="0" fillId="5" borderId="40" xfId="0" applyNumberFormat="1" applyFill="1" applyBorder="1" applyAlignment="1" applyProtection="1">
      <alignment wrapText="1"/>
      <protection locked="0"/>
    </xf>
    <xf numFmtId="49" fontId="0" fillId="5" borderId="40" xfId="0" applyNumberFormat="1" applyFill="1" applyBorder="1" applyAlignment="1" applyProtection="1">
      <alignment wrapText="1"/>
      <protection locked="0"/>
    </xf>
    <xf numFmtId="0" fontId="13" fillId="0" borderId="0" xfId="0" applyFont="1" applyProtection="1"/>
    <xf numFmtId="49" fontId="33" fillId="11" borderId="39"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6" fillId="3" borderId="3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0" fillId="0" borderId="0" xfId="0" applyAlignment="1" applyProtection="1"/>
    <xf numFmtId="0" fontId="13" fillId="6" borderId="30" xfId="0" applyFont="1" applyFill="1" applyBorder="1" applyAlignment="1" applyProtection="1">
      <alignment vertical="center"/>
    </xf>
    <xf numFmtId="0" fontId="36" fillId="0" borderId="109" xfId="0" applyFont="1" applyBorder="1" applyAlignment="1" applyProtection="1">
      <alignment vertical="center" readingOrder="2"/>
      <protection hidden="1"/>
    </xf>
    <xf numFmtId="0" fontId="36" fillId="0" borderId="109" xfId="0" applyFont="1" applyBorder="1" applyAlignment="1" applyProtection="1">
      <alignment vertical="center" readingOrder="2"/>
      <protection locked="0" hidden="1"/>
    </xf>
    <xf numFmtId="0" fontId="35" fillId="0" borderId="0" xfId="0" applyFont="1" applyFill="1" applyBorder="1" applyAlignment="1" applyProtection="1">
      <alignment vertical="center"/>
      <protection hidden="1"/>
    </xf>
    <xf numFmtId="0" fontId="59" fillId="16" borderId="0" xfId="0" applyFont="1" applyFill="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60" fillId="2" borderId="33"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vertical="center"/>
      <protection hidden="1"/>
    </xf>
    <xf numFmtId="0" fontId="35" fillId="2" borderId="3" xfId="0" applyFont="1" applyFill="1" applyBorder="1" applyAlignment="1" applyProtection="1">
      <alignment horizontal="center" vertical="center" shrinkToFit="1"/>
      <protection hidden="1"/>
    </xf>
    <xf numFmtId="0" fontId="35" fillId="2" borderId="3" xfId="0" applyFont="1" applyFill="1" applyBorder="1" applyAlignment="1" applyProtection="1">
      <alignment horizontal="center" vertical="center"/>
      <protection hidden="1"/>
    </xf>
    <xf numFmtId="0" fontId="35" fillId="2" borderId="0" xfId="0" applyFont="1" applyFill="1" applyBorder="1" applyAlignment="1" applyProtection="1">
      <alignment horizontal="center" vertical="center"/>
      <protection hidden="1"/>
    </xf>
    <xf numFmtId="0" fontId="35" fillId="0" borderId="0" xfId="0" applyFont="1" applyFill="1" applyBorder="1" applyAlignment="1" applyProtection="1">
      <alignment vertical="center" shrinkToFit="1"/>
      <protection hidden="1"/>
    </xf>
    <xf numFmtId="0" fontId="35" fillId="0" borderId="0" xfId="0" applyFont="1" applyFill="1" applyBorder="1" applyAlignment="1" applyProtection="1">
      <alignment horizontal="center" vertical="center" shrinkToFit="1"/>
      <protection hidden="1"/>
    </xf>
    <xf numFmtId="0" fontId="55" fillId="0" borderId="0" xfId="0" applyFont="1" applyFill="1" applyAlignment="1" applyProtection="1">
      <alignment horizontal="center" vertical="center"/>
      <protection hidden="1"/>
    </xf>
    <xf numFmtId="0" fontId="35" fillId="0" borderId="32" xfId="0" applyFont="1" applyBorder="1" applyAlignment="1" applyProtection="1">
      <alignment horizontal="center" vertical="center"/>
      <protection hidden="1"/>
    </xf>
    <xf numFmtId="0" fontId="0" fillId="0" borderId="47" xfId="0" applyFont="1" applyBorder="1" applyAlignment="1" applyProtection="1">
      <alignment horizontal="center" vertical="center"/>
      <protection hidden="1"/>
    </xf>
    <xf numFmtId="0" fontId="0" fillId="0" borderId="117" xfId="0" applyFont="1" applyBorder="1" applyAlignment="1" applyProtection="1">
      <alignment horizontal="center" vertical="center"/>
      <protection hidden="1"/>
    </xf>
    <xf numFmtId="0" fontId="55" fillId="0" borderId="0" xfId="0" applyFont="1" applyAlignment="1" applyProtection="1">
      <alignment horizontal="center" vertical="center"/>
      <protection hidden="1"/>
    </xf>
    <xf numFmtId="0" fontId="35"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1" fillId="0" borderId="0" xfId="0" applyFont="1" applyFill="1" applyAlignment="1" applyProtection="1">
      <alignment horizontal="center" vertical="center"/>
      <protection hidden="1"/>
    </xf>
    <xf numFmtId="0" fontId="54" fillId="0" borderId="0" xfId="0" applyFont="1" applyFill="1" applyAlignment="1" applyProtection="1">
      <alignment horizontal="center" vertical="center"/>
      <protection hidden="1"/>
    </xf>
    <xf numFmtId="0" fontId="30" fillId="0" borderId="119"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35" fillId="0" borderId="0" xfId="0" applyFont="1" applyFill="1" applyBorder="1" applyAlignment="1" applyProtection="1">
      <alignment vertical="center" textRotation="90"/>
      <protection hidden="1"/>
    </xf>
    <xf numFmtId="0" fontId="35"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vertical="center" textRotation="90"/>
      <protection hidden="1"/>
    </xf>
    <xf numFmtId="0" fontId="0" fillId="0" borderId="137" xfId="0" applyBorder="1" applyProtection="1">
      <protection hidden="1"/>
    </xf>
    <xf numFmtId="0" fontId="29" fillId="0" borderId="137" xfId="0" applyFont="1" applyBorder="1" applyProtection="1">
      <protection hidden="1"/>
    </xf>
    <xf numFmtId="0" fontId="35" fillId="0" borderId="135" xfId="0" applyFont="1" applyFill="1" applyBorder="1" applyAlignment="1" applyProtection="1">
      <alignment vertical="center" textRotation="90"/>
      <protection hidden="1"/>
    </xf>
    <xf numFmtId="0" fontId="35" fillId="0" borderId="135" xfId="0" applyFont="1" applyFill="1" applyBorder="1" applyAlignment="1" applyProtection="1">
      <alignment horizontal="center" vertical="top"/>
      <protection hidden="1"/>
    </xf>
    <xf numFmtId="0" fontId="0" fillId="0" borderId="135" xfId="0" applyFont="1" applyFill="1" applyBorder="1" applyAlignment="1" applyProtection="1">
      <alignment horizontal="center" vertical="center"/>
      <protection hidden="1"/>
    </xf>
    <xf numFmtId="0" fontId="35" fillId="0" borderId="137" xfId="0" applyFont="1" applyFill="1" applyBorder="1" applyAlignment="1" applyProtection="1">
      <alignment vertical="center" textRotation="90"/>
      <protection hidden="1"/>
    </xf>
    <xf numFmtId="0" fontId="35" fillId="0" borderId="137" xfId="0" applyFont="1" applyFill="1" applyBorder="1" applyAlignment="1" applyProtection="1">
      <alignment horizontal="center" vertical="top"/>
      <protection hidden="1"/>
    </xf>
    <xf numFmtId="0" fontId="0" fillId="0" borderId="137" xfId="0" applyFont="1" applyFill="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8" fillId="0" borderId="0" xfId="0" applyFont="1" applyBorder="1" applyAlignment="1" applyProtection="1">
      <protection hidden="1"/>
    </xf>
    <xf numFmtId="0" fontId="29" fillId="0" borderId="0" xfId="0" applyFont="1" applyProtection="1">
      <protection hidden="1"/>
    </xf>
    <xf numFmtId="0" fontId="29" fillId="0" borderId="0" xfId="0" applyFont="1" applyFill="1" applyBorder="1" applyProtection="1">
      <protection hidden="1"/>
    </xf>
    <xf numFmtId="0" fontId="41" fillId="0" borderId="0" xfId="0" applyFont="1" applyFill="1" applyBorder="1" applyAlignment="1" applyProtection="1">
      <alignment horizontal="center" vertical="center"/>
    </xf>
    <xf numFmtId="0" fontId="37" fillId="0" borderId="0" xfId="0" applyFont="1" applyFill="1" applyBorder="1" applyProtection="1"/>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6" fillId="0" borderId="0" xfId="0" applyFont="1" applyFill="1" applyBorder="1" applyAlignment="1" applyProtection="1">
      <alignment vertical="center" wrapText="1"/>
      <protection hidden="1"/>
    </xf>
    <xf numFmtId="0" fontId="62" fillId="0" borderId="0" xfId="0" applyFont="1" applyFill="1" applyBorder="1" applyProtection="1"/>
    <xf numFmtId="0" fontId="63" fillId="6" borderId="31" xfId="0" applyFont="1" applyFill="1" applyBorder="1" applyAlignment="1" applyProtection="1">
      <alignment vertical="center"/>
    </xf>
    <xf numFmtId="0" fontId="13" fillId="0" borderId="80" xfId="0" applyFont="1" applyBorder="1" applyAlignment="1" applyProtection="1">
      <alignment vertical="center"/>
    </xf>
    <xf numFmtId="0" fontId="64" fillId="0" borderId="45" xfId="0" applyFont="1" applyFill="1" applyBorder="1" applyAlignment="1" applyProtection="1">
      <alignment horizontal="center" vertical="center"/>
      <protection hidden="1"/>
    </xf>
    <xf numFmtId="0" fontId="30" fillId="0" borderId="45"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wrapText="1"/>
      <protection hidden="1"/>
    </xf>
    <xf numFmtId="0" fontId="0" fillId="0" borderId="0" xfId="0" applyFill="1" applyBorder="1" applyProtection="1"/>
    <xf numFmtId="0" fontId="0" fillId="0" borderId="0" xfId="0" applyFill="1" applyBorder="1" applyAlignment="1" applyProtection="1"/>
    <xf numFmtId="0" fontId="3" fillId="0" borderId="0" xfId="0" applyFont="1" applyFill="1" applyBorder="1" applyAlignment="1" applyProtection="1">
      <alignment vertical="center" wrapText="1"/>
      <protection hidden="1"/>
    </xf>
    <xf numFmtId="0" fontId="65" fillId="0" borderId="109" xfId="0" applyFont="1" applyBorder="1" applyAlignment="1" applyProtection="1">
      <alignment vertical="center" readingOrder="2"/>
      <protection hidden="1"/>
    </xf>
    <xf numFmtId="0" fontId="32" fillId="0" borderId="5" xfId="0" applyFont="1" applyBorder="1" applyAlignment="1" applyProtection="1">
      <alignment horizontal="center" vertical="center"/>
      <protection hidden="1"/>
    </xf>
    <xf numFmtId="0" fontId="32" fillId="0" borderId="25" xfId="0" applyFont="1" applyBorder="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32" fillId="9" borderId="0" xfId="0" applyFont="1" applyFill="1" applyAlignment="1" applyProtection="1">
      <alignment horizontal="center" vertical="center"/>
      <protection hidden="1"/>
    </xf>
    <xf numFmtId="0" fontId="32" fillId="4" borderId="0" xfId="0" applyFont="1" applyFill="1" applyAlignment="1" applyProtection="1">
      <alignment horizontal="center" vertical="center"/>
      <protection hidden="1"/>
    </xf>
    <xf numFmtId="0" fontId="39" fillId="13" borderId="81" xfId="0" applyFont="1" applyFill="1" applyBorder="1" applyAlignment="1" applyProtection="1">
      <alignment horizontal="center" vertical="center"/>
      <protection hidden="1"/>
    </xf>
    <xf numFmtId="0" fontId="39" fillId="13" borderId="82" xfId="0" applyFont="1" applyFill="1" applyBorder="1" applyAlignment="1" applyProtection="1">
      <alignment horizontal="center" vertical="center"/>
      <protection hidden="1"/>
    </xf>
    <xf numFmtId="14" fontId="39" fillId="13" borderId="82" xfId="0" applyNumberFormat="1" applyFont="1" applyFill="1" applyBorder="1" applyAlignment="1" applyProtection="1">
      <alignment horizontal="center" vertical="center"/>
      <protection hidden="1"/>
    </xf>
    <xf numFmtId="0" fontId="30" fillId="0" borderId="77" xfId="0" applyFont="1" applyFill="1" applyBorder="1" applyAlignment="1" applyProtection="1">
      <alignment horizontal="center" vertical="center"/>
      <protection hidden="1"/>
    </xf>
    <xf numFmtId="0" fontId="3" fillId="0" borderId="77" xfId="0" applyFont="1" applyFill="1" applyBorder="1" applyAlignment="1" applyProtection="1">
      <alignment vertical="center" shrinkToFit="1"/>
      <protection hidden="1"/>
    </xf>
    <xf numFmtId="0" fontId="3" fillId="0" borderId="77" xfId="0" applyFont="1" applyFill="1" applyBorder="1" applyAlignment="1" applyProtection="1">
      <alignment horizontal="center" vertical="center" shrinkToFit="1"/>
      <protection hidden="1"/>
    </xf>
    <xf numFmtId="0" fontId="26" fillId="0" borderId="77" xfId="0" applyFont="1" applyFill="1" applyBorder="1" applyAlignment="1" applyProtection="1">
      <alignment vertical="center" shrinkToFit="1"/>
      <protection hidden="1"/>
    </xf>
    <xf numFmtId="0" fontId="31" fillId="0" borderId="77" xfId="0" applyFont="1" applyFill="1" applyBorder="1" applyAlignment="1" applyProtection="1">
      <alignment vertical="center"/>
      <protection hidden="1"/>
    </xf>
    <xf numFmtId="0" fontId="0" fillId="0" borderId="0" xfId="0" applyFill="1" applyProtection="1">
      <protection hidden="1"/>
    </xf>
    <xf numFmtId="0" fontId="40" fillId="13" borderId="81" xfId="0" applyFont="1" applyFill="1" applyBorder="1" applyAlignment="1" applyProtection="1">
      <alignment horizontal="center" vertical="center"/>
      <protection hidden="1"/>
    </xf>
    <xf numFmtId="0" fontId="40" fillId="13" borderId="82" xfId="0" applyFont="1" applyFill="1" applyBorder="1" applyAlignment="1" applyProtection="1">
      <alignment horizontal="center" vertical="center"/>
      <protection hidden="1"/>
    </xf>
    <xf numFmtId="14" fontId="40" fillId="13" borderId="82" xfId="0" applyNumberFormat="1" applyFont="1" applyFill="1" applyBorder="1" applyAlignment="1" applyProtection="1">
      <alignment horizontal="center" vertical="center"/>
      <protection hidden="1"/>
    </xf>
    <xf numFmtId="0" fontId="3" fillId="6" borderId="18" xfId="0" applyFont="1" applyFill="1" applyBorder="1" applyAlignment="1" applyProtection="1">
      <alignment horizontal="center" vertical="center"/>
      <protection hidden="1"/>
    </xf>
    <xf numFmtId="0" fontId="3" fillId="9" borderId="19" xfId="0" applyFont="1" applyFill="1" applyBorder="1" applyAlignment="1" applyProtection="1">
      <alignment horizontal="center" vertical="center"/>
      <protection hidden="1"/>
    </xf>
    <xf numFmtId="0" fontId="3" fillId="6" borderId="21" xfId="0" applyFont="1" applyFill="1" applyBorder="1" applyAlignment="1" applyProtection="1">
      <alignment horizontal="center" vertical="center"/>
      <protection hidden="1"/>
    </xf>
    <xf numFmtId="0" fontId="3" fillId="9" borderId="22" xfId="0" applyFont="1" applyFill="1" applyBorder="1" applyAlignment="1" applyProtection="1">
      <alignment horizontal="center" vertical="center"/>
      <protection hidden="1"/>
    </xf>
    <xf numFmtId="0" fontId="3" fillId="6" borderId="23" xfId="0" applyFont="1" applyFill="1" applyBorder="1" applyAlignment="1" applyProtection="1">
      <alignment horizontal="center" vertical="center"/>
      <protection hidden="1"/>
    </xf>
    <xf numFmtId="0" fontId="3" fillId="9" borderId="20" xfId="0" applyFont="1" applyFill="1" applyBorder="1" applyAlignment="1" applyProtection="1">
      <alignment horizontal="center" vertical="center"/>
      <protection hidden="1"/>
    </xf>
    <xf numFmtId="0" fontId="3" fillId="6" borderId="24"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41" fillId="14" borderId="83" xfId="0" applyFont="1" applyFill="1" applyBorder="1" applyAlignment="1" applyProtection="1">
      <alignment horizontal="center" vertical="center"/>
      <protection hidden="1"/>
    </xf>
    <xf numFmtId="0" fontId="41" fillId="14" borderId="84" xfId="0" applyFont="1" applyFill="1" applyBorder="1" applyAlignment="1" applyProtection="1">
      <alignment horizontal="center" vertical="center"/>
      <protection hidden="1"/>
    </xf>
    <xf numFmtId="14" fontId="41" fillId="14" borderId="84" xfId="0" applyNumberFormat="1" applyFont="1" applyFill="1" applyBorder="1" applyAlignment="1" applyProtection="1">
      <alignment horizontal="center" vertical="center"/>
      <protection hidden="1"/>
    </xf>
    <xf numFmtId="0" fontId="41" fillId="14" borderId="85" xfId="0" applyFont="1" applyFill="1" applyBorder="1" applyAlignment="1" applyProtection="1">
      <alignment horizontal="center" vertical="center"/>
      <protection hidden="1"/>
    </xf>
    <xf numFmtId="0" fontId="31" fillId="4" borderId="101" xfId="0" applyFont="1" applyFill="1" applyBorder="1" applyAlignment="1" applyProtection="1">
      <alignment horizontal="center" vertical="center"/>
      <protection hidden="1"/>
    </xf>
    <xf numFmtId="0" fontId="31" fillId="4" borderId="104" xfId="0" applyFont="1" applyFill="1" applyBorder="1" applyAlignment="1" applyProtection="1">
      <alignment horizontal="center" vertical="center"/>
      <protection hidden="1"/>
    </xf>
    <xf numFmtId="0" fontId="31" fillId="4" borderId="103" xfId="0" applyFont="1" applyFill="1" applyBorder="1" applyAlignment="1" applyProtection="1">
      <alignment horizontal="center" vertical="center" wrapText="1"/>
      <protection hidden="1"/>
    </xf>
    <xf numFmtId="0" fontId="41" fillId="11" borderId="86" xfId="0" applyFont="1" applyFill="1" applyBorder="1" applyAlignment="1" applyProtection="1">
      <alignment horizontal="center" vertical="center"/>
      <protection hidden="1"/>
    </xf>
    <xf numFmtId="0" fontId="41" fillId="11" borderId="84" xfId="0" applyFont="1" applyFill="1" applyBorder="1" applyAlignment="1" applyProtection="1">
      <alignment horizontal="center" vertical="center"/>
      <protection hidden="1"/>
    </xf>
    <xf numFmtId="0" fontId="41" fillId="11" borderId="94" xfId="0" applyFont="1" applyFill="1" applyBorder="1" applyAlignment="1" applyProtection="1">
      <alignment horizontal="center" vertical="center"/>
      <protection hidden="1"/>
    </xf>
    <xf numFmtId="0" fontId="31" fillId="15" borderId="93" xfId="0" applyFont="1" applyFill="1" applyBorder="1" applyAlignment="1" applyProtection="1">
      <alignment horizontal="center" vertical="center"/>
      <protection hidden="1"/>
    </xf>
    <xf numFmtId="0" fontId="3" fillId="6" borderId="13"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 fillId="9" borderId="14" xfId="0" applyFont="1" applyFill="1" applyBorder="1" applyAlignment="1" applyProtection="1">
      <alignment horizontal="center" vertical="center"/>
      <protection hidden="1"/>
    </xf>
    <xf numFmtId="0" fontId="30" fillId="0" borderId="47" xfId="0" applyFont="1" applyFill="1" applyBorder="1" applyAlignment="1" applyProtection="1">
      <alignment horizontal="center" vertical="center"/>
      <protection hidden="1"/>
    </xf>
    <xf numFmtId="0" fontId="30" fillId="0" borderId="46" xfId="0" applyFont="1" applyFill="1" applyBorder="1" applyAlignment="1" applyProtection="1">
      <alignment horizontal="center" vertical="center"/>
      <protection hidden="1"/>
    </xf>
    <xf numFmtId="0" fontId="30" fillId="0" borderId="49" xfId="0" applyFont="1" applyFill="1" applyBorder="1" applyAlignment="1" applyProtection="1">
      <alignment horizontal="center" vertical="center"/>
      <protection hidden="1"/>
    </xf>
    <xf numFmtId="1" fontId="30" fillId="0" borderId="48" xfId="0" applyNumberFormat="1" applyFont="1" applyFill="1" applyBorder="1" applyAlignment="1" applyProtection="1">
      <alignment horizontal="center" vertical="center"/>
      <protection hidden="1"/>
    </xf>
    <xf numFmtId="0" fontId="31" fillId="0" borderId="46" xfId="0" applyFont="1" applyFill="1" applyBorder="1" applyAlignment="1" applyProtection="1">
      <alignment horizontal="center" vertical="center"/>
      <protection hidden="1"/>
    </xf>
    <xf numFmtId="0" fontId="0" fillId="0" borderId="35" xfId="0" applyFill="1" applyBorder="1" applyAlignment="1" applyProtection="1">
      <alignment horizontal="center" vertical="center"/>
      <protection hidden="1"/>
    </xf>
    <xf numFmtId="0" fontId="0" fillId="0" borderId="40"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6" fillId="0" borderId="111" xfId="0" applyFont="1" applyFill="1" applyBorder="1" applyAlignment="1" applyProtection="1">
      <alignment horizontal="center" vertical="center"/>
      <protection hidden="1"/>
    </xf>
    <xf numFmtId="0" fontId="15" fillId="0" borderId="26" xfId="0" applyFont="1" applyFill="1" applyBorder="1" applyAlignment="1" applyProtection="1">
      <alignment horizontal="center" vertical="center"/>
      <protection hidden="1"/>
    </xf>
    <xf numFmtId="0" fontId="6" fillId="0" borderId="26" xfId="0" applyFont="1" applyFill="1" applyBorder="1" applyAlignment="1" applyProtection="1">
      <alignment horizontal="center" vertical="center" shrinkToFit="1"/>
      <protection hidden="1"/>
    </xf>
    <xf numFmtId="0" fontId="30" fillId="6" borderId="78" xfId="0" applyFont="1" applyFill="1" applyBorder="1" applyAlignment="1" applyProtection="1">
      <alignment horizontal="center" vertical="center" shrinkToFit="1"/>
      <protection hidden="1"/>
    </xf>
    <xf numFmtId="0" fontId="30" fillId="0" borderId="77" xfId="0" applyFont="1" applyBorder="1" applyAlignment="1" applyProtection="1">
      <alignment horizontal="center" vertical="center"/>
      <protection hidden="1"/>
    </xf>
    <xf numFmtId="0" fontId="30" fillId="0" borderId="0" xfId="0" applyFont="1" applyFill="1" applyBorder="1" applyAlignment="1" applyProtection="1">
      <alignment horizontal="center" vertical="center" shrinkToFit="1"/>
      <protection hidden="1"/>
    </xf>
    <xf numFmtId="0" fontId="46" fillId="6" borderId="78" xfId="1" applyFont="1" applyFill="1" applyBorder="1" applyAlignment="1" applyProtection="1">
      <alignment horizontal="center" vertical="center" shrinkToFit="1"/>
      <protection hidden="1"/>
    </xf>
    <xf numFmtId="0" fontId="26" fillId="6" borderId="141" xfId="0" applyFont="1" applyFill="1" applyBorder="1" applyAlignment="1" applyProtection="1">
      <alignment horizontal="center" vertical="center" shrinkToFit="1"/>
      <protection hidden="1"/>
    </xf>
    <xf numFmtId="0" fontId="41" fillId="0" borderId="0" xfId="0" applyFont="1" applyFill="1" applyBorder="1" applyAlignment="1" applyProtection="1">
      <alignment horizontal="center" vertical="center"/>
      <protection hidden="1"/>
    </xf>
    <xf numFmtId="0" fontId="26" fillId="6" borderId="139" xfId="0" applyNumberFormat="1" applyFont="1" applyFill="1" applyBorder="1" applyAlignment="1" applyProtection="1">
      <alignment vertical="center" shrinkToFit="1"/>
      <protection hidden="1"/>
    </xf>
    <xf numFmtId="0" fontId="33" fillId="0" borderId="144" xfId="0" applyFont="1" applyFill="1" applyBorder="1" applyAlignment="1" applyProtection="1">
      <alignment horizontal="center" vertical="center"/>
    </xf>
    <xf numFmtId="0" fontId="0" fillId="0" borderId="1" xfId="0" applyFill="1" applyBorder="1" applyAlignment="1" applyProtection="1">
      <alignment wrapText="1"/>
    </xf>
    <xf numFmtId="0" fontId="4" fillId="0" borderId="26" xfId="0" applyFont="1" applyFill="1" applyBorder="1" applyAlignment="1" applyProtection="1">
      <alignment vertical="center" shrinkToFit="1"/>
      <protection hidden="1"/>
    </xf>
    <xf numFmtId="0" fontId="0" fillId="0" borderId="26" xfId="0" applyFont="1" applyBorder="1" applyProtection="1">
      <protection hidden="1"/>
    </xf>
    <xf numFmtId="0" fontId="15" fillId="0" borderId="44" xfId="0" applyFont="1" applyBorder="1" applyAlignment="1" applyProtection="1">
      <alignment vertical="center"/>
      <protection hidden="1"/>
    </xf>
    <xf numFmtId="0" fontId="6" fillId="3" borderId="145" xfId="0" applyFont="1" applyFill="1" applyBorder="1" applyAlignment="1" applyProtection="1">
      <alignment vertical="center"/>
      <protection hidden="1"/>
    </xf>
    <xf numFmtId="0" fontId="6" fillId="3" borderId="146" xfId="0" applyFont="1" applyFill="1" applyBorder="1" applyAlignment="1" applyProtection="1">
      <alignment vertical="center"/>
      <protection hidden="1"/>
    </xf>
    <xf numFmtId="0" fontId="33" fillId="11" borderId="144" xfId="0" applyFont="1" applyFill="1" applyBorder="1" applyAlignment="1" applyProtection="1">
      <alignment horizontal="center" vertical="center"/>
    </xf>
    <xf numFmtId="0" fontId="33" fillId="11" borderId="0" xfId="0" applyFont="1" applyFill="1" applyBorder="1" applyAlignment="1" applyProtection="1">
      <alignment horizontal="center" vertical="center"/>
    </xf>
    <xf numFmtId="49" fontId="41" fillId="14" borderId="84" xfId="0" applyNumberFormat="1" applyFont="1" applyFill="1" applyBorder="1" applyAlignment="1" applyProtection="1">
      <alignment horizontal="center" vertical="center"/>
      <protection hidden="1"/>
    </xf>
    <xf numFmtId="49" fontId="31" fillId="4" borderId="102" xfId="0" applyNumberFormat="1" applyFont="1" applyFill="1" applyBorder="1" applyAlignment="1" applyProtection="1">
      <alignment horizontal="center" vertical="center"/>
      <protection hidden="1"/>
    </xf>
    <xf numFmtId="14" fontId="30" fillId="0" borderId="46" xfId="0" applyNumberFormat="1" applyFont="1" applyFill="1" applyBorder="1" applyAlignment="1" applyProtection="1">
      <alignment horizontal="center" vertical="center"/>
      <protection hidden="1"/>
    </xf>
    <xf numFmtId="0" fontId="0" fillId="0" borderId="0" xfId="0" applyAlignment="1" applyProtection="1">
      <protection hidden="1"/>
    </xf>
    <xf numFmtId="0" fontId="30" fillId="8" borderId="0" xfId="0" applyFont="1" applyFill="1" applyBorder="1" applyAlignment="1" applyProtection="1">
      <alignment horizontal="center" vertical="center"/>
      <protection hidden="1"/>
    </xf>
    <xf numFmtId="0" fontId="0" fillId="0" borderId="0" xfId="0" applyAlignment="1" applyProtection="1">
      <alignment wrapText="1"/>
    </xf>
    <xf numFmtId="0" fontId="0" fillId="5" borderId="0" xfId="0" applyFill="1" applyBorder="1" applyAlignment="1" applyProtection="1">
      <alignment wrapText="1"/>
    </xf>
    <xf numFmtId="0" fontId="71" fillId="0" borderId="0" xfId="0" applyFont="1"/>
    <xf numFmtId="0" fontId="74" fillId="0" borderId="0" xfId="0" applyFont="1" applyAlignment="1">
      <alignment horizontal="center"/>
    </xf>
    <xf numFmtId="0" fontId="74" fillId="0" borderId="0" xfId="0" applyFont="1"/>
    <xf numFmtId="0" fontId="77" fillId="13" borderId="159" xfId="1" applyFont="1" applyFill="1" applyBorder="1"/>
    <xf numFmtId="0" fontId="81" fillId="0" borderId="0" xfId="0" applyFont="1" applyAlignment="1"/>
    <xf numFmtId="0" fontId="81" fillId="0" borderId="0" xfId="0" applyFont="1" applyAlignment="1">
      <alignment horizontal="center"/>
    </xf>
    <xf numFmtId="0" fontId="83" fillId="0" borderId="0" xfId="1" applyFont="1" applyFill="1" applyBorder="1" applyAlignment="1">
      <alignment vertical="center" wrapText="1"/>
    </xf>
    <xf numFmtId="0" fontId="71" fillId="0" borderId="0" xfId="0" applyFont="1" applyFill="1"/>
    <xf numFmtId="0" fontId="83" fillId="0" borderId="0" xfId="1" applyFont="1" applyFill="1" applyAlignment="1"/>
    <xf numFmtId="0" fontId="71" fillId="0" borderId="0" xfId="0" applyFont="1" applyAlignment="1"/>
    <xf numFmtId="0" fontId="53" fillId="12" borderId="79" xfId="0" applyFont="1" applyFill="1" applyBorder="1" applyAlignment="1" applyProtection="1">
      <alignment horizontal="center" vertical="center" shrinkToFit="1"/>
      <protection hidden="1"/>
    </xf>
    <xf numFmtId="0" fontId="86" fillId="12" borderId="77" xfId="0" applyFont="1" applyFill="1" applyBorder="1" applyAlignment="1" applyProtection="1">
      <alignment vertical="center" shrinkToFit="1"/>
      <protection hidden="1"/>
    </xf>
    <xf numFmtId="0" fontId="86" fillId="12" borderId="79" xfId="0" applyFont="1" applyFill="1" applyBorder="1" applyAlignment="1" applyProtection="1">
      <alignment horizontal="center" vertical="center" shrinkToFit="1"/>
      <protection hidden="1"/>
    </xf>
    <xf numFmtId="0" fontId="53" fillId="12" borderId="92" xfId="0" applyFont="1" applyFill="1" applyBorder="1" applyAlignment="1" applyProtection="1">
      <alignment horizontal="center" vertical="center" shrinkToFit="1"/>
      <protection hidden="1"/>
    </xf>
    <xf numFmtId="0" fontId="88" fillId="12" borderId="5" xfId="0" applyNumberFormat="1" applyFont="1" applyFill="1" applyBorder="1" applyAlignment="1" applyProtection="1">
      <alignment horizontal="center" vertical="center" shrinkToFit="1"/>
      <protection hidden="1"/>
    </xf>
    <xf numFmtId="0" fontId="31" fillId="3" borderId="78" xfId="0" applyFont="1" applyFill="1" applyBorder="1" applyAlignment="1" applyProtection="1">
      <alignment vertical="center" shrinkToFit="1"/>
      <protection hidden="1"/>
    </xf>
    <xf numFmtId="49" fontId="31" fillId="3" borderId="78" xfId="0" applyNumberFormat="1" applyFont="1" applyFill="1" applyBorder="1" applyAlignment="1" applyProtection="1">
      <alignment vertical="center" shrinkToFit="1"/>
      <protection hidden="1"/>
    </xf>
    <xf numFmtId="0" fontId="6" fillId="3" borderId="33" xfId="0" applyFont="1" applyFill="1" applyBorder="1" applyAlignment="1" applyProtection="1">
      <alignment horizontal="center" vertical="center"/>
      <protection hidden="1"/>
    </xf>
    <xf numFmtId="0" fontId="6" fillId="3" borderId="32" xfId="0" applyFont="1" applyFill="1" applyBorder="1" applyAlignment="1" applyProtection="1">
      <alignment horizontal="center" vertical="center"/>
      <protection hidden="1"/>
    </xf>
    <xf numFmtId="0" fontId="89" fillId="23" borderId="47" xfId="0" applyFont="1" applyFill="1" applyBorder="1" applyAlignment="1" applyProtection="1">
      <alignment horizontal="center" vertical="center"/>
      <protection locked="0" hidden="1"/>
    </xf>
    <xf numFmtId="0" fontId="29" fillId="22" borderId="3" xfId="0" applyFont="1" applyFill="1" applyBorder="1" applyAlignment="1" applyProtection="1">
      <alignment horizontal="center" vertical="center"/>
      <protection hidden="1"/>
    </xf>
    <xf numFmtId="0" fontId="29" fillId="22" borderId="4" xfId="0" applyFont="1" applyFill="1" applyBorder="1" applyAlignment="1" applyProtection="1">
      <alignment horizontal="center" vertical="center"/>
      <protection hidden="1"/>
    </xf>
    <xf numFmtId="0" fontId="0" fillId="22" borderId="3" xfId="0" applyFont="1" applyFill="1" applyBorder="1" applyAlignment="1" applyProtection="1">
      <alignment horizontal="center" vertical="center"/>
      <protection hidden="1"/>
    </xf>
    <xf numFmtId="0" fontId="0" fillId="22" borderId="4" xfId="0" applyFont="1" applyFill="1" applyBorder="1" applyAlignment="1" applyProtection="1">
      <alignment horizontal="center" vertical="center"/>
      <protection hidden="1"/>
    </xf>
    <xf numFmtId="0" fontId="37" fillId="12" borderId="0" xfId="0" applyFont="1" applyFill="1" applyProtection="1"/>
    <xf numFmtId="0" fontId="0" fillId="12" borderId="0" xfId="0" applyFill="1" applyProtection="1"/>
    <xf numFmtId="0" fontId="30" fillId="12" borderId="0" xfId="0" applyFont="1" applyFill="1" applyBorder="1" applyAlignment="1" applyProtection="1"/>
    <xf numFmtId="0" fontId="35" fillId="12" borderId="0" xfId="0" applyFont="1" applyFill="1" applyBorder="1" applyAlignment="1" applyProtection="1">
      <protection hidden="1"/>
    </xf>
    <xf numFmtId="0" fontId="53" fillId="12" borderId="0" xfId="0" applyFont="1" applyFill="1" applyBorder="1" applyAlignment="1" applyProtection="1">
      <alignment horizontal="center" vertical="center" shrinkToFit="1"/>
      <protection hidden="1"/>
    </xf>
    <xf numFmtId="0" fontId="53" fillId="12" borderId="77" xfId="0" applyFont="1" applyFill="1" applyBorder="1" applyAlignment="1" applyProtection="1">
      <alignment horizontal="center" vertical="center" shrinkToFit="1"/>
      <protection hidden="1"/>
    </xf>
    <xf numFmtId="0" fontId="86" fillId="12" borderId="77" xfId="0" applyFont="1" applyFill="1" applyBorder="1" applyAlignment="1" applyProtection="1">
      <alignment horizontal="center" vertical="center" shrinkToFit="1"/>
      <protection hidden="1"/>
    </xf>
    <xf numFmtId="0" fontId="53" fillId="12" borderId="78" xfId="0" applyFont="1" applyFill="1" applyBorder="1" applyAlignment="1" applyProtection="1">
      <alignment horizontal="center" vertical="center" shrinkToFit="1"/>
      <protection hidden="1"/>
    </xf>
    <xf numFmtId="0" fontId="34" fillId="12" borderId="9" xfId="0" applyFont="1" applyFill="1" applyBorder="1" applyAlignment="1" applyProtection="1">
      <alignment horizontal="center" vertical="center"/>
    </xf>
    <xf numFmtId="0" fontId="34" fillId="12" borderId="6"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54" fillId="21" borderId="0" xfId="0" applyFont="1" applyFill="1" applyAlignment="1" applyProtection="1">
      <alignment horizontal="center" vertical="center"/>
      <protection hidden="1"/>
    </xf>
    <xf numFmtId="0" fontId="89" fillId="23" borderId="47" xfId="0" applyFont="1" applyFill="1" applyBorder="1" applyAlignment="1" applyProtection="1">
      <alignment horizontal="center" vertical="center"/>
      <protection hidden="1"/>
    </xf>
    <xf numFmtId="0" fontId="13" fillId="0" borderId="0" xfId="0" applyFont="1" applyBorder="1"/>
    <xf numFmtId="14" fontId="13" fillId="0" borderId="0" xfId="0" applyNumberFormat="1" applyFont="1" applyBorder="1"/>
    <xf numFmtId="0" fontId="93" fillId="0" borderId="0" xfId="0" applyFont="1" applyBorder="1" applyAlignment="1">
      <alignment horizontal="center" vertical="center" shrinkToFit="1"/>
    </xf>
    <xf numFmtId="0" fontId="93" fillId="0" borderId="0" xfId="0" applyFont="1" applyBorder="1" applyAlignment="1">
      <alignment horizontal="center" vertical="center"/>
    </xf>
    <xf numFmtId="14" fontId="93" fillId="0" borderId="0" xfId="0" applyNumberFormat="1" applyFont="1" applyBorder="1" applyAlignment="1">
      <alignment horizontal="center" vertical="center"/>
    </xf>
    <xf numFmtId="0" fontId="93" fillId="0" borderId="0" xfId="5" applyFont="1" applyBorder="1" applyAlignment="1">
      <alignment horizontal="center" vertical="center"/>
    </xf>
    <xf numFmtId="14" fontId="13" fillId="0" borderId="0" xfId="0" applyNumberFormat="1" applyFont="1" applyBorder="1" applyAlignment="1">
      <alignment horizontal="center" vertical="center"/>
    </xf>
    <xf numFmtId="0" fontId="13" fillId="0" borderId="0" xfId="0" applyFont="1" applyBorder="1" applyAlignment="1">
      <alignment horizontal="center" vertical="center"/>
    </xf>
    <xf numFmtId="0" fontId="93" fillId="0" borderId="0" xfId="6" applyFont="1" applyBorder="1" applyAlignment="1">
      <alignment horizontal="center" vertical="center" wrapText="1"/>
    </xf>
    <xf numFmtId="0" fontId="55" fillId="0" borderId="0" xfId="0" applyFont="1" applyBorder="1" applyAlignment="1">
      <alignment horizontal="center" vertical="center"/>
    </xf>
    <xf numFmtId="14" fontId="86" fillId="14" borderId="0" xfId="0" applyNumberFormat="1" applyFont="1" applyFill="1" applyBorder="1" applyAlignment="1">
      <alignment horizontal="center"/>
    </xf>
    <xf numFmtId="0" fontId="93" fillId="0" borderId="0" xfId="0" applyFont="1" applyBorder="1" applyAlignment="1">
      <alignment horizontal="center" vertical="center" readingOrder="2"/>
    </xf>
    <xf numFmtId="0" fontId="13" fillId="0" borderId="0" xfId="0" applyFont="1"/>
    <xf numFmtId="0" fontId="77" fillId="13" borderId="158" xfId="1" applyFont="1" applyFill="1" applyBorder="1" applyAlignment="1">
      <alignment horizontal="right"/>
    </xf>
    <xf numFmtId="0" fontId="77" fillId="13" borderId="92" xfId="1" applyFont="1" applyFill="1" applyBorder="1" applyAlignment="1">
      <alignment horizontal="right"/>
    </xf>
    <xf numFmtId="0" fontId="77" fillId="13" borderId="159" xfId="1" applyFont="1" applyFill="1" applyBorder="1" applyAlignment="1">
      <alignment horizontal="right"/>
    </xf>
    <xf numFmtId="0" fontId="78" fillId="13" borderId="160" xfId="0" applyFont="1" applyFill="1" applyBorder="1" applyAlignment="1">
      <alignment horizontal="right" vertical="center"/>
    </xf>
    <xf numFmtId="0" fontId="78" fillId="13" borderId="161" xfId="0" applyFont="1" applyFill="1" applyBorder="1" applyAlignment="1">
      <alignment horizontal="right" vertical="center"/>
    </xf>
    <xf numFmtId="0" fontId="78" fillId="13" borderId="162" xfId="0" applyFont="1" applyFill="1" applyBorder="1" applyAlignment="1">
      <alignment horizontal="right" vertical="center"/>
    </xf>
    <xf numFmtId="9" fontId="78" fillId="13" borderId="155" xfId="1" applyNumberFormat="1" applyFont="1" applyFill="1" applyBorder="1" applyAlignment="1">
      <alignment horizontal="right" vertical="center"/>
    </xf>
    <xf numFmtId="0" fontId="78" fillId="13" borderId="163" xfId="1" applyFont="1" applyFill="1" applyBorder="1" applyAlignment="1">
      <alignment horizontal="right" vertical="center"/>
    </xf>
    <xf numFmtId="0" fontId="72" fillId="0" borderId="0" xfId="0" applyFont="1" applyAlignment="1">
      <alignment horizontal="center"/>
    </xf>
    <xf numFmtId="0" fontId="73" fillId="0" borderId="9" xfId="0" applyFont="1" applyBorder="1" applyAlignment="1">
      <alignment horizontal="right"/>
    </xf>
    <xf numFmtId="0" fontId="75" fillId="13" borderId="147" xfId="0" applyFont="1" applyFill="1" applyBorder="1" applyAlignment="1">
      <alignment horizontal="center" vertical="center"/>
    </xf>
    <xf numFmtId="0" fontId="76" fillId="13" borderId="148" xfId="0" applyFont="1" applyFill="1" applyBorder="1" applyAlignment="1">
      <alignment horizontal="center" vertical="center"/>
    </xf>
    <xf numFmtId="0" fontId="76" fillId="13" borderId="154" xfId="0" applyFont="1" applyFill="1" applyBorder="1" applyAlignment="1">
      <alignment horizontal="center" vertical="center"/>
    </xf>
    <xf numFmtId="0" fontId="76" fillId="13" borderId="155" xfId="0" applyFont="1" applyFill="1" applyBorder="1" applyAlignment="1">
      <alignment horizontal="center" vertical="center"/>
    </xf>
    <xf numFmtId="0" fontId="76" fillId="13" borderId="149" xfId="0" applyFont="1" applyFill="1" applyBorder="1" applyAlignment="1">
      <alignment horizontal="center" vertical="center"/>
    </xf>
    <xf numFmtId="0" fontId="76" fillId="13" borderId="150" xfId="0" applyFont="1" applyFill="1" applyBorder="1" applyAlignment="1">
      <alignment horizontal="center" vertical="center"/>
    </xf>
    <xf numFmtId="0" fontId="76" fillId="13" borderId="156" xfId="0" applyFont="1" applyFill="1" applyBorder="1" applyAlignment="1">
      <alignment horizontal="center" vertical="center"/>
    </xf>
    <xf numFmtId="0" fontId="76" fillId="13" borderId="157" xfId="0" applyFont="1" applyFill="1" applyBorder="1" applyAlignment="1">
      <alignment horizontal="center" vertical="center"/>
    </xf>
    <xf numFmtId="0" fontId="77" fillId="13" borderId="151" xfId="1" applyFont="1" applyFill="1" applyBorder="1" applyAlignment="1">
      <alignment horizontal="right"/>
    </xf>
    <xf numFmtId="0" fontId="77" fillId="13" borderId="152" xfId="1" applyFont="1" applyFill="1" applyBorder="1" applyAlignment="1">
      <alignment horizontal="right"/>
    </xf>
    <xf numFmtId="0" fontId="77" fillId="13" borderId="153" xfId="1" applyFont="1" applyFill="1" applyBorder="1" applyAlignment="1">
      <alignment horizontal="right"/>
    </xf>
    <xf numFmtId="0" fontId="78" fillId="13" borderId="158" xfId="0" applyFont="1" applyFill="1" applyBorder="1" applyAlignment="1">
      <alignment horizontal="center"/>
    </xf>
    <xf numFmtId="0" fontId="78" fillId="13" borderId="92" xfId="0" applyFont="1" applyFill="1" applyBorder="1" applyAlignment="1">
      <alignment horizontal="center"/>
    </xf>
    <xf numFmtId="0" fontId="78" fillId="13" borderId="154" xfId="0" applyFont="1" applyFill="1" applyBorder="1" applyAlignment="1">
      <alignment horizontal="right" vertical="center"/>
    </xf>
    <xf numFmtId="0" fontId="78" fillId="13" borderId="155" xfId="0" applyFont="1" applyFill="1" applyBorder="1" applyAlignment="1">
      <alignment horizontal="right" vertical="center"/>
    </xf>
    <xf numFmtId="0" fontId="78" fillId="13" borderId="158" xfId="0" applyFont="1" applyFill="1" applyBorder="1" applyAlignment="1">
      <alignment horizontal="right"/>
    </xf>
    <xf numFmtId="0" fontId="78" fillId="13" borderId="92" xfId="0" applyFont="1" applyFill="1" applyBorder="1" applyAlignment="1">
      <alignment horizontal="right"/>
    </xf>
    <xf numFmtId="0" fontId="78" fillId="13" borderId="159" xfId="0" applyFont="1" applyFill="1" applyBorder="1" applyAlignment="1">
      <alignment horizontal="right"/>
    </xf>
    <xf numFmtId="0" fontId="79" fillId="13" borderId="155" xfId="0" applyFont="1" applyFill="1" applyBorder="1" applyAlignment="1">
      <alignment horizontal="right" vertical="center"/>
    </xf>
    <xf numFmtId="0" fontId="79" fillId="13" borderId="163" xfId="0" applyFont="1" applyFill="1" applyBorder="1" applyAlignment="1">
      <alignment horizontal="right" vertical="center"/>
    </xf>
    <xf numFmtId="0" fontId="80" fillId="13" borderId="92" xfId="1" applyFont="1" applyFill="1" applyBorder="1" applyAlignment="1">
      <alignment horizontal="center"/>
    </xf>
    <xf numFmtId="0" fontId="80" fillId="13" borderId="159" xfId="1" applyFont="1" applyFill="1" applyBorder="1" applyAlignment="1">
      <alignment horizontal="center"/>
    </xf>
    <xf numFmtId="0" fontId="78" fillId="13" borderId="160" xfId="0" applyFont="1" applyFill="1" applyBorder="1" applyAlignment="1">
      <alignment horizontal="right"/>
    </xf>
    <xf numFmtId="0" fontId="78" fillId="13" borderId="161" xfId="0" applyFont="1" applyFill="1" applyBorder="1" applyAlignment="1">
      <alignment horizontal="right"/>
    </xf>
    <xf numFmtId="0" fontId="78" fillId="13" borderId="162" xfId="0" applyFont="1" applyFill="1" applyBorder="1" applyAlignment="1">
      <alignment horizontal="right"/>
    </xf>
    <xf numFmtId="9" fontId="78" fillId="13" borderId="155" xfId="0" applyNumberFormat="1" applyFont="1" applyFill="1" applyBorder="1" applyAlignment="1">
      <alignment horizontal="right" vertical="center"/>
    </xf>
    <xf numFmtId="0" fontId="78" fillId="13" borderId="163" xfId="0" applyFont="1" applyFill="1" applyBorder="1" applyAlignment="1">
      <alignment horizontal="right" vertical="center"/>
    </xf>
    <xf numFmtId="0" fontId="78" fillId="13" borderId="142" xfId="0" applyFont="1" applyFill="1" applyBorder="1" applyAlignment="1">
      <alignment horizontal="center" vertical="center" wrapText="1"/>
    </xf>
    <xf numFmtId="0" fontId="78" fillId="13" borderId="0" xfId="0" applyFont="1" applyFill="1" applyBorder="1" applyAlignment="1">
      <alignment horizontal="center" vertical="center" wrapText="1"/>
    </xf>
    <xf numFmtId="0" fontId="78" fillId="13" borderId="139" xfId="0" applyFont="1" applyFill="1" applyBorder="1" applyAlignment="1">
      <alignment horizontal="center" vertical="center" wrapText="1"/>
    </xf>
    <xf numFmtId="0" fontId="78" fillId="13" borderId="154" xfId="0" applyFont="1" applyFill="1" applyBorder="1" applyAlignment="1">
      <alignment horizontal="right" vertical="center" wrapText="1"/>
    </xf>
    <xf numFmtId="0" fontId="78" fillId="13" borderId="155" xfId="0" applyFont="1" applyFill="1" applyBorder="1" applyAlignment="1">
      <alignment horizontal="right" vertical="center" wrapText="1"/>
    </xf>
    <xf numFmtId="0" fontId="78" fillId="13" borderId="155" xfId="0" applyFont="1" applyFill="1" applyBorder="1" applyAlignment="1">
      <alignment horizontal="right"/>
    </xf>
    <xf numFmtId="0" fontId="78" fillId="13" borderId="163" xfId="0" applyFont="1" applyFill="1" applyBorder="1" applyAlignment="1">
      <alignment horizontal="right"/>
    </xf>
    <xf numFmtId="9" fontId="78" fillId="13" borderId="155" xfId="0" applyNumberFormat="1" applyFont="1" applyFill="1" applyBorder="1" applyAlignment="1">
      <alignment horizontal="right" vertical="center" wrapText="1"/>
    </xf>
    <xf numFmtId="0" fontId="78" fillId="13" borderId="163" xfId="0" applyFont="1" applyFill="1" applyBorder="1" applyAlignment="1">
      <alignment horizontal="right" vertical="center" wrapText="1"/>
    </xf>
    <xf numFmtId="0" fontId="84" fillId="0" borderId="30" xfId="0" applyFont="1" applyBorder="1" applyAlignment="1">
      <alignment horizontal="center" wrapText="1"/>
    </xf>
    <xf numFmtId="0" fontId="84" fillId="0" borderId="5" xfId="0" applyFont="1" applyBorder="1" applyAlignment="1">
      <alignment horizontal="center" wrapText="1"/>
    </xf>
    <xf numFmtId="0" fontId="84" fillId="0" borderId="76" xfId="0" applyFont="1" applyBorder="1" applyAlignment="1">
      <alignment horizontal="center" wrapText="1"/>
    </xf>
    <xf numFmtId="0" fontId="84" fillId="0" borderId="31" xfId="0" applyFont="1" applyBorder="1" applyAlignment="1">
      <alignment horizontal="center" wrapText="1"/>
    </xf>
    <xf numFmtId="0" fontId="84" fillId="0" borderId="0" xfId="0" applyFont="1" applyBorder="1" applyAlignment="1">
      <alignment horizontal="center" wrapText="1"/>
    </xf>
    <xf numFmtId="0" fontId="84" fillId="0" borderId="56" xfId="0" applyFont="1" applyBorder="1" applyAlignment="1">
      <alignment horizontal="center" wrapText="1"/>
    </xf>
    <xf numFmtId="0" fontId="84" fillId="0" borderId="8" xfId="0" applyFont="1" applyBorder="1" applyAlignment="1">
      <alignment horizontal="center" wrapText="1"/>
    </xf>
    <xf numFmtId="0" fontId="84" fillId="0" borderId="9" xfId="0" applyFont="1" applyBorder="1" applyAlignment="1">
      <alignment horizontal="center" wrapText="1"/>
    </xf>
    <xf numFmtId="0" fontId="84" fillId="0" borderId="59" xfId="0" applyFont="1" applyBorder="1" applyAlignment="1">
      <alignment horizontal="center" wrapText="1"/>
    </xf>
    <xf numFmtId="0" fontId="78" fillId="13" borderId="155" xfId="0" applyFont="1" applyFill="1" applyBorder="1" applyAlignment="1">
      <alignment horizontal="right" readingOrder="1"/>
    </xf>
    <xf numFmtId="0" fontId="78" fillId="13" borderId="163" xfId="0" applyFont="1" applyFill="1" applyBorder="1" applyAlignment="1">
      <alignment horizontal="right" readingOrder="1"/>
    </xf>
    <xf numFmtId="0" fontId="78" fillId="13" borderId="164" xfId="0" applyFont="1" applyFill="1" applyBorder="1" applyAlignment="1">
      <alignment horizontal="right" vertical="center"/>
    </xf>
    <xf numFmtId="0" fontId="78" fillId="13" borderId="165" xfId="0" applyFont="1" applyFill="1" applyBorder="1" applyAlignment="1">
      <alignment horizontal="right" vertical="center"/>
    </xf>
    <xf numFmtId="0" fontId="78" fillId="13" borderId="166" xfId="0" applyFont="1" applyFill="1" applyBorder="1" applyAlignment="1">
      <alignment horizontal="right" vertical="center"/>
    </xf>
    <xf numFmtId="9" fontId="78" fillId="13" borderId="167" xfId="0" applyNumberFormat="1" applyFont="1" applyFill="1" applyBorder="1" applyAlignment="1">
      <alignment horizontal="right" vertical="center"/>
    </xf>
    <xf numFmtId="0" fontId="78" fillId="13" borderId="168" xfId="0" applyFont="1" applyFill="1" applyBorder="1" applyAlignment="1">
      <alignment horizontal="right" vertical="center"/>
    </xf>
    <xf numFmtId="0" fontId="78" fillId="13" borderId="158" xfId="0" applyFont="1" applyFill="1" applyBorder="1" applyAlignment="1">
      <alignment horizontal="right" wrapText="1"/>
    </xf>
    <xf numFmtId="0" fontId="78" fillId="13" borderId="92" xfId="0" applyFont="1" applyFill="1" applyBorder="1" applyAlignment="1">
      <alignment horizontal="right" wrapText="1"/>
    </xf>
    <xf numFmtId="0" fontId="78" fillId="13" borderId="159" xfId="0" applyFont="1" applyFill="1" applyBorder="1" applyAlignment="1">
      <alignment horizontal="right" wrapText="1"/>
    </xf>
    <xf numFmtId="0" fontId="82" fillId="0" borderId="0" xfId="0" applyFont="1" applyAlignment="1">
      <alignment horizontal="center" vertical="center" wrapText="1"/>
    </xf>
    <xf numFmtId="0" fontId="82" fillId="0" borderId="0" xfId="0" applyFont="1" applyAlignment="1">
      <alignment horizontal="center" vertical="center"/>
    </xf>
    <xf numFmtId="0" fontId="78" fillId="13" borderId="142" xfId="0" applyFont="1" applyFill="1" applyBorder="1" applyAlignment="1">
      <alignment horizontal="right" wrapText="1"/>
    </xf>
    <xf numFmtId="0" fontId="78" fillId="13" borderId="0" xfId="0" applyFont="1" applyFill="1" applyBorder="1" applyAlignment="1">
      <alignment horizontal="right" wrapText="1"/>
    </xf>
    <xf numFmtId="0" fontId="78" fillId="13" borderId="9" xfId="0" applyFont="1" applyFill="1" applyBorder="1" applyAlignment="1">
      <alignment horizontal="right" wrapText="1"/>
    </xf>
    <xf numFmtId="0" fontId="73" fillId="0" borderId="0" xfId="0" applyFont="1" applyBorder="1" applyAlignment="1">
      <alignment horizontal="right" vertical="center" wrapText="1"/>
    </xf>
    <xf numFmtId="0" fontId="73" fillId="0" borderId="0" xfId="0" applyFont="1" applyFill="1" applyBorder="1" applyAlignment="1">
      <alignment horizontal="right" vertical="center" wrapText="1"/>
    </xf>
    <xf numFmtId="0" fontId="73" fillId="0" borderId="0" xfId="0" applyFont="1" applyFill="1" applyAlignment="1">
      <alignment horizontal="center"/>
    </xf>
    <xf numFmtId="0" fontId="33" fillId="11" borderId="43" xfId="0" applyFont="1" applyFill="1" applyBorder="1" applyAlignment="1" applyProtection="1">
      <alignment horizontal="center" vertical="center"/>
    </xf>
    <xf numFmtId="0" fontId="33" fillId="11" borderId="27" xfId="0" applyFont="1" applyFill="1" applyBorder="1" applyAlignment="1" applyProtection="1">
      <alignment horizontal="center" vertical="center"/>
    </xf>
    <xf numFmtId="0" fontId="0" fillId="5" borderId="144"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45" fillId="12" borderId="0" xfId="1" applyFont="1" applyFill="1" applyBorder="1" applyAlignment="1" applyProtection="1">
      <alignment horizontal="center" vertical="center" wrapText="1"/>
    </xf>
    <xf numFmtId="0" fontId="30" fillId="12" borderId="78" xfId="0" applyFont="1" applyFill="1" applyBorder="1" applyAlignment="1" applyProtection="1">
      <alignment horizontal="center" vertical="center"/>
      <protection hidden="1"/>
    </xf>
    <xf numFmtId="0" fontId="31" fillId="3" borderId="0" xfId="0" applyFont="1" applyFill="1" applyBorder="1" applyAlignment="1" applyProtection="1">
      <alignment horizontal="center" vertical="center"/>
      <protection locked="0" hidden="1"/>
    </xf>
    <xf numFmtId="0" fontId="53" fillId="20" borderId="0" xfId="0" applyFont="1" applyFill="1" applyBorder="1" applyAlignment="1" applyProtection="1">
      <alignment horizontal="center" vertical="center"/>
      <protection hidden="1"/>
    </xf>
    <xf numFmtId="0" fontId="56" fillId="20" borderId="0" xfId="0" applyFont="1" applyFill="1" applyBorder="1" applyAlignment="1" applyProtection="1">
      <alignment horizontal="center" vertical="center"/>
      <protection hidden="1"/>
    </xf>
    <xf numFmtId="0" fontId="30" fillId="12" borderId="0" xfId="0" applyFont="1" applyFill="1" applyBorder="1" applyAlignment="1" applyProtection="1">
      <alignment horizontal="center" vertical="center"/>
      <protection hidden="1"/>
    </xf>
    <xf numFmtId="0" fontId="43" fillId="3" borderId="0" xfId="0" applyFont="1" applyFill="1" applyBorder="1" applyAlignment="1" applyProtection="1">
      <alignment horizontal="center" vertical="center"/>
      <protection hidden="1"/>
    </xf>
    <xf numFmtId="0" fontId="8" fillId="3" borderId="48" xfId="0" applyFont="1" applyFill="1" applyBorder="1" applyAlignment="1" applyProtection="1">
      <alignment horizontal="center" vertical="center"/>
      <protection hidden="1"/>
    </xf>
    <xf numFmtId="0" fontId="8" fillId="3" borderId="26" xfId="0" applyFont="1" applyFill="1" applyBorder="1" applyAlignment="1" applyProtection="1">
      <alignment horizontal="center" vertical="center"/>
      <protection hidden="1"/>
    </xf>
    <xf numFmtId="0" fontId="8" fillId="3" borderId="52" xfId="0" applyFont="1" applyFill="1" applyBorder="1" applyAlignment="1" applyProtection="1">
      <alignment horizontal="center" vertical="center"/>
      <protection hidden="1"/>
    </xf>
    <xf numFmtId="0" fontId="32" fillId="3" borderId="0" xfId="0" applyFont="1" applyFill="1" applyBorder="1" applyAlignment="1" applyProtection="1">
      <alignment horizontal="center" vertical="center"/>
      <protection hidden="1"/>
    </xf>
    <xf numFmtId="0" fontId="86" fillId="12" borderId="78" xfId="0" applyFont="1" applyFill="1" applyBorder="1" applyAlignment="1" applyProtection="1">
      <alignment horizontal="center" vertical="center" shrinkToFit="1"/>
      <protection hidden="1"/>
    </xf>
    <xf numFmtId="0" fontId="34" fillId="12" borderId="8" xfId="0" applyFont="1" applyFill="1" applyBorder="1" applyAlignment="1" applyProtection="1">
      <alignment horizontal="center" vertical="center"/>
    </xf>
    <xf numFmtId="0" fontId="34" fillId="12" borderId="9" xfId="0" applyFont="1" applyFill="1" applyBorder="1" applyAlignment="1" applyProtection="1">
      <alignment horizontal="center" vertical="center"/>
    </xf>
    <xf numFmtId="14" fontId="31" fillId="3" borderId="77" xfId="0" applyNumberFormat="1" applyFont="1" applyFill="1" applyBorder="1" applyAlignment="1" applyProtection="1">
      <alignment horizontal="center" vertical="center" shrinkToFit="1"/>
      <protection hidden="1"/>
    </xf>
    <xf numFmtId="0" fontId="31" fillId="3" borderId="0" xfId="0" applyFont="1" applyFill="1" applyBorder="1" applyAlignment="1" applyProtection="1">
      <alignment horizontal="center" vertical="center" shrinkToFit="1"/>
      <protection hidden="1"/>
    </xf>
    <xf numFmtId="49" fontId="66" fillId="3" borderId="78" xfId="0" applyNumberFormat="1" applyFont="1" applyFill="1" applyBorder="1" applyAlignment="1" applyProtection="1">
      <alignment horizontal="center" vertical="center" shrinkToFit="1"/>
      <protection hidden="1"/>
    </xf>
    <xf numFmtId="0" fontId="66" fillId="3" borderId="78" xfId="0" applyFont="1" applyFill="1" applyBorder="1" applyAlignment="1" applyProtection="1">
      <alignment horizontal="center" vertical="center" shrinkToFit="1"/>
      <protection hidden="1"/>
    </xf>
    <xf numFmtId="0" fontId="87" fillId="12" borderId="79" xfId="0" applyFont="1" applyFill="1" applyBorder="1" applyAlignment="1" applyProtection="1">
      <alignment horizontal="center" vertical="center" shrinkToFit="1"/>
      <protection hidden="1"/>
    </xf>
    <xf numFmtId="0" fontId="53" fillId="12" borderId="0" xfId="0" applyFont="1" applyFill="1" applyBorder="1" applyAlignment="1" applyProtection="1">
      <alignment horizontal="center" vertical="center" shrinkToFit="1"/>
      <protection hidden="1"/>
    </xf>
    <xf numFmtId="0" fontId="53" fillId="12" borderId="0" xfId="0" applyNumberFormat="1" applyFont="1" applyFill="1" applyBorder="1" applyAlignment="1" applyProtection="1">
      <alignment horizontal="center" vertical="center" shrinkToFit="1"/>
      <protection hidden="1"/>
    </xf>
    <xf numFmtId="0" fontId="53" fillId="12" borderId="77" xfId="0" applyFont="1" applyFill="1" applyBorder="1" applyAlignment="1" applyProtection="1">
      <alignment horizontal="center" vertical="center" shrinkToFit="1"/>
      <protection hidden="1"/>
    </xf>
    <xf numFmtId="0" fontId="26" fillId="3" borderId="0" xfId="0" applyNumberFormat="1" applyFont="1" applyFill="1" applyBorder="1" applyAlignment="1" applyProtection="1">
      <alignment horizontal="center" vertical="center" shrinkToFit="1"/>
      <protection hidden="1"/>
    </xf>
    <xf numFmtId="0" fontId="31" fillId="3" borderId="79" xfId="0" applyFont="1" applyFill="1" applyBorder="1" applyAlignment="1" applyProtection="1">
      <alignment horizontal="center" vertical="center" shrinkToFit="1"/>
      <protection hidden="1"/>
    </xf>
    <xf numFmtId="14" fontId="87" fillId="12" borderId="0" xfId="0" applyNumberFormat="1" applyFont="1" applyFill="1" applyBorder="1" applyAlignment="1" applyProtection="1">
      <alignment horizontal="center" vertical="center" shrinkToFit="1"/>
      <protection hidden="1"/>
    </xf>
    <xf numFmtId="0" fontId="31" fillId="3" borderId="77" xfId="0" applyNumberFormat="1" applyFont="1" applyFill="1" applyBorder="1" applyAlignment="1" applyProtection="1">
      <alignment horizontal="center" vertical="center" shrinkToFit="1"/>
      <protection hidden="1"/>
    </xf>
    <xf numFmtId="0" fontId="86" fillId="12" borderId="77" xfId="0" applyFont="1" applyFill="1" applyBorder="1" applyAlignment="1" applyProtection="1">
      <alignment horizontal="center" vertical="center" shrinkToFit="1"/>
      <protection hidden="1"/>
    </xf>
    <xf numFmtId="0" fontId="53" fillId="12" borderId="78" xfId="0" applyFont="1" applyFill="1" applyBorder="1" applyAlignment="1" applyProtection="1">
      <alignment horizontal="center" vertical="center" shrinkToFit="1"/>
      <protection hidden="1"/>
    </xf>
    <xf numFmtId="0" fontId="26" fillId="3" borderId="78" xfId="0" applyFont="1" applyFill="1" applyBorder="1" applyAlignment="1" applyProtection="1">
      <alignment horizontal="center" vertical="center" shrinkToFit="1"/>
      <protection hidden="1"/>
    </xf>
    <xf numFmtId="0" fontId="31" fillId="3" borderId="78" xfId="0" applyFont="1" applyFill="1" applyBorder="1" applyAlignment="1" applyProtection="1">
      <alignment horizontal="center" vertical="center" shrinkToFit="1"/>
      <protection hidden="1"/>
    </xf>
    <xf numFmtId="0" fontId="53" fillId="12" borderId="108" xfId="0" applyFont="1" applyFill="1" applyBorder="1" applyAlignment="1" applyProtection="1">
      <alignment horizontal="center" vertical="center" shrinkToFit="1"/>
      <protection hidden="1"/>
    </xf>
    <xf numFmtId="0" fontId="44" fillId="3" borderId="78" xfId="1" applyFont="1" applyFill="1" applyBorder="1" applyAlignment="1" applyProtection="1">
      <alignment horizontal="center" vertical="center" shrinkToFit="1"/>
      <protection hidden="1"/>
    </xf>
    <xf numFmtId="0" fontId="30" fillId="0" borderId="78" xfId="0" applyFont="1" applyFill="1" applyBorder="1" applyAlignment="1" applyProtection="1">
      <alignment horizontal="center" vertical="center" shrinkToFit="1"/>
      <protection hidden="1"/>
    </xf>
    <xf numFmtId="0" fontId="87" fillId="12" borderId="78" xfId="0" applyFont="1" applyFill="1" applyBorder="1" applyAlignment="1" applyProtection="1">
      <alignment horizontal="center" vertical="center" shrinkToFit="1"/>
      <protection hidden="1"/>
    </xf>
    <xf numFmtId="0" fontId="87" fillId="12" borderId="140" xfId="0" applyFont="1" applyFill="1" applyBorder="1" applyAlignment="1" applyProtection="1">
      <alignment horizontal="center" vertical="center" shrinkToFit="1"/>
      <protection hidden="1"/>
    </xf>
    <xf numFmtId="0" fontId="66" fillId="3" borderId="79" xfId="0" applyFont="1" applyFill="1" applyBorder="1" applyAlignment="1" applyProtection="1">
      <alignment horizontal="center" vertical="center" shrinkToFit="1"/>
      <protection hidden="1"/>
    </xf>
    <xf numFmtId="49" fontId="26" fillId="3" borderId="0" xfId="1" applyNumberFormat="1" applyFont="1" applyFill="1" applyBorder="1" applyAlignment="1" applyProtection="1">
      <alignment horizontal="center" vertical="center" shrinkToFit="1"/>
      <protection hidden="1"/>
    </xf>
    <xf numFmtId="0" fontId="53" fillId="12" borderId="5" xfId="0" applyFont="1" applyFill="1" applyBorder="1" applyAlignment="1" applyProtection="1">
      <alignment horizontal="center" vertical="center" shrinkToFit="1"/>
      <protection hidden="1"/>
    </xf>
    <xf numFmtId="0" fontId="53" fillId="12" borderId="142" xfId="0" applyFont="1" applyFill="1" applyBorder="1" applyAlignment="1" applyProtection="1">
      <alignment horizontal="center" vertical="center" shrinkToFit="1"/>
      <protection hidden="1"/>
    </xf>
    <xf numFmtId="0" fontId="3" fillId="3" borderId="0" xfId="0" applyFont="1" applyFill="1" applyBorder="1" applyAlignment="1" applyProtection="1">
      <alignment horizontal="center" vertical="center" shrinkToFit="1"/>
      <protection hidden="1"/>
    </xf>
    <xf numFmtId="0" fontId="53" fillId="12" borderId="108" xfId="0" applyNumberFormat="1" applyFont="1" applyFill="1" applyBorder="1" applyAlignment="1" applyProtection="1">
      <alignment horizontal="center" vertical="center" shrinkToFit="1"/>
      <protection hidden="1"/>
    </xf>
    <xf numFmtId="0" fontId="46" fillId="3" borderId="78" xfId="1" applyFont="1" applyFill="1" applyBorder="1" applyAlignment="1" applyProtection="1">
      <alignment horizontal="center" vertical="center" shrinkToFit="1"/>
      <protection locked="0" hidden="1"/>
    </xf>
    <xf numFmtId="0" fontId="31" fillId="3" borderId="0" xfId="0" applyFont="1" applyFill="1" applyBorder="1" applyAlignment="1" applyProtection="1">
      <alignment horizontal="center" vertical="center" shrinkToFit="1"/>
      <protection locked="0" hidden="1"/>
    </xf>
    <xf numFmtId="0" fontId="50" fillId="12" borderId="31" xfId="1" applyFont="1" applyFill="1" applyBorder="1" applyAlignment="1" applyProtection="1">
      <alignment horizontal="center" vertical="center"/>
    </xf>
    <xf numFmtId="0" fontId="50" fillId="12" borderId="0" xfId="1" applyFont="1" applyFill="1" applyBorder="1" applyAlignment="1" applyProtection="1">
      <alignment horizontal="center" vertical="center"/>
    </xf>
    <xf numFmtId="0" fontId="50" fillId="12" borderId="31" xfId="1" applyFont="1" applyFill="1" applyBorder="1" applyAlignment="1" applyProtection="1">
      <alignment horizontal="center" vertical="center" wrapText="1"/>
    </xf>
    <xf numFmtId="0" fontId="50" fillId="12" borderId="0" xfId="1" applyFont="1" applyFill="1" applyBorder="1" applyAlignment="1" applyProtection="1">
      <alignment horizontal="center" vertical="center" wrapText="1"/>
    </xf>
    <xf numFmtId="0" fontId="86" fillId="12" borderId="143" xfId="0" applyFont="1" applyFill="1" applyBorder="1" applyAlignment="1" applyProtection="1">
      <alignment horizontal="center" vertical="center" shrinkToFit="1"/>
      <protection hidden="1"/>
    </xf>
    <xf numFmtId="0" fontId="34" fillId="12" borderId="6" xfId="0" applyFont="1" applyFill="1" applyBorder="1" applyAlignment="1" applyProtection="1">
      <alignment horizontal="center" vertical="center" wrapText="1"/>
    </xf>
    <xf numFmtId="0" fontId="34" fillId="12" borderId="9" xfId="0" applyFont="1" applyFill="1" applyBorder="1" applyAlignment="1" applyProtection="1">
      <alignment horizontal="center" vertical="center" wrapText="1"/>
    </xf>
    <xf numFmtId="0" fontId="34" fillId="12" borderId="59" xfId="0" applyFont="1" applyFill="1" applyBorder="1" applyAlignment="1" applyProtection="1">
      <alignment horizontal="center" vertical="center" wrapText="1"/>
    </xf>
    <xf numFmtId="0" fontId="8" fillId="3" borderId="53" xfId="0" applyFont="1" applyFill="1" applyBorder="1" applyAlignment="1" applyProtection="1">
      <alignment horizontal="center" vertical="center"/>
      <protection hidden="1"/>
    </xf>
    <xf numFmtId="0" fontId="8" fillId="3" borderId="28" xfId="0" applyFont="1" applyFill="1" applyBorder="1" applyAlignment="1" applyProtection="1">
      <alignment horizontal="center" vertical="center"/>
      <protection hidden="1"/>
    </xf>
    <xf numFmtId="0" fontId="8" fillId="3" borderId="54" xfId="0" applyFont="1" applyFill="1" applyBorder="1" applyAlignment="1" applyProtection="1">
      <alignment horizontal="center" vertical="center"/>
      <protection hidden="1"/>
    </xf>
    <xf numFmtId="0" fontId="7" fillId="3" borderId="48" xfId="0" applyFont="1" applyFill="1" applyBorder="1" applyAlignment="1" applyProtection="1">
      <alignment horizontal="center" vertical="center" wrapText="1"/>
      <protection hidden="1"/>
    </xf>
    <xf numFmtId="0" fontId="7" fillId="3" borderId="26" xfId="0" applyFont="1" applyFill="1" applyBorder="1" applyAlignment="1" applyProtection="1">
      <alignment horizontal="center" vertical="center" wrapText="1"/>
      <protection hidden="1"/>
    </xf>
    <xf numFmtId="0" fontId="7" fillId="3" borderId="52" xfId="0" applyFont="1" applyFill="1" applyBorder="1" applyAlignment="1" applyProtection="1">
      <alignment horizontal="center" vertical="center" wrapText="1"/>
      <protection hidden="1"/>
    </xf>
    <xf numFmtId="0" fontId="53" fillId="12" borderId="141" xfId="0" applyFont="1" applyFill="1" applyBorder="1" applyAlignment="1" applyProtection="1">
      <alignment horizontal="center" vertical="center" shrinkToFit="1"/>
      <protection hidden="1"/>
    </xf>
    <xf numFmtId="0" fontId="26" fillId="3" borderId="79" xfId="0"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xf>
    <xf numFmtId="0" fontId="3" fillId="5" borderId="57" xfId="0" applyFont="1" applyFill="1" applyBorder="1" applyAlignment="1" applyProtection="1">
      <alignment horizontal="center" vertical="center"/>
    </xf>
    <xf numFmtId="0" fontId="3" fillId="5" borderId="42" xfId="0" applyFont="1" applyFill="1" applyBorder="1" applyAlignment="1" applyProtection="1">
      <alignment horizontal="center" vertical="center"/>
    </xf>
    <xf numFmtId="0" fontId="43" fillId="5" borderId="42" xfId="0" applyFont="1" applyFill="1" applyBorder="1" applyAlignment="1" applyProtection="1">
      <alignment horizontal="center" vertical="center"/>
    </xf>
    <xf numFmtId="0" fontId="43" fillId="5" borderId="6" xfId="0" applyFont="1" applyFill="1" applyBorder="1" applyAlignment="1" applyProtection="1">
      <alignment horizontal="center" vertical="center"/>
    </xf>
    <xf numFmtId="0" fontId="43" fillId="5" borderId="57" xfId="0" applyFont="1" applyFill="1" applyBorder="1" applyAlignment="1" applyProtection="1">
      <alignment horizontal="center" vertical="center"/>
    </xf>
    <xf numFmtId="0" fontId="34" fillId="12" borderId="42" xfId="0" applyFont="1" applyFill="1" applyBorder="1" applyAlignment="1" applyProtection="1">
      <alignment horizontal="center" vertical="center"/>
    </xf>
    <xf numFmtId="0" fontId="34" fillId="12" borderId="6" xfId="0" applyFont="1" applyFill="1" applyBorder="1" applyAlignment="1" applyProtection="1">
      <alignment horizontal="center" vertical="center"/>
    </xf>
    <xf numFmtId="0" fontId="34" fillId="12" borderId="57" xfId="0" applyFont="1" applyFill="1" applyBorder="1" applyAlignment="1" applyProtection="1">
      <alignment horizontal="center" vertical="center"/>
    </xf>
    <xf numFmtId="0" fontId="7" fillId="3" borderId="40" xfId="0" applyFont="1" applyFill="1" applyBorder="1" applyAlignment="1" applyProtection="1">
      <alignment horizontal="center" vertical="center" wrapText="1"/>
      <protection hidden="1"/>
    </xf>
    <xf numFmtId="0" fontId="7" fillId="3" borderId="55" xfId="0" applyFont="1" applyFill="1" applyBorder="1" applyAlignment="1" applyProtection="1">
      <alignment horizontal="center" vertical="center" wrapText="1"/>
      <protection hidden="1"/>
    </xf>
    <xf numFmtId="0" fontId="7" fillId="3" borderId="40" xfId="0" applyFont="1" applyFill="1" applyBorder="1" applyAlignment="1" applyProtection="1">
      <alignment horizontal="center" vertical="center" shrinkToFit="1"/>
      <protection hidden="1"/>
    </xf>
    <xf numFmtId="0" fontId="7" fillId="3" borderId="55" xfId="0" applyFont="1" applyFill="1" applyBorder="1" applyAlignment="1" applyProtection="1">
      <alignment horizontal="center" vertical="center" shrinkToFit="1"/>
      <protection hidden="1"/>
    </xf>
    <xf numFmtId="0" fontId="54" fillId="21" borderId="0" xfId="0" applyFont="1" applyFill="1" applyAlignment="1" applyProtection="1">
      <alignment horizontal="center" vertical="center"/>
      <protection hidden="1"/>
    </xf>
    <xf numFmtId="0" fontId="8" fillId="3" borderId="48" xfId="0" applyFont="1" applyFill="1" applyBorder="1" applyAlignment="1" applyProtection="1">
      <alignment horizontal="center" vertical="center" shrinkToFit="1"/>
      <protection hidden="1"/>
    </xf>
    <xf numFmtId="0" fontId="8" fillId="3" borderId="26" xfId="0" applyFont="1" applyFill="1" applyBorder="1" applyAlignment="1" applyProtection="1">
      <alignment horizontal="center" vertical="center" shrinkToFit="1"/>
      <protection hidden="1"/>
    </xf>
    <xf numFmtId="0" fontId="8" fillId="3" borderId="52" xfId="0" applyFont="1" applyFill="1" applyBorder="1" applyAlignment="1" applyProtection="1">
      <alignment horizontal="center" vertical="center" shrinkToFit="1"/>
      <protection hidden="1"/>
    </xf>
    <xf numFmtId="0" fontId="8" fillId="3" borderId="53" xfId="0" applyFont="1" applyFill="1" applyBorder="1" applyAlignment="1" applyProtection="1">
      <alignment horizontal="center" vertical="center" shrinkToFit="1"/>
      <protection hidden="1"/>
    </xf>
    <xf numFmtId="0" fontId="8" fillId="3" borderId="28" xfId="0" applyFont="1" applyFill="1" applyBorder="1" applyAlignment="1" applyProtection="1">
      <alignment horizontal="center" vertical="center" shrinkToFit="1"/>
      <protection hidden="1"/>
    </xf>
    <xf numFmtId="0" fontId="8" fillId="3" borderId="54" xfId="0" applyFont="1" applyFill="1" applyBorder="1" applyAlignment="1" applyProtection="1">
      <alignment horizontal="center" vertical="center" shrinkToFit="1"/>
      <protection hidden="1"/>
    </xf>
    <xf numFmtId="0" fontId="7" fillId="3" borderId="40" xfId="0" applyFont="1" applyFill="1" applyBorder="1" applyAlignment="1" applyProtection="1">
      <alignment horizontal="center" vertical="center"/>
      <protection hidden="1"/>
    </xf>
    <xf numFmtId="0" fontId="7" fillId="3" borderId="50" xfId="0" applyFont="1" applyFill="1" applyBorder="1" applyAlignment="1" applyProtection="1">
      <alignment horizontal="center" vertical="center"/>
      <protection hidden="1"/>
    </xf>
    <xf numFmtId="0" fontId="7" fillId="3" borderId="55" xfId="0" applyFont="1" applyFill="1" applyBorder="1" applyAlignment="1" applyProtection="1">
      <alignment horizontal="center" vertical="center"/>
      <protection hidden="1"/>
    </xf>
    <xf numFmtId="0" fontId="7" fillId="3" borderId="43" xfId="0" applyFont="1" applyFill="1" applyBorder="1" applyAlignment="1" applyProtection="1">
      <alignment horizontal="center" vertical="center"/>
      <protection hidden="1"/>
    </xf>
    <xf numFmtId="0" fontId="7" fillId="3" borderId="27" xfId="0" applyFont="1" applyFill="1" applyBorder="1" applyAlignment="1" applyProtection="1">
      <alignment horizontal="center" vertical="center"/>
      <protection hidden="1"/>
    </xf>
    <xf numFmtId="0" fontId="7" fillId="3" borderId="58" xfId="0" applyFont="1" applyFill="1" applyBorder="1" applyAlignment="1" applyProtection="1">
      <alignment horizontal="center" vertical="center"/>
      <protection hidden="1"/>
    </xf>
    <xf numFmtId="0" fontId="7" fillId="3" borderId="50" xfId="0" applyFont="1" applyFill="1" applyBorder="1" applyAlignment="1" applyProtection="1">
      <alignment horizontal="center" vertical="center" wrapText="1"/>
      <protection hidden="1"/>
    </xf>
    <xf numFmtId="0" fontId="42" fillId="3" borderId="0" xfId="0" applyFont="1" applyFill="1" applyBorder="1" applyAlignment="1" applyProtection="1">
      <alignment horizontal="center" vertical="center"/>
      <protection hidden="1"/>
    </xf>
    <xf numFmtId="0" fontId="7" fillId="3" borderId="26" xfId="0" applyFont="1" applyFill="1" applyBorder="1" applyAlignment="1" applyProtection="1">
      <alignment horizontal="center" vertical="center"/>
      <protection hidden="1"/>
    </xf>
    <xf numFmtId="0" fontId="7" fillId="3" borderId="138" xfId="0" applyFont="1" applyFill="1" applyBorder="1" applyAlignment="1" applyProtection="1">
      <alignment horizontal="center" vertical="center"/>
      <protection hidden="1"/>
    </xf>
    <xf numFmtId="0" fontId="7" fillId="3" borderId="41" xfId="0" applyFont="1" applyFill="1" applyBorder="1" applyAlignment="1" applyProtection="1">
      <alignment horizontal="center" vertical="center"/>
      <protection hidden="1"/>
    </xf>
    <xf numFmtId="0" fontId="7" fillId="3" borderId="51" xfId="0" applyFont="1" applyFill="1" applyBorder="1" applyAlignment="1" applyProtection="1">
      <alignment horizontal="center" vertical="center"/>
      <protection hidden="1"/>
    </xf>
    <xf numFmtId="0" fontId="7" fillId="3" borderId="37" xfId="0" applyFont="1" applyFill="1" applyBorder="1" applyAlignment="1" applyProtection="1">
      <alignment horizontal="center" vertical="center"/>
      <protection hidden="1"/>
    </xf>
    <xf numFmtId="0" fontId="7" fillId="3" borderId="51" xfId="0" applyFont="1" applyFill="1" applyBorder="1" applyAlignment="1" applyProtection="1">
      <alignment horizontal="center" vertical="center" shrinkToFit="1"/>
      <protection hidden="1"/>
    </xf>
    <xf numFmtId="0" fontId="7" fillId="3" borderId="28" xfId="0" applyFont="1" applyFill="1" applyBorder="1" applyAlignment="1" applyProtection="1">
      <alignment horizontal="center" vertical="center" shrinkToFit="1"/>
      <protection hidden="1"/>
    </xf>
    <xf numFmtId="0" fontId="7" fillId="3" borderId="54" xfId="0" applyFont="1" applyFill="1" applyBorder="1" applyAlignment="1" applyProtection="1">
      <alignment horizontal="center" vertical="center" shrinkToFit="1"/>
      <protection hidden="1"/>
    </xf>
    <xf numFmtId="0" fontId="30" fillId="0" borderId="44" xfId="0" applyFont="1" applyFill="1" applyBorder="1" applyAlignment="1" applyProtection="1">
      <alignment horizontal="center" vertical="center"/>
      <protection hidden="1"/>
    </xf>
    <xf numFmtId="0" fontId="0" fillId="4" borderId="44" xfId="0" applyNumberFormat="1" applyFont="1" applyFill="1" applyBorder="1" applyAlignment="1" applyProtection="1">
      <alignment horizontal="center" vertical="center"/>
      <protection hidden="1"/>
    </xf>
    <xf numFmtId="0" fontId="37" fillId="4" borderId="44" xfId="0" applyNumberFormat="1" applyFont="1" applyFill="1" applyBorder="1" applyAlignment="1" applyProtection="1">
      <alignment horizontal="center" vertical="center"/>
      <protection hidden="1"/>
    </xf>
    <xf numFmtId="0" fontId="37" fillId="4" borderId="116" xfId="0" applyNumberFormat="1" applyFont="1" applyFill="1" applyBorder="1" applyAlignment="1" applyProtection="1">
      <alignment horizontal="center" vertical="center"/>
      <protection hidden="1"/>
    </xf>
    <xf numFmtId="0" fontId="15" fillId="0" borderId="113" xfId="0" applyFont="1" applyBorder="1" applyAlignment="1" applyProtection="1">
      <alignment horizontal="center" vertical="center"/>
      <protection hidden="1"/>
    </xf>
    <xf numFmtId="0" fontId="15" fillId="0" borderId="26" xfId="0" applyFont="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15" fillId="0" borderId="26" xfId="0" applyFont="1" applyFill="1" applyBorder="1" applyAlignment="1" applyProtection="1">
      <alignment horizontal="center" vertical="center"/>
      <protection hidden="1"/>
    </xf>
    <xf numFmtId="0" fontId="0" fillId="4" borderId="26" xfId="0" applyFont="1" applyFill="1" applyBorder="1" applyAlignment="1" applyProtection="1">
      <alignment horizontal="center" vertical="center"/>
      <protection hidden="1"/>
    </xf>
    <xf numFmtId="0" fontId="7" fillId="4" borderId="26" xfId="0" applyFont="1" applyFill="1" applyBorder="1" applyAlignment="1" applyProtection="1">
      <alignment horizontal="center" vertical="center" shrinkToFit="1"/>
      <protection hidden="1"/>
    </xf>
    <xf numFmtId="22" fontId="58" fillId="0" borderId="109" xfId="0" applyNumberFormat="1" applyFont="1" applyBorder="1" applyAlignment="1" applyProtection="1">
      <alignment horizontal="center" vertical="center" readingOrder="2"/>
      <protection hidden="1"/>
    </xf>
    <xf numFmtId="0" fontId="6" fillId="0" borderId="110" xfId="0" applyFont="1" applyFill="1" applyBorder="1" applyAlignment="1" applyProtection="1">
      <alignment horizontal="center" vertical="center" wrapText="1"/>
      <protection hidden="1"/>
    </xf>
    <xf numFmtId="0" fontId="6" fillId="0" borderId="111" xfId="0" applyFont="1" applyFill="1" applyBorder="1" applyAlignment="1" applyProtection="1">
      <alignment horizontal="center" vertical="center" wrapText="1"/>
      <protection hidden="1"/>
    </xf>
    <xf numFmtId="0" fontId="47" fillId="4" borderId="111" xfId="1" applyFont="1" applyFill="1" applyBorder="1" applyAlignment="1" applyProtection="1">
      <alignment horizontal="center" vertical="center"/>
      <protection hidden="1"/>
    </xf>
    <xf numFmtId="0" fontId="6" fillId="0" borderId="111" xfId="0" applyFont="1" applyFill="1" applyBorder="1" applyAlignment="1" applyProtection="1">
      <alignment horizontal="center" vertical="center"/>
      <protection hidden="1"/>
    </xf>
    <xf numFmtId="0" fontId="30" fillId="4" borderId="111" xfId="0" applyFont="1" applyFill="1" applyBorder="1" applyAlignment="1" applyProtection="1">
      <alignment horizontal="center" vertical="center" shrinkToFit="1"/>
      <protection hidden="1"/>
    </xf>
    <xf numFmtId="0" fontId="35" fillId="4" borderId="111" xfId="0" applyFont="1" applyFill="1" applyBorder="1" applyAlignment="1" applyProtection="1">
      <alignment horizontal="center" vertical="center" shrinkToFit="1"/>
      <protection hidden="1"/>
    </xf>
    <xf numFmtId="0" fontId="6" fillId="4" borderId="111" xfId="0" applyFont="1" applyFill="1" applyBorder="1" applyAlignment="1" applyProtection="1">
      <alignment horizontal="center" vertical="center" shrinkToFit="1"/>
      <protection hidden="1"/>
    </xf>
    <xf numFmtId="0" fontId="6" fillId="4" borderId="112" xfId="0" applyFont="1" applyFill="1" applyBorder="1" applyAlignment="1" applyProtection="1">
      <alignment horizontal="center" vertical="center" shrinkToFit="1"/>
      <protection hidden="1"/>
    </xf>
    <xf numFmtId="14" fontId="74" fillId="4" borderId="26" xfId="0" applyNumberFormat="1" applyFont="1" applyFill="1" applyBorder="1" applyAlignment="1" applyProtection="1">
      <alignment horizontal="center" vertical="center" shrinkToFit="1"/>
      <protection hidden="1"/>
    </xf>
    <xf numFmtId="0" fontId="67" fillId="0" borderId="26" xfId="0" applyFont="1" applyFill="1" applyBorder="1" applyAlignment="1" applyProtection="1">
      <alignment horizontal="center" vertical="center"/>
      <protection hidden="1"/>
    </xf>
    <xf numFmtId="0" fontId="74" fillId="4" borderId="26" xfId="0" applyFont="1" applyFill="1" applyBorder="1" applyAlignment="1" applyProtection="1">
      <alignment horizontal="center" vertical="center" shrinkToFit="1"/>
      <protection hidden="1"/>
    </xf>
    <xf numFmtId="0" fontId="6" fillId="0" borderId="111" xfId="0" applyFont="1" applyFill="1" applyBorder="1" applyAlignment="1" applyProtection="1">
      <alignment horizontal="center" vertical="center" shrinkToFit="1"/>
      <protection hidden="1"/>
    </xf>
    <xf numFmtId="0" fontId="6" fillId="0" borderId="113" xfId="0" applyFont="1" applyFill="1" applyBorder="1" applyAlignment="1" applyProtection="1">
      <alignment horizontal="center" vertical="center" wrapText="1"/>
      <protection hidden="1"/>
    </xf>
    <xf numFmtId="0" fontId="6" fillId="0" borderId="26" xfId="0" applyFont="1" applyFill="1" applyBorder="1" applyAlignment="1" applyProtection="1">
      <alignment horizontal="center" vertical="center" wrapText="1"/>
      <protection hidden="1"/>
    </xf>
    <xf numFmtId="0" fontId="6" fillId="4" borderId="26" xfId="0" applyFont="1" applyFill="1" applyBorder="1" applyAlignment="1" applyProtection="1">
      <alignment horizontal="center" vertical="center" wrapText="1"/>
      <protection hidden="1"/>
    </xf>
    <xf numFmtId="0" fontId="92" fillId="4" borderId="26" xfId="0" applyFont="1" applyFill="1" applyBorder="1" applyAlignment="1" applyProtection="1">
      <alignment horizontal="center" vertical="center" shrinkToFit="1"/>
      <protection hidden="1"/>
    </xf>
    <xf numFmtId="0" fontId="68" fillId="0" borderId="26" xfId="0" applyFont="1" applyFill="1" applyBorder="1" applyAlignment="1" applyProtection="1">
      <alignment horizontal="center" vertical="center" wrapText="1"/>
      <protection hidden="1"/>
    </xf>
    <xf numFmtId="0" fontId="68" fillId="0" borderId="114" xfId="0" applyFont="1" applyFill="1" applyBorder="1" applyAlignment="1" applyProtection="1">
      <alignment horizontal="center" vertical="center" wrapText="1"/>
      <protection hidden="1"/>
    </xf>
    <xf numFmtId="0" fontId="0" fillId="4" borderId="114" xfId="0" applyFont="1" applyFill="1" applyBorder="1" applyAlignment="1" applyProtection="1">
      <alignment horizontal="center" vertical="center"/>
      <protection hidden="1"/>
    </xf>
    <xf numFmtId="0" fontId="35" fillId="0" borderId="47" xfId="0" applyFont="1" applyBorder="1" applyAlignment="1" applyProtection="1">
      <alignment horizontal="center" vertical="center" shrinkToFit="1"/>
      <protection hidden="1"/>
    </xf>
    <xf numFmtId="0" fontId="15" fillId="0" borderId="115" xfId="0" applyFont="1" applyFill="1" applyBorder="1" applyAlignment="1" applyProtection="1">
      <alignment horizontal="center" vertical="center"/>
      <protection hidden="1"/>
    </xf>
    <xf numFmtId="0" fontId="15" fillId="0" borderId="44" xfId="0" applyFont="1" applyFill="1" applyBorder="1" applyAlignment="1" applyProtection="1">
      <alignment horizontal="center" vertical="center"/>
      <protection hidden="1"/>
    </xf>
    <xf numFmtId="0" fontId="31" fillId="16" borderId="5" xfId="0" applyFont="1" applyFill="1" applyBorder="1" applyAlignment="1" applyProtection="1">
      <alignment horizontal="right" vertical="center" wrapText="1"/>
      <protection hidden="1"/>
    </xf>
    <xf numFmtId="0" fontId="31" fillId="16" borderId="0" xfId="0" applyFont="1" applyFill="1" applyBorder="1" applyAlignment="1" applyProtection="1">
      <alignment horizontal="right" vertical="center" wrapText="1"/>
      <protection hidden="1"/>
    </xf>
    <xf numFmtId="0" fontId="35" fillId="2" borderId="53" xfId="0" applyFont="1" applyFill="1" applyBorder="1" applyAlignment="1" applyProtection="1">
      <alignment horizontal="center" vertical="center"/>
      <protection hidden="1"/>
    </xf>
    <xf numFmtId="0" fontId="35" fillId="2" borderId="28" xfId="0" applyFont="1" applyFill="1" applyBorder="1" applyAlignment="1" applyProtection="1">
      <alignment horizontal="center" vertical="center"/>
      <protection hidden="1"/>
    </xf>
    <xf numFmtId="0" fontId="35" fillId="2" borderId="54" xfId="0" applyFont="1" applyFill="1" applyBorder="1" applyAlignment="1" applyProtection="1">
      <alignment horizontal="center" vertical="center"/>
      <protection hidden="1"/>
    </xf>
    <xf numFmtId="0" fontId="67" fillId="0" borderId="114" xfId="0" applyFont="1" applyFill="1" applyBorder="1" applyAlignment="1" applyProtection="1">
      <alignment horizontal="center" vertical="center"/>
      <protection hidden="1"/>
    </xf>
    <xf numFmtId="0" fontId="6" fillId="0" borderId="113" xfId="0" applyFont="1" applyFill="1" applyBorder="1" applyAlignment="1" applyProtection="1">
      <alignment horizontal="center" vertical="center" shrinkToFit="1"/>
      <protection hidden="1"/>
    </xf>
    <xf numFmtId="0" fontId="6" fillId="0" borderId="26" xfId="0" applyFont="1" applyFill="1" applyBorder="1" applyAlignment="1" applyProtection="1">
      <alignment horizontal="center" vertical="center" shrinkToFit="1"/>
      <protection hidden="1"/>
    </xf>
    <xf numFmtId="0" fontId="29" fillId="4" borderId="26" xfId="0" applyFont="1" applyFill="1" applyBorder="1" applyAlignment="1" applyProtection="1">
      <alignment horizontal="center" vertical="center"/>
      <protection hidden="1"/>
    </xf>
    <xf numFmtId="0" fontId="6" fillId="0" borderId="26" xfId="0" applyFont="1" applyFill="1" applyBorder="1" applyAlignment="1" applyProtection="1">
      <alignment horizontal="center" vertical="center"/>
      <protection hidden="1"/>
    </xf>
    <xf numFmtId="49" fontId="7" fillId="4" borderId="26" xfId="0" applyNumberFormat="1" applyFont="1" applyFill="1" applyBorder="1" applyAlignment="1" applyProtection="1">
      <alignment horizontal="center" vertical="center" shrinkToFit="1"/>
      <protection hidden="1"/>
    </xf>
    <xf numFmtId="14" fontId="7" fillId="4" borderId="26" xfId="0" applyNumberFormat="1" applyFont="1" applyFill="1" applyBorder="1" applyAlignment="1" applyProtection="1">
      <alignment horizontal="center" vertical="center" shrinkToFit="1"/>
      <protection hidden="1"/>
    </xf>
    <xf numFmtId="0" fontId="7" fillId="4" borderId="26" xfId="0" applyNumberFormat="1" applyFont="1" applyFill="1" applyBorder="1" applyAlignment="1" applyProtection="1">
      <alignment horizontal="center" vertical="center" shrinkToFit="1"/>
      <protection hidden="1"/>
    </xf>
    <xf numFmtId="0" fontId="1" fillId="0" borderId="26" xfId="0" applyFont="1" applyFill="1" applyBorder="1" applyAlignment="1" applyProtection="1">
      <alignment horizontal="center" vertical="center"/>
      <protection hidden="1"/>
    </xf>
    <xf numFmtId="0" fontId="29" fillId="4" borderId="114" xfId="0" applyFont="1" applyFill="1" applyBorder="1" applyAlignment="1" applyProtection="1">
      <alignment horizontal="center" vertical="center"/>
      <protection hidden="1"/>
    </xf>
    <xf numFmtId="14" fontId="38" fillId="4" borderId="26" xfId="0" applyNumberFormat="1" applyFont="1" applyFill="1" applyBorder="1" applyAlignment="1" applyProtection="1">
      <alignment horizontal="center" vertical="center"/>
      <protection hidden="1"/>
    </xf>
    <xf numFmtId="49" fontId="7" fillId="4" borderId="44" xfId="0" applyNumberFormat="1" applyFont="1" applyFill="1" applyBorder="1" applyAlignment="1" applyProtection="1">
      <alignment horizontal="center" vertical="center" shrinkToFit="1"/>
      <protection hidden="1"/>
    </xf>
    <xf numFmtId="0" fontId="7" fillId="4" borderId="44" xfId="0" applyNumberFormat="1" applyFont="1" applyFill="1" applyBorder="1" applyAlignment="1" applyProtection="1">
      <alignment horizontal="center" vertical="center" shrinkToFit="1"/>
      <protection hidden="1"/>
    </xf>
    <xf numFmtId="0" fontId="0" fillId="0" borderId="123" xfId="0" applyBorder="1" applyAlignment="1" applyProtection="1">
      <alignment horizontal="center" vertical="center" wrapText="1"/>
      <protection hidden="1"/>
    </xf>
    <xf numFmtId="0" fontId="0" fillId="0" borderId="124" xfId="0" applyBorder="1" applyAlignment="1" applyProtection="1">
      <alignment horizontal="center" vertical="center" wrapText="1"/>
      <protection hidden="1"/>
    </xf>
    <xf numFmtId="0" fontId="0" fillId="0" borderId="130" xfId="0" applyBorder="1" applyAlignment="1" applyProtection="1">
      <alignment horizontal="center" vertical="center" wrapText="1"/>
      <protection hidden="1"/>
    </xf>
    <xf numFmtId="0" fontId="0" fillId="0" borderId="131" xfId="0" applyBorder="1" applyAlignment="1" applyProtection="1">
      <alignment horizontal="center" vertical="center" wrapText="1"/>
      <protection hidden="1"/>
    </xf>
    <xf numFmtId="0" fontId="0" fillId="0" borderId="133" xfId="0" applyBorder="1" applyAlignment="1" applyProtection="1">
      <alignment horizontal="center" vertical="center" wrapText="1"/>
      <protection hidden="1"/>
    </xf>
    <xf numFmtId="0" fontId="0" fillId="0" borderId="134" xfId="0" applyBorder="1" applyAlignment="1" applyProtection="1">
      <alignment horizontal="center" vertical="center" wrapText="1"/>
      <protection hidden="1"/>
    </xf>
    <xf numFmtId="0" fontId="30" fillId="8" borderId="125" xfId="0" applyFont="1" applyFill="1" applyBorder="1" applyAlignment="1" applyProtection="1">
      <alignment horizontal="center" vertical="center"/>
      <protection hidden="1"/>
    </xf>
    <xf numFmtId="0" fontId="30" fillId="8" borderId="126" xfId="0" applyFont="1" applyFill="1" applyBorder="1" applyAlignment="1" applyProtection="1">
      <alignment horizontal="center" vertical="center"/>
      <protection hidden="1"/>
    </xf>
    <xf numFmtId="0" fontId="49" fillId="4" borderId="90" xfId="0" applyFont="1" applyFill="1" applyBorder="1" applyAlignment="1" applyProtection="1">
      <alignment horizontal="center" vertical="center"/>
      <protection hidden="1"/>
    </xf>
    <xf numFmtId="0" fontId="49" fillId="4" borderId="127" xfId="0" applyFont="1" applyFill="1" applyBorder="1" applyAlignment="1" applyProtection="1">
      <alignment horizontal="center" vertical="center"/>
      <protection hidden="1"/>
    </xf>
    <xf numFmtId="0" fontId="15" fillId="0" borderId="128" xfId="0" applyFont="1" applyBorder="1" applyAlignment="1" applyProtection="1">
      <alignment horizontal="center" vertical="center"/>
      <protection hidden="1"/>
    </xf>
    <xf numFmtId="0" fontId="15" fillId="0" borderId="90" xfId="0" applyFont="1" applyBorder="1" applyAlignment="1" applyProtection="1">
      <alignment horizontal="center" vertical="center"/>
      <protection hidden="1"/>
    </xf>
    <xf numFmtId="0" fontId="32" fillId="4" borderId="90" xfId="0" applyFont="1" applyFill="1" applyBorder="1" applyAlignment="1" applyProtection="1">
      <alignment horizontal="center" vertical="center"/>
      <protection hidden="1"/>
    </xf>
    <xf numFmtId="0" fontId="32" fillId="4" borderId="126" xfId="0" applyFont="1" applyFill="1" applyBorder="1" applyAlignment="1" applyProtection="1">
      <alignment horizontal="center" vertical="center"/>
      <protection hidden="1"/>
    </xf>
    <xf numFmtId="0" fontId="15" fillId="0" borderId="169" xfId="0" applyFont="1" applyFill="1" applyBorder="1" applyAlignment="1" applyProtection="1">
      <alignment horizontal="center" vertical="center"/>
      <protection hidden="1"/>
    </xf>
    <xf numFmtId="0" fontId="15" fillId="0" borderId="27" xfId="0" applyFont="1" applyFill="1" applyBorder="1" applyAlignment="1" applyProtection="1">
      <alignment horizontal="center" vertical="center"/>
      <protection hidden="1"/>
    </xf>
    <xf numFmtId="0" fontId="15" fillId="0" borderId="121" xfId="0" applyFont="1" applyFill="1" applyBorder="1" applyAlignment="1" applyProtection="1">
      <alignment horizontal="center" vertical="center"/>
      <protection hidden="1"/>
    </xf>
    <xf numFmtId="0" fontId="43" fillId="0" borderId="0" xfId="0" applyFont="1" applyBorder="1" applyAlignment="1" applyProtection="1">
      <alignment horizontal="center" vertical="center" wrapText="1"/>
      <protection hidden="1"/>
    </xf>
    <xf numFmtId="0" fontId="43" fillId="0" borderId="135" xfId="0" applyFont="1" applyBorder="1" applyAlignment="1" applyProtection="1">
      <alignment horizontal="center" vertical="center" wrapText="1"/>
      <protection hidden="1"/>
    </xf>
    <xf numFmtId="0" fontId="30" fillId="0" borderId="67" xfId="0" applyFont="1" applyFill="1" applyBorder="1" applyAlignment="1" applyProtection="1">
      <alignment horizontal="center" vertical="center"/>
      <protection hidden="1"/>
    </xf>
    <xf numFmtId="0" fontId="30" fillId="0" borderId="25" xfId="0" applyFont="1" applyFill="1" applyBorder="1" applyAlignment="1" applyProtection="1">
      <alignment horizontal="center" vertical="center"/>
      <protection hidden="1"/>
    </xf>
    <xf numFmtId="0" fontId="0" fillId="4" borderId="25" xfId="0" applyFill="1" applyBorder="1" applyAlignment="1" applyProtection="1">
      <alignment horizontal="center" vertical="center"/>
      <protection hidden="1"/>
    </xf>
    <xf numFmtId="0" fontId="30" fillId="0" borderId="26" xfId="0" applyFont="1" applyFill="1" applyBorder="1" applyAlignment="1" applyProtection="1">
      <alignment horizontal="center" vertical="center"/>
      <protection hidden="1"/>
    </xf>
    <xf numFmtId="0" fontId="3" fillId="22" borderId="90" xfId="0" applyFont="1" applyFill="1" applyBorder="1" applyAlignment="1" applyProtection="1">
      <alignment horizontal="center" vertical="center"/>
      <protection hidden="1"/>
    </xf>
    <xf numFmtId="14" fontId="0" fillId="4" borderId="119" xfId="0" applyNumberFormat="1" applyFill="1" applyBorder="1" applyAlignment="1" applyProtection="1">
      <alignment horizontal="center" vertical="center"/>
      <protection hidden="1"/>
    </xf>
    <xf numFmtId="0" fontId="57" fillId="4" borderId="119" xfId="0" applyFont="1" applyFill="1" applyBorder="1" applyAlignment="1" applyProtection="1">
      <alignment horizontal="center" vertical="center"/>
      <protection hidden="1"/>
    </xf>
    <xf numFmtId="0" fontId="57" fillId="4" borderId="120" xfId="0" applyFont="1" applyFill="1" applyBorder="1" applyAlignment="1" applyProtection="1">
      <alignment horizontal="center" vertical="center"/>
      <protection hidden="1"/>
    </xf>
    <xf numFmtId="0" fontId="3" fillId="8" borderId="118" xfId="0" applyFont="1" applyFill="1" applyBorder="1" applyAlignment="1" applyProtection="1">
      <alignment horizontal="center" vertical="center" shrinkToFit="1"/>
      <protection hidden="1"/>
    </xf>
    <xf numFmtId="0" fontId="3" fillId="8" borderId="119" xfId="0" applyFont="1" applyFill="1" applyBorder="1" applyAlignment="1" applyProtection="1">
      <alignment horizontal="center" vertical="center" shrinkToFit="1"/>
      <protection hidden="1"/>
    </xf>
    <xf numFmtId="0" fontId="91" fillId="4" borderId="119" xfId="0" applyFont="1" applyFill="1" applyBorder="1" applyAlignment="1" applyProtection="1">
      <alignment horizontal="center" vertical="center" wrapText="1" shrinkToFit="1"/>
      <protection hidden="1"/>
    </xf>
    <xf numFmtId="0" fontId="3" fillId="0" borderId="119" xfId="0" applyFont="1" applyFill="1" applyBorder="1" applyAlignment="1" applyProtection="1">
      <alignment horizontal="center" vertical="center" shrinkToFit="1"/>
      <protection hidden="1"/>
    </xf>
    <xf numFmtId="0" fontId="0" fillId="4" borderId="119" xfId="0" applyFill="1" applyBorder="1" applyAlignment="1" applyProtection="1">
      <alignment horizontal="center" vertical="center" shrinkToFit="1"/>
      <protection hidden="1"/>
    </xf>
    <xf numFmtId="0" fontId="30" fillId="0" borderId="119" xfId="0" applyFont="1" applyBorder="1" applyAlignment="1" applyProtection="1">
      <alignment horizontal="center" vertical="center"/>
      <protection hidden="1"/>
    </xf>
    <xf numFmtId="0" fontId="6" fillId="0" borderId="136"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5" fillId="0" borderId="0" xfId="0" applyFont="1" applyBorder="1" applyAlignment="1" applyProtection="1">
      <alignment horizontal="right" vertical="center"/>
      <protection hidden="1"/>
    </xf>
    <xf numFmtId="0" fontId="8"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27"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51" fillId="0" borderId="25" xfId="0" applyFont="1" applyBorder="1" applyAlignment="1" applyProtection="1">
      <alignment horizontal="center"/>
      <protection hidden="1"/>
    </xf>
    <xf numFmtId="0" fontId="35" fillId="0" borderId="135" xfId="0" applyFont="1" applyFill="1" applyBorder="1" applyAlignment="1" applyProtection="1">
      <alignment horizontal="center" vertical="top"/>
      <protection hidden="1"/>
    </xf>
    <xf numFmtId="0" fontId="35" fillId="0" borderId="137" xfId="0" applyFont="1" applyFill="1" applyBorder="1" applyAlignment="1" applyProtection="1">
      <alignment horizontal="center" vertical="top"/>
      <protection hidden="1"/>
    </xf>
    <xf numFmtId="0" fontId="29" fillId="0" borderId="122" xfId="0" applyFont="1" applyBorder="1" applyAlignment="1" applyProtection="1">
      <alignment horizontal="center" vertical="center" wrapText="1"/>
      <protection hidden="1"/>
    </xf>
    <xf numFmtId="0" fontId="29" fillId="0" borderId="123" xfId="0" applyFont="1" applyBorder="1" applyAlignment="1" applyProtection="1">
      <alignment horizontal="center" vertical="center" wrapText="1"/>
      <protection hidden="1"/>
    </xf>
    <xf numFmtId="0" fontId="29" fillId="0" borderId="129" xfId="0" applyFont="1" applyBorder="1" applyAlignment="1" applyProtection="1">
      <alignment horizontal="center" vertical="center" wrapText="1"/>
      <protection hidden="1"/>
    </xf>
    <xf numFmtId="0" fontId="29" fillId="0" borderId="130" xfId="0" applyFont="1" applyBorder="1" applyAlignment="1" applyProtection="1">
      <alignment horizontal="center" vertical="center" wrapText="1"/>
      <protection hidden="1"/>
    </xf>
    <xf numFmtId="0" fontId="29" fillId="0" borderId="132" xfId="0" applyFont="1" applyBorder="1" applyAlignment="1" applyProtection="1">
      <alignment horizontal="center" vertical="center" wrapText="1"/>
      <protection hidden="1"/>
    </xf>
    <xf numFmtId="0" fontId="29" fillId="0" borderId="133" xfId="0" applyFont="1" applyBorder="1" applyAlignment="1" applyProtection="1">
      <alignment horizontal="center" vertical="center" wrapText="1"/>
      <protection hidden="1"/>
    </xf>
    <xf numFmtId="0" fontId="69" fillId="11" borderId="40" xfId="0" applyFont="1" applyFill="1" applyBorder="1" applyAlignment="1" applyProtection="1">
      <alignment horizontal="center" vertical="center"/>
    </xf>
    <xf numFmtId="0" fontId="30" fillId="0" borderId="40" xfId="0" applyFont="1" applyFill="1" applyBorder="1" applyAlignment="1" applyProtection="1">
      <alignment horizontal="center" vertical="center" textRotation="90"/>
      <protection hidden="1"/>
    </xf>
    <xf numFmtId="0" fontId="3" fillId="3" borderId="60" xfId="0" applyFont="1" applyFill="1" applyBorder="1" applyAlignment="1" applyProtection="1">
      <alignment horizontal="center" vertical="center" textRotation="90" wrapText="1"/>
      <protection hidden="1"/>
    </xf>
    <xf numFmtId="0" fontId="3" fillId="3" borderId="62" xfId="0" applyFont="1" applyFill="1" applyBorder="1" applyAlignment="1" applyProtection="1">
      <alignment horizontal="center" vertical="center" textRotation="90" wrapText="1"/>
      <protection hidden="1"/>
    </xf>
    <xf numFmtId="0" fontId="3" fillId="3" borderId="74" xfId="0" applyFont="1" applyFill="1" applyBorder="1" applyAlignment="1" applyProtection="1">
      <alignment horizontal="center" vertical="center" textRotation="90" wrapText="1"/>
      <protection hidden="1"/>
    </xf>
    <xf numFmtId="0" fontId="3" fillId="3" borderId="72" xfId="0" applyFont="1" applyFill="1" applyBorder="1" applyAlignment="1" applyProtection="1">
      <alignment horizontal="center" vertical="center" textRotation="90" wrapText="1"/>
      <protection hidden="1"/>
    </xf>
    <xf numFmtId="0" fontId="3" fillId="3" borderId="0" xfId="0" applyFont="1" applyFill="1" applyBorder="1" applyAlignment="1" applyProtection="1">
      <alignment horizontal="center" vertical="center" textRotation="90" wrapText="1"/>
      <protection hidden="1"/>
    </xf>
    <xf numFmtId="0" fontId="48" fillId="4" borderId="0" xfId="0" applyFont="1" applyFill="1" applyAlignment="1" applyProtection="1">
      <alignment horizontal="center" vertical="center"/>
      <protection locked="0" hidden="1"/>
    </xf>
    <xf numFmtId="0" fontId="3" fillId="3" borderId="60" xfId="0" applyFont="1" applyFill="1" applyBorder="1" applyAlignment="1" applyProtection="1">
      <alignment horizontal="center" vertical="center" textRotation="90"/>
      <protection hidden="1"/>
    </xf>
    <xf numFmtId="0" fontId="3" fillId="3" borderId="61" xfId="0" applyFont="1" applyFill="1" applyBorder="1" applyAlignment="1" applyProtection="1">
      <alignment horizontal="center" vertical="center" textRotation="90"/>
      <protection hidden="1"/>
    </xf>
    <xf numFmtId="0" fontId="32" fillId="9" borderId="0" xfId="0" applyFont="1" applyFill="1" applyAlignment="1" applyProtection="1">
      <alignment horizontal="center" vertical="center"/>
      <protection hidden="1"/>
    </xf>
    <xf numFmtId="0" fontId="32" fillId="4" borderId="0" xfId="0" applyFont="1" applyFill="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32" fillId="17" borderId="0" xfId="0" applyFont="1" applyFill="1" applyAlignment="1" applyProtection="1">
      <alignment horizontal="center" vertical="center"/>
      <protection hidden="1"/>
    </xf>
    <xf numFmtId="0" fontId="32" fillId="19" borderId="82" xfId="0" applyFont="1" applyFill="1" applyBorder="1" applyAlignment="1" applyProtection="1">
      <alignment horizontal="center" vertical="center"/>
      <protection hidden="1"/>
    </xf>
    <xf numFmtId="0" fontId="32" fillId="19" borderId="87" xfId="0" applyFont="1" applyFill="1" applyBorder="1" applyAlignment="1" applyProtection="1">
      <alignment horizontal="center" vertical="center"/>
      <protection hidden="1"/>
    </xf>
    <xf numFmtId="0" fontId="39" fillId="18" borderId="0" xfId="0" applyFont="1" applyFill="1" applyBorder="1" applyAlignment="1" applyProtection="1">
      <alignment horizontal="center" vertical="center"/>
      <protection hidden="1"/>
    </xf>
    <xf numFmtId="0" fontId="39" fillId="18" borderId="77" xfId="0" applyFont="1" applyFill="1" applyBorder="1" applyAlignment="1" applyProtection="1">
      <alignment horizontal="center" vertical="center"/>
      <protection hidden="1"/>
    </xf>
    <xf numFmtId="0" fontId="3" fillId="3" borderId="71" xfId="0" applyFont="1" applyFill="1" applyBorder="1" applyAlignment="1" applyProtection="1">
      <alignment horizontal="center" vertical="center" textRotation="90" wrapText="1"/>
      <protection hidden="1"/>
    </xf>
    <xf numFmtId="0" fontId="3" fillId="3" borderId="75" xfId="0" applyFont="1" applyFill="1" applyBorder="1" applyAlignment="1" applyProtection="1">
      <alignment horizontal="center" vertical="center" textRotation="90" wrapText="1"/>
      <protection hidden="1"/>
    </xf>
    <xf numFmtId="0" fontId="52" fillId="4" borderId="95" xfId="0" applyFont="1" applyFill="1" applyBorder="1" applyAlignment="1" applyProtection="1">
      <alignment horizontal="center" vertical="center"/>
      <protection hidden="1"/>
    </xf>
    <xf numFmtId="0" fontId="52" fillId="4" borderId="98" xfId="0" applyFont="1" applyFill="1" applyBorder="1" applyAlignment="1" applyProtection="1">
      <alignment horizontal="center" vertical="center"/>
      <protection hidden="1"/>
    </xf>
    <xf numFmtId="0" fontId="3" fillId="8" borderId="47" xfId="0" applyFont="1" applyFill="1" applyBorder="1" applyAlignment="1" applyProtection="1">
      <alignment horizontal="center" vertical="center" wrapText="1"/>
      <protection hidden="1"/>
    </xf>
    <xf numFmtId="0" fontId="3" fillId="8" borderId="45" xfId="0" applyFont="1" applyFill="1" applyBorder="1" applyAlignment="1" applyProtection="1">
      <alignment horizontal="center" vertical="center" wrapText="1"/>
      <protection hidden="1"/>
    </xf>
    <xf numFmtId="0" fontId="52" fillId="4" borderId="105" xfId="0" applyFont="1" applyFill="1" applyBorder="1" applyAlignment="1" applyProtection="1">
      <alignment horizontal="center" vertical="center"/>
      <protection hidden="1"/>
    </xf>
    <xf numFmtId="0" fontId="52" fillId="4" borderId="106" xfId="0" applyFont="1" applyFill="1" applyBorder="1" applyAlignment="1" applyProtection="1">
      <alignment horizontal="center" vertical="center"/>
      <protection hidden="1"/>
    </xf>
    <xf numFmtId="0" fontId="52" fillId="4" borderId="107"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textRotation="90" wrapText="1"/>
      <protection hidden="1"/>
    </xf>
    <xf numFmtId="0" fontId="52" fillId="4" borderId="96" xfId="0" applyFont="1" applyFill="1" applyBorder="1" applyAlignment="1" applyProtection="1">
      <alignment horizontal="center" vertical="center"/>
      <protection hidden="1"/>
    </xf>
    <xf numFmtId="0" fontId="52" fillId="4" borderId="99" xfId="0" applyFont="1" applyFill="1" applyBorder="1" applyAlignment="1" applyProtection="1">
      <alignment horizontal="center" vertical="center"/>
      <protection hidden="1"/>
    </xf>
    <xf numFmtId="0" fontId="52" fillId="4" borderId="97" xfId="0" applyFont="1" applyFill="1" applyBorder="1" applyAlignment="1" applyProtection="1">
      <alignment horizontal="center" vertical="center"/>
      <protection hidden="1"/>
    </xf>
    <xf numFmtId="0" fontId="52" fillId="4" borderId="100" xfId="0" applyFont="1" applyFill="1" applyBorder="1" applyAlignment="1" applyProtection="1">
      <alignment horizontal="center" vertical="center"/>
      <protection hidden="1"/>
    </xf>
    <xf numFmtId="0" fontId="32" fillId="19" borderId="88" xfId="0" applyFont="1" applyFill="1" applyBorder="1" applyAlignment="1" applyProtection="1">
      <alignment horizontal="center" vertical="center"/>
      <protection hidden="1"/>
    </xf>
    <xf numFmtId="0" fontId="32" fillId="19" borderId="89" xfId="0" applyFont="1" applyFill="1" applyBorder="1" applyAlignment="1" applyProtection="1">
      <alignment horizontal="center" vertical="center"/>
      <protection hidden="1"/>
    </xf>
    <xf numFmtId="0" fontId="3" fillId="3" borderId="73" xfId="0" applyFont="1" applyFill="1" applyBorder="1" applyAlignment="1" applyProtection="1">
      <alignment horizontal="center" vertical="center" textRotation="90" wrapText="1"/>
      <protection hidden="1"/>
    </xf>
    <xf numFmtId="0" fontId="32" fillId="17" borderId="61" xfId="0" applyFont="1" applyFill="1" applyBorder="1" applyAlignment="1" applyProtection="1">
      <alignment horizontal="center" vertical="center"/>
      <protection hidden="1"/>
    </xf>
    <xf numFmtId="0" fontId="3" fillId="3" borderId="61" xfId="0" applyFont="1" applyFill="1" applyBorder="1" applyAlignment="1" applyProtection="1">
      <alignment horizontal="center" vertical="center" textRotation="90" wrapText="1"/>
      <protection hidden="1"/>
    </xf>
    <xf numFmtId="0" fontId="3" fillId="8" borderId="46" xfId="0" applyFont="1" applyFill="1" applyBorder="1" applyAlignment="1" applyProtection="1">
      <alignment horizontal="center" vertical="center" wrapText="1"/>
      <protection hidden="1"/>
    </xf>
    <xf numFmtId="0" fontId="32" fillId="0" borderId="63" xfId="0" applyFont="1" applyBorder="1" applyAlignment="1" applyProtection="1">
      <alignment horizontal="center" vertical="center"/>
      <protection hidden="1"/>
    </xf>
    <xf numFmtId="0" fontId="32" fillId="0" borderId="64" xfId="0" applyFont="1" applyBorder="1" applyAlignment="1" applyProtection="1">
      <alignment horizontal="center" vertical="center"/>
      <protection hidden="1"/>
    </xf>
    <xf numFmtId="0" fontId="32" fillId="0" borderId="45" xfId="0" applyFont="1" applyBorder="1" applyAlignment="1" applyProtection="1">
      <alignment horizontal="center" vertical="center"/>
      <protection hidden="1"/>
    </xf>
    <xf numFmtId="0" fontId="32" fillId="0" borderId="46" xfId="0" applyFont="1" applyBorder="1" applyAlignment="1" applyProtection="1">
      <alignment horizontal="center" vertical="center"/>
      <protection hidden="1"/>
    </xf>
    <xf numFmtId="0" fontId="3" fillId="8" borderId="46" xfId="0" applyNumberFormat="1" applyFont="1" applyFill="1" applyBorder="1" applyAlignment="1" applyProtection="1">
      <alignment horizontal="center" vertical="center" wrapText="1"/>
      <protection hidden="1"/>
    </xf>
    <xf numFmtId="0" fontId="32" fillId="0" borderId="40" xfId="0" applyFont="1" applyFill="1" applyBorder="1" applyAlignment="1" applyProtection="1">
      <alignment horizontal="center" vertical="center"/>
      <protection hidden="1"/>
    </xf>
    <xf numFmtId="0" fontId="30" fillId="0" borderId="40" xfId="0" applyFont="1" applyFill="1" applyBorder="1" applyAlignment="1" applyProtection="1">
      <alignment horizontal="center" vertical="center" textRotation="90" wrapText="1"/>
      <protection hidden="1"/>
    </xf>
    <xf numFmtId="0" fontId="32" fillId="0" borderId="65" xfId="0" applyFont="1" applyBorder="1" applyAlignment="1" applyProtection="1">
      <alignment horizontal="center" vertical="center"/>
      <protection hidden="1"/>
    </xf>
    <xf numFmtId="0" fontId="32" fillId="0" borderId="5" xfId="0" applyFont="1" applyBorder="1" applyAlignment="1" applyProtection="1">
      <alignment horizontal="center" vertical="center"/>
      <protection hidden="1"/>
    </xf>
    <xf numFmtId="0" fontId="32" fillId="0" borderId="67" xfId="0" applyFont="1" applyBorder="1" applyAlignment="1" applyProtection="1">
      <alignment horizontal="center" vertical="center"/>
      <protection hidden="1"/>
    </xf>
    <xf numFmtId="0" fontId="32" fillId="0" borderId="25" xfId="0" applyFont="1" applyBorder="1" applyAlignment="1" applyProtection="1">
      <alignment horizontal="center" vertical="center"/>
      <protection hidden="1"/>
    </xf>
    <xf numFmtId="0" fontId="32" fillId="0" borderId="10" xfId="0" applyFont="1" applyBorder="1" applyAlignment="1" applyProtection="1">
      <alignment horizontal="center" vertical="center"/>
      <protection hidden="1"/>
    </xf>
    <xf numFmtId="0" fontId="32" fillId="0" borderId="47" xfId="0" applyFont="1" applyBorder="1" applyAlignment="1" applyProtection="1">
      <alignment horizontal="center" vertical="center"/>
      <protection hidden="1"/>
    </xf>
    <xf numFmtId="0" fontId="32" fillId="0" borderId="66" xfId="0" applyFont="1" applyBorder="1" applyAlignment="1" applyProtection="1">
      <alignment horizontal="center" vertical="center"/>
      <protection hidden="1"/>
    </xf>
    <xf numFmtId="0" fontId="32" fillId="0" borderId="68" xfId="0" applyFont="1" applyBorder="1" applyAlignment="1" applyProtection="1">
      <alignment horizontal="center" vertical="center"/>
      <protection hidden="1"/>
    </xf>
    <xf numFmtId="0" fontId="31" fillId="6" borderId="69" xfId="0" applyFont="1" applyFill="1" applyBorder="1" applyAlignment="1" applyProtection="1">
      <alignment horizontal="center" vertical="center"/>
      <protection hidden="1"/>
    </xf>
    <xf numFmtId="0" fontId="31" fillId="6" borderId="70" xfId="0" applyFont="1" applyFill="1" applyBorder="1" applyAlignment="1" applyProtection="1">
      <alignment horizontal="center" vertical="center"/>
      <protection hidden="1"/>
    </xf>
    <xf numFmtId="0" fontId="31" fillId="6" borderId="45" xfId="0" applyFont="1" applyFill="1" applyBorder="1" applyAlignment="1" applyProtection="1">
      <alignment horizontal="center" vertical="center"/>
      <protection hidden="1"/>
    </xf>
    <xf numFmtId="0" fontId="3" fillId="8" borderId="48" xfId="0" applyFont="1" applyFill="1" applyBorder="1" applyAlignment="1" applyProtection="1">
      <alignment horizontal="center" vertical="center"/>
      <protection hidden="1"/>
    </xf>
    <xf numFmtId="0" fontId="31" fillId="6" borderId="69" xfId="0" applyFont="1" applyFill="1" applyBorder="1" applyAlignment="1" applyProtection="1">
      <alignment horizontal="center" vertical="center" wrapText="1"/>
      <protection hidden="1"/>
    </xf>
    <xf numFmtId="0" fontId="31" fillId="6" borderId="70" xfId="0" applyFont="1" applyFill="1" applyBorder="1" applyAlignment="1" applyProtection="1">
      <alignment horizontal="center" vertical="center" wrapText="1"/>
      <protection hidden="1"/>
    </xf>
    <xf numFmtId="0" fontId="26" fillId="4" borderId="46" xfId="0" applyFont="1" applyFill="1" applyBorder="1" applyAlignment="1" applyProtection="1">
      <alignment horizontal="center" vertical="center"/>
      <protection hidden="1"/>
    </xf>
    <xf numFmtId="0" fontId="31" fillId="6" borderId="49" xfId="0" applyFont="1" applyFill="1" applyBorder="1" applyAlignment="1" applyProtection="1">
      <alignment horizontal="center" vertical="center"/>
      <protection hidden="1"/>
    </xf>
    <xf numFmtId="0" fontId="33" fillId="11" borderId="58" xfId="0" applyFont="1" applyFill="1" applyBorder="1" applyAlignment="1" applyProtection="1">
      <alignment horizontal="center" vertical="center"/>
    </xf>
    <xf numFmtId="0" fontId="0" fillId="5" borderId="138" xfId="0" applyFill="1" applyBorder="1" applyAlignment="1" applyProtection="1">
      <alignment wrapText="1"/>
      <protection locked="0"/>
    </xf>
    <xf numFmtId="0" fontId="87" fillId="0" borderId="0" xfId="0" applyFont="1" applyFill="1" applyBorder="1" applyAlignment="1" applyProtection="1">
      <alignment horizontal="center" vertical="center"/>
    </xf>
    <xf numFmtId="0" fontId="13" fillId="0" borderId="0" xfId="0" applyFont="1" applyFill="1" applyBorder="1" applyAlignment="1" applyProtection="1">
      <alignment wrapText="1"/>
    </xf>
  </cellXfs>
  <cellStyles count="7">
    <cellStyle name="Hyperlink" xfId="1" builtinId="8"/>
    <cellStyle name="Normal" xfId="0" builtinId="0"/>
    <cellStyle name="Normal 2" xfId="2"/>
    <cellStyle name="Normal 2 2" xfId="3"/>
    <cellStyle name="Normal_القائمة_1" xfId="6"/>
    <cellStyle name="Normal_ورقة1" xfId="5"/>
    <cellStyle name="ارتباط تشعبي 2" xfId="4"/>
  </cellStyles>
  <dxfs count="20">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C:\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V23"/>
  <sheetViews>
    <sheetView showGridLines="0" rightToLeft="1" tabSelected="1" workbookViewId="0">
      <selection activeCell="B4" sqref="B4:I4"/>
    </sheetView>
  </sheetViews>
  <sheetFormatPr defaultRowHeight="18"/>
  <cols>
    <col min="1" max="1" width="2.25" style="223" customWidth="1"/>
    <col min="2" max="2" width="4.5" style="223" customWidth="1"/>
    <col min="3" max="6" width="9" style="223"/>
    <col min="7" max="7" width="1.5" style="223" customWidth="1"/>
    <col min="8" max="8" width="12.75" style="223" customWidth="1"/>
    <col min="9" max="9" width="16.875" style="223" customWidth="1"/>
    <col min="10" max="10" width="5" style="223" customWidth="1"/>
    <col min="11" max="11" width="9" style="223" customWidth="1"/>
    <col min="12" max="12" width="2.75" style="223" customWidth="1"/>
    <col min="13" max="13" width="9" style="223"/>
    <col min="14" max="14" width="9" style="223" customWidth="1"/>
    <col min="15" max="15" width="3.5" style="223" customWidth="1"/>
    <col min="16" max="17" width="9" style="223"/>
    <col min="18" max="18" width="4.75" style="223" customWidth="1"/>
    <col min="19" max="19" width="2" style="223" customWidth="1"/>
    <col min="20" max="20" width="8.875" style="223" customWidth="1"/>
    <col min="21" max="21" width="15.5" style="223" customWidth="1"/>
    <col min="22" max="16384" width="9" style="223"/>
  </cols>
  <sheetData>
    <row r="1" spans="1:22" ht="28.5" thickBot="1">
      <c r="B1" s="281" t="s">
        <v>679</v>
      </c>
      <c r="C1" s="281"/>
      <c r="D1" s="281"/>
      <c r="E1" s="281"/>
      <c r="F1" s="281"/>
      <c r="G1" s="281"/>
      <c r="H1" s="281"/>
      <c r="I1" s="281"/>
      <c r="J1" s="281"/>
      <c r="K1" s="281"/>
      <c r="L1" s="281"/>
      <c r="M1" s="281"/>
      <c r="N1" s="281"/>
      <c r="O1" s="281"/>
      <c r="P1" s="281"/>
      <c r="Q1" s="281"/>
      <c r="R1" s="281"/>
      <c r="S1" s="281"/>
      <c r="T1" s="281"/>
      <c r="U1" s="281"/>
    </row>
    <row r="2" spans="1:22" ht="19.5" customHeight="1" thickBot="1">
      <c r="B2" s="282" t="s">
        <v>252</v>
      </c>
      <c r="C2" s="282"/>
      <c r="D2" s="282"/>
      <c r="E2" s="282"/>
      <c r="F2" s="282"/>
      <c r="G2" s="282"/>
      <c r="H2" s="282"/>
      <c r="I2" s="282"/>
      <c r="J2" s="224"/>
      <c r="K2" s="283" t="s">
        <v>680</v>
      </c>
      <c r="L2" s="284"/>
      <c r="M2" s="284"/>
      <c r="N2" s="284"/>
      <c r="O2" s="284"/>
      <c r="P2" s="284"/>
      <c r="Q2" s="284"/>
      <c r="R2" s="284"/>
      <c r="S2" s="284"/>
      <c r="T2" s="287" t="s">
        <v>681</v>
      </c>
      <c r="U2" s="288"/>
    </row>
    <row r="3" spans="1:22" ht="22.5" customHeight="1" thickBot="1">
      <c r="A3" s="225">
        <v>1</v>
      </c>
      <c r="B3" s="291" t="s">
        <v>682</v>
      </c>
      <c r="C3" s="292"/>
      <c r="D3" s="292"/>
      <c r="E3" s="292"/>
      <c r="F3" s="292"/>
      <c r="G3" s="292"/>
      <c r="H3" s="292"/>
      <c r="I3" s="293"/>
      <c r="K3" s="285"/>
      <c r="L3" s="286"/>
      <c r="M3" s="286"/>
      <c r="N3" s="286"/>
      <c r="O3" s="286"/>
      <c r="P3" s="286"/>
      <c r="Q3" s="286"/>
      <c r="R3" s="286"/>
      <c r="S3" s="286"/>
      <c r="T3" s="289"/>
      <c r="U3" s="290"/>
    </row>
    <row r="4" spans="1:22" ht="22.5" customHeight="1" thickBot="1">
      <c r="A4" s="225">
        <v>2</v>
      </c>
      <c r="B4" s="273" t="s">
        <v>683</v>
      </c>
      <c r="C4" s="274"/>
      <c r="D4" s="274"/>
      <c r="E4" s="274"/>
      <c r="F4" s="274"/>
      <c r="G4" s="274"/>
      <c r="H4" s="274"/>
      <c r="I4" s="275"/>
      <c r="K4" s="276" t="s">
        <v>16</v>
      </c>
      <c r="L4" s="277"/>
      <c r="M4" s="277"/>
      <c r="N4" s="277"/>
      <c r="O4" s="277"/>
      <c r="P4" s="277"/>
      <c r="Q4" s="277"/>
      <c r="R4" s="277"/>
      <c r="S4" s="278"/>
      <c r="T4" s="279">
        <v>1</v>
      </c>
      <c r="U4" s="280"/>
    </row>
    <row r="5" spans="1:22" ht="22.5" customHeight="1" thickBot="1">
      <c r="A5" s="225"/>
      <c r="B5" s="294" t="s">
        <v>684</v>
      </c>
      <c r="C5" s="295"/>
      <c r="D5" s="295"/>
      <c r="E5" s="295"/>
      <c r="F5" s="295"/>
      <c r="G5" s="295"/>
      <c r="H5" s="295"/>
      <c r="I5" s="226"/>
      <c r="K5" s="296" t="s">
        <v>685</v>
      </c>
      <c r="L5" s="297"/>
      <c r="M5" s="297"/>
      <c r="N5" s="297"/>
      <c r="O5" s="297"/>
      <c r="P5" s="297"/>
      <c r="Q5" s="297"/>
      <c r="R5" s="297"/>
      <c r="S5" s="297"/>
      <c r="T5" s="279">
        <v>1</v>
      </c>
      <c r="U5" s="280"/>
    </row>
    <row r="6" spans="1:22" ht="22.5" customHeight="1" thickBot="1">
      <c r="A6" s="225"/>
      <c r="B6" s="298" t="s">
        <v>686</v>
      </c>
      <c r="C6" s="299"/>
      <c r="D6" s="299"/>
      <c r="E6" s="299"/>
      <c r="F6" s="299"/>
      <c r="G6" s="299"/>
      <c r="H6" s="299"/>
      <c r="I6" s="300"/>
      <c r="K6" s="296" t="s">
        <v>687</v>
      </c>
      <c r="L6" s="297"/>
      <c r="M6" s="297"/>
      <c r="N6" s="297"/>
      <c r="O6" s="297"/>
      <c r="P6" s="297"/>
      <c r="Q6" s="297"/>
      <c r="R6" s="297"/>
      <c r="S6" s="297"/>
      <c r="T6" s="301" t="s">
        <v>688</v>
      </c>
      <c r="U6" s="302"/>
    </row>
    <row r="7" spans="1:22" ht="22.5" customHeight="1" thickBot="1">
      <c r="A7" s="225">
        <v>3</v>
      </c>
      <c r="B7" s="294" t="s">
        <v>255</v>
      </c>
      <c r="C7" s="295"/>
      <c r="D7" s="295"/>
      <c r="E7" s="295"/>
      <c r="F7" s="295"/>
      <c r="G7" s="295"/>
      <c r="H7" s="303" t="s">
        <v>253</v>
      </c>
      <c r="I7" s="304"/>
      <c r="K7" s="305" t="s">
        <v>689</v>
      </c>
      <c r="L7" s="306"/>
      <c r="M7" s="306"/>
      <c r="N7" s="306"/>
      <c r="O7" s="306"/>
      <c r="P7" s="306"/>
      <c r="Q7" s="306"/>
      <c r="R7" s="306"/>
      <c r="S7" s="307"/>
      <c r="T7" s="308">
        <v>0.5</v>
      </c>
      <c r="U7" s="309"/>
      <c r="V7" s="227"/>
    </row>
    <row r="8" spans="1:22" ht="22.5" customHeight="1">
      <c r="A8" s="225">
        <v>4</v>
      </c>
      <c r="B8" s="310" t="s">
        <v>6071</v>
      </c>
      <c r="C8" s="310"/>
      <c r="D8" s="310"/>
      <c r="E8" s="310"/>
      <c r="F8" s="310"/>
      <c r="G8" s="310"/>
      <c r="H8" s="310"/>
      <c r="I8" s="310"/>
      <c r="J8" s="227"/>
      <c r="K8" s="313" t="s">
        <v>690</v>
      </c>
      <c r="L8" s="314"/>
      <c r="M8" s="314"/>
      <c r="N8" s="314"/>
      <c r="O8" s="314"/>
      <c r="P8" s="314"/>
      <c r="Q8" s="314"/>
      <c r="R8" s="314"/>
      <c r="S8" s="314"/>
      <c r="T8" s="315" t="s">
        <v>691</v>
      </c>
      <c r="U8" s="316"/>
    </row>
    <row r="9" spans="1:22" ht="22.5" customHeight="1">
      <c r="A9" s="225"/>
      <c r="B9" s="311"/>
      <c r="C9" s="311"/>
      <c r="D9" s="311"/>
      <c r="E9" s="311"/>
      <c r="F9" s="311"/>
      <c r="G9" s="311"/>
      <c r="H9" s="311"/>
      <c r="I9" s="311"/>
      <c r="J9" s="228"/>
      <c r="K9" s="313"/>
      <c r="L9" s="314"/>
      <c r="M9" s="314"/>
      <c r="N9" s="314"/>
      <c r="O9" s="314"/>
      <c r="P9" s="314"/>
      <c r="Q9" s="314"/>
      <c r="R9" s="314"/>
      <c r="S9" s="314"/>
      <c r="T9" s="315"/>
      <c r="U9" s="316"/>
    </row>
    <row r="10" spans="1:22" ht="22.5" customHeight="1">
      <c r="A10" s="225"/>
      <c r="B10" s="311"/>
      <c r="C10" s="311"/>
      <c r="D10" s="311"/>
      <c r="E10" s="311"/>
      <c r="F10" s="311"/>
      <c r="G10" s="311"/>
      <c r="H10" s="311"/>
      <c r="I10" s="311"/>
      <c r="K10" s="276" t="s">
        <v>692</v>
      </c>
      <c r="L10" s="277"/>
      <c r="M10" s="277"/>
      <c r="N10" s="277"/>
      <c r="O10" s="277"/>
      <c r="P10" s="277"/>
      <c r="Q10" s="277"/>
      <c r="R10" s="277"/>
      <c r="S10" s="278"/>
      <c r="T10" s="317">
        <v>0.2</v>
      </c>
      <c r="U10" s="318"/>
    </row>
    <row r="11" spans="1:22" ht="22.5" customHeight="1">
      <c r="A11" s="225"/>
      <c r="B11" s="311"/>
      <c r="C11" s="311"/>
      <c r="D11" s="311"/>
      <c r="E11" s="311"/>
      <c r="F11" s="311"/>
      <c r="G11" s="311"/>
      <c r="H11" s="311"/>
      <c r="I11" s="311"/>
      <c r="K11" s="305" t="s">
        <v>693</v>
      </c>
      <c r="L11" s="306"/>
      <c r="M11" s="306"/>
      <c r="N11" s="306"/>
      <c r="O11" s="306"/>
      <c r="P11" s="306"/>
      <c r="Q11" s="306"/>
      <c r="R11" s="306"/>
      <c r="S11" s="307"/>
      <c r="T11" s="328" t="s">
        <v>691</v>
      </c>
      <c r="U11" s="329"/>
    </row>
    <row r="12" spans="1:22" ht="22.5" customHeight="1" thickBot="1">
      <c r="A12" s="225"/>
      <c r="B12" s="312"/>
      <c r="C12" s="312"/>
      <c r="D12" s="312"/>
      <c r="E12" s="312"/>
      <c r="F12" s="312"/>
      <c r="G12" s="312"/>
      <c r="H12" s="312"/>
      <c r="I12" s="312"/>
      <c r="K12" s="330" t="s">
        <v>694</v>
      </c>
      <c r="L12" s="331"/>
      <c r="M12" s="331"/>
      <c r="N12" s="331"/>
      <c r="O12" s="331"/>
      <c r="P12" s="331"/>
      <c r="Q12" s="331"/>
      <c r="R12" s="331"/>
      <c r="S12" s="332"/>
      <c r="T12" s="333">
        <v>0.5</v>
      </c>
      <c r="U12" s="334"/>
    </row>
    <row r="13" spans="1:22" ht="22.5" customHeight="1" thickBot="1">
      <c r="A13" s="225">
        <v>5</v>
      </c>
      <c r="B13" s="335" t="s">
        <v>695</v>
      </c>
      <c r="C13" s="336"/>
      <c r="D13" s="336"/>
      <c r="E13" s="336"/>
      <c r="F13" s="336"/>
      <c r="G13" s="336"/>
      <c r="H13" s="336"/>
      <c r="I13" s="337"/>
      <c r="K13" s="338" t="s">
        <v>696</v>
      </c>
      <c r="L13" s="339"/>
      <c r="M13" s="339"/>
      <c r="N13" s="339"/>
      <c r="O13" s="339"/>
      <c r="P13" s="339"/>
      <c r="Q13" s="339"/>
      <c r="R13" s="339"/>
      <c r="S13" s="339"/>
      <c r="T13" s="339"/>
      <c r="U13" s="339"/>
    </row>
    <row r="14" spans="1:22" ht="22.5" customHeight="1">
      <c r="A14" s="225"/>
      <c r="B14" s="340" t="s">
        <v>697</v>
      </c>
      <c r="C14" s="340"/>
      <c r="D14" s="340"/>
      <c r="E14" s="340"/>
      <c r="F14" s="340"/>
      <c r="G14" s="340"/>
      <c r="H14" s="340"/>
      <c r="I14" s="340"/>
      <c r="K14" s="339"/>
      <c r="L14" s="339"/>
      <c r="M14" s="339"/>
      <c r="N14" s="339"/>
      <c r="O14" s="339"/>
      <c r="P14" s="339"/>
      <c r="Q14" s="339"/>
      <c r="R14" s="339"/>
      <c r="S14" s="339"/>
      <c r="T14" s="339"/>
      <c r="U14" s="339"/>
    </row>
    <row r="15" spans="1:22" ht="3.75" customHeight="1">
      <c r="A15" s="225"/>
      <c r="B15" s="341"/>
      <c r="C15" s="341"/>
      <c r="D15" s="341"/>
      <c r="E15" s="341"/>
      <c r="F15" s="341"/>
      <c r="G15" s="341"/>
      <c r="H15" s="341"/>
      <c r="I15" s="341"/>
      <c r="K15" s="343"/>
      <c r="L15" s="343"/>
      <c r="M15" s="343"/>
      <c r="N15" s="343"/>
      <c r="O15" s="343"/>
      <c r="P15" s="343"/>
      <c r="Q15" s="343"/>
      <c r="R15" s="343"/>
      <c r="S15" s="343"/>
      <c r="T15" s="343"/>
      <c r="U15" s="343"/>
    </row>
    <row r="16" spans="1:22" ht="26.25" customHeight="1">
      <c r="A16" s="225">
        <v>6</v>
      </c>
      <c r="B16" s="341"/>
      <c r="C16" s="341"/>
      <c r="D16" s="341"/>
      <c r="E16" s="341"/>
      <c r="F16" s="341"/>
      <c r="G16" s="341"/>
      <c r="H16" s="341"/>
      <c r="I16" s="341"/>
      <c r="K16" s="343"/>
      <c r="L16" s="343"/>
      <c r="M16" s="343"/>
      <c r="N16" s="343"/>
      <c r="O16" s="343"/>
      <c r="P16" s="343"/>
      <c r="Q16" s="343"/>
      <c r="R16" s="343"/>
      <c r="S16" s="343"/>
      <c r="T16" s="343"/>
      <c r="U16" s="343"/>
    </row>
    <row r="17" spans="2:22" ht="19.5" customHeight="1">
      <c r="B17" s="341"/>
      <c r="C17" s="341"/>
      <c r="D17" s="341"/>
      <c r="E17" s="341"/>
      <c r="F17" s="341"/>
      <c r="G17" s="341"/>
      <c r="H17" s="341"/>
      <c r="I17" s="341"/>
      <c r="K17" s="343"/>
      <c r="L17" s="343"/>
      <c r="M17" s="343"/>
      <c r="N17" s="343"/>
      <c r="O17" s="343"/>
      <c r="P17" s="343"/>
      <c r="Q17" s="343"/>
      <c r="R17" s="343"/>
      <c r="S17" s="343"/>
      <c r="T17" s="343"/>
      <c r="U17" s="343"/>
    </row>
    <row r="18" spans="2:22" ht="19.5" customHeight="1">
      <c r="B18" s="341"/>
      <c r="C18" s="341"/>
      <c r="D18" s="341"/>
      <c r="E18" s="341"/>
      <c r="F18" s="341"/>
      <c r="G18" s="341"/>
      <c r="H18" s="341"/>
      <c r="I18" s="341"/>
      <c r="K18" s="229"/>
      <c r="L18" s="230"/>
      <c r="M18" s="344"/>
      <c r="N18" s="344"/>
      <c r="O18" s="344"/>
      <c r="P18" s="231"/>
      <c r="Q18" s="345"/>
      <c r="R18" s="345"/>
      <c r="S18" s="229"/>
      <c r="T18" s="229"/>
      <c r="U18" s="229"/>
      <c r="V18" s="230"/>
    </row>
    <row r="19" spans="2:22" ht="21.75" customHeight="1" thickBot="1">
      <c r="B19" s="342"/>
      <c r="C19" s="342"/>
      <c r="D19" s="342"/>
      <c r="E19" s="342"/>
      <c r="F19" s="342"/>
      <c r="G19" s="342"/>
      <c r="H19" s="342"/>
      <c r="I19" s="342"/>
      <c r="Q19" s="232"/>
      <c r="R19" s="232"/>
      <c r="S19" s="232"/>
      <c r="T19" s="232"/>
      <c r="U19" s="232"/>
    </row>
    <row r="20" spans="2:22" ht="3.75" customHeight="1" thickBot="1"/>
    <row r="21" spans="2:22" ht="35.25" customHeight="1">
      <c r="B21" s="319" t="s">
        <v>254</v>
      </c>
      <c r="C21" s="320"/>
      <c r="D21" s="320"/>
      <c r="E21" s="320"/>
      <c r="F21" s="320"/>
      <c r="G21" s="320"/>
      <c r="H21" s="320"/>
      <c r="I21" s="320"/>
      <c r="J21" s="320"/>
      <c r="K21" s="320"/>
      <c r="L21" s="320"/>
      <c r="M21" s="320"/>
      <c r="N21" s="320"/>
      <c r="O21" s="320"/>
      <c r="P21" s="320"/>
      <c r="Q21" s="320"/>
      <c r="R21" s="320"/>
      <c r="S21" s="320"/>
      <c r="T21" s="320"/>
      <c r="U21" s="321"/>
    </row>
    <row r="22" spans="2:22" ht="14.25" customHeight="1">
      <c r="B22" s="322"/>
      <c r="C22" s="323"/>
      <c r="D22" s="323"/>
      <c r="E22" s="323"/>
      <c r="F22" s="323"/>
      <c r="G22" s="323"/>
      <c r="H22" s="323"/>
      <c r="I22" s="323"/>
      <c r="J22" s="323"/>
      <c r="K22" s="323"/>
      <c r="L22" s="323"/>
      <c r="M22" s="323"/>
      <c r="N22" s="323"/>
      <c r="O22" s="323"/>
      <c r="P22" s="323"/>
      <c r="Q22" s="323"/>
      <c r="R22" s="323"/>
      <c r="S22" s="323"/>
      <c r="T22" s="323"/>
      <c r="U22" s="324"/>
    </row>
    <row r="23" spans="2:22" ht="15" customHeight="1" thickBot="1">
      <c r="B23" s="325"/>
      <c r="C23" s="326"/>
      <c r="D23" s="326"/>
      <c r="E23" s="326"/>
      <c r="F23" s="326"/>
      <c r="G23" s="326"/>
      <c r="H23" s="326"/>
      <c r="I23" s="326"/>
      <c r="J23" s="326"/>
      <c r="K23" s="326"/>
      <c r="L23" s="326"/>
      <c r="M23" s="326"/>
      <c r="N23" s="326"/>
      <c r="O23" s="326"/>
      <c r="P23" s="326"/>
      <c r="Q23" s="326"/>
      <c r="R23" s="326"/>
      <c r="S23" s="326"/>
      <c r="T23" s="326"/>
      <c r="U23" s="327"/>
    </row>
  </sheetData>
  <sheetProtection password="DA0D" sheet="1" objects="1" scenarios="1"/>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28"/>
  <sheetViews>
    <sheetView showGridLines="0" showRowColHeaders="0" rightToLeft="1" workbookViewId="0">
      <selection activeCell="B2" sqref="B2"/>
    </sheetView>
  </sheetViews>
  <sheetFormatPr defaultColWidth="9" defaultRowHeight="14.25"/>
  <cols>
    <col min="1" max="1" width="13.875" style="34" bestFit="1" customWidth="1"/>
    <col min="2" max="2" width="22.25" style="34" customWidth="1"/>
    <col min="3" max="3" width="18.875" style="34" customWidth="1"/>
    <col min="4" max="4" width="26" style="34" customWidth="1"/>
    <col min="5" max="5" width="20.625" style="34" customWidth="1"/>
    <col min="6" max="6" width="19.875" style="34" customWidth="1"/>
    <col min="7" max="7" width="3.375" style="34" bestFit="1" customWidth="1"/>
    <col min="8" max="8" width="7.75" style="34" hidden="1" customWidth="1"/>
    <col min="9" max="9" width="7.875" style="34" hidden="1" customWidth="1"/>
    <col min="10" max="10" width="16.25" style="34" customWidth="1"/>
    <col min="11" max="11" width="22.875" style="34" customWidth="1"/>
    <col min="12" max="12" width="18.875" style="34" customWidth="1"/>
    <col min="13" max="15" width="11" style="34" customWidth="1"/>
    <col min="16" max="16" width="15.375" style="34" customWidth="1"/>
    <col min="17" max="17" width="37.125" style="34" customWidth="1"/>
    <col min="18" max="18" width="20" style="83" customWidth="1"/>
    <col min="19" max="19" width="18.375" style="83" customWidth="1"/>
    <col min="20" max="20" width="16.25" style="34" customWidth="1"/>
    <col min="21" max="16384" width="9" style="34"/>
  </cols>
  <sheetData>
    <row r="1" spans="1:10" ht="23.25" customHeight="1">
      <c r="A1" s="611" t="s">
        <v>62</v>
      </c>
      <c r="B1" s="609" t="s">
        <v>63</v>
      </c>
      <c r="C1" s="66" t="s">
        <v>64</v>
      </c>
      <c r="D1" s="207"/>
      <c r="H1" s="34" t="s">
        <v>549</v>
      </c>
      <c r="I1" s="34" t="s">
        <v>550</v>
      </c>
    </row>
    <row r="2" spans="1:10" s="221" customFormat="1" ht="33.75" customHeight="1">
      <c r="A2" s="612">
        <f>'اختيار المقررات'!E1</f>
        <v>0</v>
      </c>
      <c r="B2" s="610"/>
      <c r="C2" s="71"/>
      <c r="D2" s="208"/>
      <c r="H2" s="221" t="s">
        <v>551</v>
      </c>
      <c r="I2" s="221" t="s">
        <v>552</v>
      </c>
    </row>
    <row r="3" spans="1:10" ht="23.25" customHeight="1">
      <c r="A3" s="69" t="s">
        <v>553</v>
      </c>
      <c r="B3" s="66" t="s">
        <v>554</v>
      </c>
      <c r="C3" s="66" t="s">
        <v>555</v>
      </c>
      <c r="D3" s="66" t="s">
        <v>556</v>
      </c>
      <c r="E3" s="66" t="s">
        <v>557</v>
      </c>
      <c r="F3" s="66" t="s">
        <v>558</v>
      </c>
      <c r="H3" s="214" t="s">
        <v>559</v>
      </c>
      <c r="I3" s="214" t="s">
        <v>676</v>
      </c>
    </row>
    <row r="4" spans="1:10" ht="33.75" customHeight="1">
      <c r="A4" s="71"/>
      <c r="B4" s="71"/>
      <c r="C4" s="70" t="str">
        <f>A4&amp;" "&amp;B4</f>
        <v xml:space="preserve"> </v>
      </c>
      <c r="D4" s="71"/>
      <c r="E4" s="71"/>
      <c r="F4" s="71"/>
      <c r="H4" s="34" t="s">
        <v>560</v>
      </c>
      <c r="I4" s="222" t="s">
        <v>675</v>
      </c>
      <c r="J4" s="221"/>
    </row>
    <row r="5" spans="1:10" ht="23.25" customHeight="1">
      <c r="A5" s="67" t="s">
        <v>12</v>
      </c>
      <c r="B5" s="66" t="s">
        <v>65</v>
      </c>
      <c r="C5" s="66" t="s">
        <v>7</v>
      </c>
      <c r="D5" s="66" t="s">
        <v>546</v>
      </c>
      <c r="E5" s="66" t="s">
        <v>11</v>
      </c>
      <c r="F5" s="66" t="s">
        <v>66</v>
      </c>
      <c r="H5" s="214" t="s">
        <v>561</v>
      </c>
      <c r="I5" s="214" t="s">
        <v>607</v>
      </c>
    </row>
    <row r="6" spans="1:10" ht="33.75" customHeight="1">
      <c r="A6" s="71"/>
      <c r="B6" s="79"/>
      <c r="C6" s="71"/>
      <c r="D6" s="71"/>
      <c r="E6" s="71"/>
      <c r="F6" s="80"/>
      <c r="H6" s="34" t="s">
        <v>563</v>
      </c>
      <c r="I6" s="34" t="s">
        <v>608</v>
      </c>
      <c r="J6" s="221"/>
    </row>
    <row r="7" spans="1:10" ht="23.25" customHeight="1">
      <c r="A7" s="66" t="s">
        <v>17</v>
      </c>
      <c r="B7" s="69" t="s">
        <v>258</v>
      </c>
      <c r="C7" s="82" t="s">
        <v>71</v>
      </c>
      <c r="D7" s="82" t="s">
        <v>564</v>
      </c>
      <c r="E7" s="346" t="s">
        <v>70</v>
      </c>
      <c r="F7" s="347"/>
      <c r="H7" s="214" t="s">
        <v>565</v>
      </c>
      <c r="I7" s="34" t="s">
        <v>610</v>
      </c>
    </row>
    <row r="8" spans="1:10" ht="33.75" customHeight="1">
      <c r="A8" s="71"/>
      <c r="B8" s="71"/>
      <c r="C8" s="80"/>
      <c r="D8" s="80"/>
      <c r="E8" s="348"/>
      <c r="F8" s="349"/>
      <c r="H8" s="142" t="s">
        <v>566</v>
      </c>
      <c r="I8" s="34" t="s">
        <v>609</v>
      </c>
      <c r="J8" s="221"/>
    </row>
    <row r="9" spans="1:10" ht="23.25" customHeight="1">
      <c r="A9" s="68" t="s">
        <v>67</v>
      </c>
      <c r="B9" s="66" t="s">
        <v>567</v>
      </c>
      <c r="C9" s="66" t="s">
        <v>568</v>
      </c>
      <c r="H9" s="215" t="s">
        <v>569</v>
      </c>
      <c r="I9" s="34" t="s">
        <v>678</v>
      </c>
    </row>
    <row r="10" spans="1:10" ht="33.75" customHeight="1">
      <c r="A10" s="71"/>
      <c r="B10" s="71"/>
      <c r="C10" s="71"/>
      <c r="H10" s="142" t="s">
        <v>570</v>
      </c>
      <c r="I10" s="142" t="s">
        <v>611</v>
      </c>
      <c r="J10" s="221"/>
    </row>
    <row r="11" spans="1:10" ht="18.75">
      <c r="H11" s="215" t="s">
        <v>573</v>
      </c>
    </row>
    <row r="12" spans="1:10">
      <c r="H12" s="142" t="s">
        <v>574</v>
      </c>
      <c r="J12" s="221"/>
    </row>
    <row r="14" spans="1:10">
      <c r="J14" s="221"/>
    </row>
    <row r="16" spans="1:10">
      <c r="J16" s="221"/>
    </row>
    <row r="18" spans="7:10">
      <c r="G18" s="81" t="s">
        <v>259</v>
      </c>
      <c r="J18" s="221"/>
    </row>
    <row r="19" spans="7:10">
      <c r="G19" s="81" t="s">
        <v>260</v>
      </c>
    </row>
    <row r="20" spans="7:10">
      <c r="J20" s="221"/>
    </row>
    <row r="22" spans="7:10">
      <c r="J22" s="221"/>
    </row>
    <row r="24" spans="7:10">
      <c r="J24" s="221"/>
    </row>
    <row r="26" spans="7:10">
      <c r="J26" s="221"/>
    </row>
    <row r="28" spans="7:10">
      <c r="J28" s="221"/>
    </row>
  </sheetData>
  <sheetProtection password="DA0D" sheet="1" objects="1" scenarios="1"/>
  <mergeCells count="2">
    <mergeCell ref="E7:F7"/>
    <mergeCell ref="E8:F8"/>
  </mergeCells>
  <conditionalFormatting sqref="A1">
    <cfRule type="duplicateValues" dxfId="19" priority="1"/>
  </conditionalFormatting>
  <dataValidations count="6">
    <dataValidation type="textLength" allowBlank="1" showInputMessage="1" showErrorMessage="1" error="رقم الهاتف الثابت خطأ" sqref="D8">
      <formula1>6</formula1>
      <formula2>10</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الرقم الوطني خطأ" sqref="F6">
      <formula1>11</formula1>
      <formula2>11</formula2>
    </dataValidation>
    <dataValidation type="list" allowBlank="1" showInputMessage="1" showErrorMessage="1" sqref="A6">
      <formula1>$G$18:$G$19</formula1>
    </dataValidation>
    <dataValidation type="list" allowBlank="1" showInputMessage="1" showErrorMessage="1" sqref="A10">
      <formula1>$I$1:$I$10</formula1>
    </dataValidation>
    <dataValidation type="list" allowBlank="1" showInputMessage="1" showErrorMessage="1" sqref="C10 A8">
      <formula1>$H$1:$H$12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E56"/>
  <sheetViews>
    <sheetView showGridLines="0" rightToLeft="1" topLeftCell="C1" zoomScale="91" zoomScaleNormal="91" workbookViewId="0">
      <selection activeCell="E1" sqref="E1:G1"/>
    </sheetView>
  </sheetViews>
  <sheetFormatPr defaultColWidth="0" defaultRowHeight="14.25" customHeight="1"/>
  <cols>
    <col min="1" max="1" width="1.875" style="34" hidden="1" customWidth="1"/>
    <col min="2" max="2" width="6.75" style="34" hidden="1" customWidth="1"/>
    <col min="3" max="3" width="4.375" style="34" customWidth="1"/>
    <col min="4" max="4" width="9.625" style="34" customWidth="1"/>
    <col min="5" max="5" width="5" style="34" customWidth="1"/>
    <col min="6" max="6" width="3.375" style="34" customWidth="1"/>
    <col min="7" max="7" width="4.375" style="34" customWidth="1"/>
    <col min="8" max="8" width="3.875" style="34" bestFit="1" customWidth="1"/>
    <col min="9" max="9" width="6.5" style="34" customWidth="1"/>
    <col min="10" max="10" width="0.75" style="34" customWidth="1"/>
    <col min="11" max="11" width="6.625" style="34" hidden="1" customWidth="1"/>
    <col min="12" max="12" width="4.375" style="34" customWidth="1"/>
    <col min="13" max="13" width="9.375" style="34" customWidth="1"/>
    <col min="14" max="14" width="6.375" style="34" customWidth="1"/>
    <col min="15" max="15" width="7.375" style="34" customWidth="1"/>
    <col min="16" max="16" width="3.625" style="34" customWidth="1"/>
    <col min="17" max="17" width="3.375" style="34" customWidth="1"/>
    <col min="18" max="18" width="0.125" style="34" customWidth="1"/>
    <col min="19" max="19" width="6.75" style="34" hidden="1" customWidth="1"/>
    <col min="20" max="20" width="7.875" style="34" bestFit="1" customWidth="1"/>
    <col min="21" max="21" width="5.375" style="34" customWidth="1"/>
    <col min="22" max="22" width="5.5" style="34" bestFit="1" customWidth="1"/>
    <col min="23" max="23" width="17.5" style="34" customWidth="1"/>
    <col min="24" max="24" width="3.875" style="34" bestFit="1" customWidth="1"/>
    <col min="25" max="25" width="5" style="34" customWidth="1"/>
    <col min="26" max="26" width="0.625" style="34" customWidth="1"/>
    <col min="27" max="27" width="6.75" style="34" hidden="1" customWidth="1"/>
    <col min="28" max="28" width="3.875" style="34" bestFit="1" customWidth="1"/>
    <col min="29" max="29" width="10" style="34" customWidth="1"/>
    <col min="30" max="30" width="10.125" style="34" customWidth="1"/>
    <col min="31" max="31" width="2.625" style="34" bestFit="1" customWidth="1"/>
    <col min="32" max="32" width="3.875" style="34" bestFit="1" customWidth="1"/>
    <col min="33" max="33" width="5" style="34" bestFit="1" customWidth="1"/>
    <col min="34" max="34" width="9" style="34" customWidth="1"/>
    <col min="35" max="35" width="3.875" style="34" customWidth="1"/>
    <col min="36" max="36" width="10.25" style="34" customWidth="1"/>
    <col min="37" max="37" width="6.75" style="34" customWidth="1"/>
    <col min="38" max="38" width="3.375" style="34" hidden="1" customWidth="1"/>
    <col min="39" max="39" width="2.875" style="34" hidden="1" customWidth="1"/>
    <col min="40" max="40" width="11.25" style="34" hidden="1" customWidth="1"/>
    <col min="41" max="41" width="32.5" style="34" hidden="1" customWidth="1"/>
    <col min="42" max="46" width="0" style="34" hidden="1" customWidth="1"/>
    <col min="47" max="47" width="2.875" style="132" hidden="1" customWidth="1"/>
    <col min="48" max="48" width="3.875" style="132" hidden="1" customWidth="1"/>
    <col min="49" max="49" width="29.75" style="136" hidden="1" customWidth="1"/>
    <col min="50" max="50" width="2.25" style="132" hidden="1" customWidth="1"/>
    <col min="51" max="51" width="3.125" style="132" hidden="1" customWidth="1"/>
    <col min="52" max="54" width="0" style="132" hidden="1" customWidth="1"/>
    <col min="55" max="57" width="0" style="142" hidden="1" customWidth="1"/>
    <col min="58" max="16384" width="9" style="34" hidden="1"/>
  </cols>
  <sheetData>
    <row r="1" spans="1:57" s="201" customFormat="1" ht="21" customHeight="1" thickTop="1" thickBot="1">
      <c r="B1" s="252"/>
      <c r="C1" s="377" t="s">
        <v>3</v>
      </c>
      <c r="D1" s="377"/>
      <c r="E1" s="391"/>
      <c r="F1" s="391"/>
      <c r="G1" s="391"/>
      <c r="H1" s="377" t="s">
        <v>4</v>
      </c>
      <c r="I1" s="377"/>
      <c r="J1" s="377"/>
      <c r="K1" s="200"/>
      <c r="L1" s="379" t="e">
        <f>VLOOKUP($E$1,ورقة2!$A$1:$U$8703,2,0)</f>
        <v>#N/A</v>
      </c>
      <c r="M1" s="379"/>
      <c r="N1" s="379"/>
      <c r="O1" s="377" t="s">
        <v>5</v>
      </c>
      <c r="P1" s="377"/>
      <c r="Q1" s="378" t="b">
        <f>IF('إدخال البيانات'!A2&gt;0,IF('إدخال البيانات'!B2&lt;&gt;"",'إدخال البيانات'!B2,VLOOKUP($E$1,ورقة2!$A$1:$U$8703,3,0)))</f>
        <v>0</v>
      </c>
      <c r="R1" s="378"/>
      <c r="S1" s="378"/>
      <c r="T1" s="378"/>
      <c r="U1" s="380" t="s">
        <v>6</v>
      </c>
      <c r="V1" s="380"/>
      <c r="W1" s="238" t="b">
        <f>IF('إدخال البيانات'!A2&gt;0,IF('إدخال البيانات'!C2&lt;&gt;"",'إدخال البيانات'!C2,VLOOKUP($E$1,ورقة2!A1:U8703,4,0)))</f>
        <v>0</v>
      </c>
      <c r="X1" s="376" t="s">
        <v>65</v>
      </c>
      <c r="Y1" s="376"/>
      <c r="Z1" s="234"/>
      <c r="AA1" s="234"/>
      <c r="AB1" s="364" t="b">
        <f>IF('إدخال البيانات'!A2&gt;0,IF('إدخال البيانات'!B6&lt;&gt;"",'إدخال البيانات'!B6,VLOOKUP($E$1,ورقة2!A1:U8703,6,0)))</f>
        <v>0</v>
      </c>
      <c r="AC1" s="364"/>
      <c r="AD1" s="235" t="s">
        <v>7</v>
      </c>
      <c r="AE1" s="373" t="b">
        <f>IF('إدخال البيانات'!A2&gt;0,IF('إدخال البيانات'!C6&lt;&gt;"",'إدخال البيانات'!C6,VLOOKUP($E$1,ورقة2!A1:U8703,7,0)))</f>
        <v>0</v>
      </c>
      <c r="AF1" s="373"/>
      <c r="AG1" s="373"/>
      <c r="AL1" s="220"/>
      <c r="AO1" s="201" t="s">
        <v>266</v>
      </c>
      <c r="AV1" s="205"/>
      <c r="AW1" s="205"/>
      <c r="AX1" s="205"/>
      <c r="AY1" s="205"/>
      <c r="AZ1" s="205"/>
      <c r="BA1" s="205"/>
      <c r="BB1" s="205"/>
      <c r="BC1" s="205"/>
    </row>
    <row r="2" spans="1:57" s="170" customFormat="1" ht="21" customHeight="1" thickTop="1" thickBot="1">
      <c r="B2" s="254"/>
      <c r="C2" s="380" t="s">
        <v>10</v>
      </c>
      <c r="D2" s="380"/>
      <c r="E2" s="381" t="e">
        <f>VLOOKUP($E$1,ورقة2!A1:U8703,9,0)</f>
        <v>#N/A</v>
      </c>
      <c r="F2" s="381"/>
      <c r="G2" s="381"/>
      <c r="H2" s="382"/>
      <c r="I2" s="382"/>
      <c r="J2" s="382"/>
      <c r="K2" s="202"/>
      <c r="L2" s="367">
        <f>'إدخال البيانات'!F4</f>
        <v>0</v>
      </c>
      <c r="M2" s="367"/>
      <c r="N2" s="367"/>
      <c r="O2" s="383" t="s">
        <v>542</v>
      </c>
      <c r="P2" s="383"/>
      <c r="Q2" s="385">
        <f>'إدخال البيانات'!E4</f>
        <v>0</v>
      </c>
      <c r="R2" s="385"/>
      <c r="S2" s="385"/>
      <c r="T2" s="385"/>
      <c r="U2" s="384" t="s">
        <v>543</v>
      </c>
      <c r="V2" s="384"/>
      <c r="W2" s="238">
        <f>'إدخال البيانات'!D4</f>
        <v>0</v>
      </c>
      <c r="X2" s="368" t="s">
        <v>544</v>
      </c>
      <c r="Y2" s="368"/>
      <c r="Z2" s="368"/>
      <c r="AA2" s="368"/>
      <c r="AB2" s="367" t="str">
        <f>'إدخال البيانات'!C4</f>
        <v xml:space="preserve"> </v>
      </c>
      <c r="AC2" s="367"/>
      <c r="AD2" s="367"/>
      <c r="AE2" s="374" t="s">
        <v>545</v>
      </c>
      <c r="AF2" s="374"/>
      <c r="AG2" s="374"/>
      <c r="AO2" s="170" t="s">
        <v>267</v>
      </c>
      <c r="AV2" s="205"/>
      <c r="AW2" s="205"/>
      <c r="AX2" s="205"/>
      <c r="AY2" s="205"/>
      <c r="AZ2" s="205"/>
      <c r="BA2" s="205"/>
      <c r="BB2" s="205"/>
      <c r="BC2" s="205"/>
    </row>
    <row r="3" spans="1:57" s="170" customFormat="1" ht="21" customHeight="1" thickTop="1" thickBot="1">
      <c r="B3" s="371" t="s">
        <v>12</v>
      </c>
      <c r="C3" s="371"/>
      <c r="D3" s="371"/>
      <c r="E3" s="378" t="b">
        <f>IF('إدخال البيانات'!A2&gt;0,IF('إدخال البيانات'!A6&lt;&gt;"",'إدخال البيانات'!A6,VLOOKUP($E$1,ورقة2!A1:U8703,5,0)))</f>
        <v>0</v>
      </c>
      <c r="F3" s="378"/>
      <c r="G3" s="378"/>
      <c r="H3" s="377" t="s">
        <v>11</v>
      </c>
      <c r="I3" s="377"/>
      <c r="J3" s="377"/>
      <c r="K3" s="203"/>
      <c r="L3" s="379" t="b">
        <f>IF('إدخال البيانات'!A2&gt;0,IF('إدخال البيانات'!E6&lt;&gt;"",'إدخال البيانات'!E6,VLOOKUP($E$1,ورقة2!A1:U8703,8,0)))</f>
        <v>0</v>
      </c>
      <c r="M3" s="379"/>
      <c r="N3" s="379"/>
      <c r="O3" s="380" t="s">
        <v>66</v>
      </c>
      <c r="P3" s="380"/>
      <c r="Q3" s="386">
        <f>'إدخال البيانات'!F6</f>
        <v>0</v>
      </c>
      <c r="R3" s="386"/>
      <c r="S3" s="386"/>
      <c r="T3" s="386"/>
      <c r="U3" s="361" t="s">
        <v>17</v>
      </c>
      <c r="V3" s="361"/>
      <c r="W3" s="238" t="b">
        <f>IF('إدخال البيانات'!A2&gt;0,IF('إدخال البيانات'!A8&lt;&gt;"",'إدخال البيانات'!A8,VLOOKUP($E$1,ورقة2!A1:U8703,13,0)))</f>
        <v>0</v>
      </c>
      <c r="X3" s="369" t="s">
        <v>546</v>
      </c>
      <c r="Y3" s="369"/>
      <c r="Z3" s="369"/>
      <c r="AA3" s="369"/>
      <c r="AB3" s="367">
        <f>'إدخال البيانات'!D6</f>
        <v>0</v>
      </c>
      <c r="AC3" s="367"/>
      <c r="AD3" s="236" t="s">
        <v>258</v>
      </c>
      <c r="AE3" s="375">
        <f>'إدخال البيانات'!B8</f>
        <v>0</v>
      </c>
      <c r="AF3" s="375"/>
      <c r="AG3" s="375"/>
      <c r="AL3" s="220"/>
      <c r="AO3" s="170" t="s">
        <v>58</v>
      </c>
      <c r="AV3" s="205"/>
      <c r="AW3" s="205"/>
      <c r="AX3" s="205"/>
      <c r="AY3" s="205"/>
      <c r="AZ3" s="205"/>
      <c r="BA3" s="205"/>
      <c r="BB3" s="205"/>
      <c r="BC3" s="205"/>
    </row>
    <row r="4" spans="1:57" s="170" customFormat="1" ht="21" customHeight="1" thickTop="1" thickBot="1">
      <c r="B4" s="233"/>
      <c r="C4" s="407" t="s">
        <v>13</v>
      </c>
      <c r="D4" s="407"/>
      <c r="E4" s="408" t="b">
        <f>IF('إدخال البيانات'!A2&gt;0,IF('إدخال البيانات'!A10&lt;&gt;"",'إدخال البيانات'!A10,VLOOKUP($E$1,ورقة2!A1:U8703,10,0)))</f>
        <v>0</v>
      </c>
      <c r="F4" s="408"/>
      <c r="G4" s="408"/>
      <c r="H4" s="407" t="s">
        <v>14</v>
      </c>
      <c r="I4" s="407"/>
      <c r="J4" s="407"/>
      <c r="K4" s="204"/>
      <c r="L4" s="408" t="b">
        <f>IF('إدخال البيانات'!A2&gt;0,IF('إدخال البيانات'!B10&lt;&gt;"",'إدخال البيانات'!B10,VLOOKUP($E$1,ورقة2!A1:U8703,11,0)))</f>
        <v>0</v>
      </c>
      <c r="M4" s="408"/>
      <c r="N4" s="408"/>
      <c r="O4" s="388" t="s">
        <v>15</v>
      </c>
      <c r="P4" s="388"/>
      <c r="Q4" s="389" t="b">
        <f>IF('إدخال البيانات'!A2&gt;0,IF('إدخال البيانات'!C10&lt;&gt;"",'إدخال البيانات'!C10,VLOOKUP($E$1,ورقة2!A1:U8703,12,0)))</f>
        <v>0</v>
      </c>
      <c r="R4" s="389"/>
      <c r="S4" s="389"/>
      <c r="T4" s="389"/>
      <c r="U4" s="390" t="s">
        <v>256</v>
      </c>
      <c r="V4" s="390"/>
      <c r="W4" s="239">
        <f>'إدخال البيانات'!C8</f>
        <v>0</v>
      </c>
      <c r="X4" s="370" t="s">
        <v>257</v>
      </c>
      <c r="Y4" s="370"/>
      <c r="Z4" s="370"/>
      <c r="AA4" s="370"/>
      <c r="AB4" s="366">
        <f>'إدخال البيانات'!D8</f>
        <v>0</v>
      </c>
      <c r="AC4" s="367"/>
      <c r="AD4" s="237" t="s">
        <v>70</v>
      </c>
      <c r="AE4" s="372">
        <f>'إدخال البيانات'!E8</f>
        <v>0</v>
      </c>
      <c r="AF4" s="372"/>
      <c r="AG4" s="372"/>
      <c r="AH4" s="372"/>
      <c r="AI4" s="372"/>
      <c r="AJ4" s="372"/>
      <c r="AM4" s="201"/>
      <c r="AO4" s="84" t="s">
        <v>72</v>
      </c>
      <c r="AV4" s="205"/>
      <c r="AW4" s="205"/>
      <c r="AX4" s="205"/>
      <c r="AY4" s="205"/>
      <c r="AZ4" s="205"/>
      <c r="BA4" s="205"/>
      <c r="BB4" s="205"/>
      <c r="BC4" s="205" t="s">
        <v>547</v>
      </c>
    </row>
    <row r="5" spans="1:57" s="170" customFormat="1" ht="21" customHeight="1" thickTop="1" thickBot="1">
      <c r="B5" s="251"/>
      <c r="C5" s="397" t="s">
        <v>16</v>
      </c>
      <c r="D5" s="397"/>
      <c r="E5" s="365" t="e">
        <f>VLOOKUP($E$1,ورقة2!A1:U8703,16,0)</f>
        <v>#N/A</v>
      </c>
      <c r="F5" s="365"/>
      <c r="G5" s="365"/>
      <c r="H5" s="387" t="s">
        <v>265</v>
      </c>
      <c r="I5" s="387"/>
      <c r="J5" s="387"/>
      <c r="K5" s="202"/>
      <c r="L5" s="392"/>
      <c r="M5" s="392"/>
      <c r="N5" s="392"/>
      <c r="O5" s="392"/>
      <c r="P5" s="392"/>
      <c r="Q5" s="392"/>
      <c r="R5" s="392"/>
      <c r="S5" s="392"/>
      <c r="T5" s="392"/>
      <c r="U5" s="392"/>
      <c r="V5" s="392"/>
      <c r="W5" s="392"/>
      <c r="X5" s="371" t="s">
        <v>1</v>
      </c>
      <c r="Y5" s="371"/>
      <c r="Z5" s="371"/>
      <c r="AA5" s="371"/>
      <c r="AB5" s="367" t="e">
        <f>VLOOKUP($E$1,ورقة2!A1:U8703,19,0)</f>
        <v>#N/A</v>
      </c>
      <c r="AC5" s="367"/>
      <c r="AD5" s="253" t="s">
        <v>0</v>
      </c>
      <c r="AE5" s="364" t="e">
        <f>VLOOKUP($E$1,ورقة2!A1:U8703,20,0)</f>
        <v>#N/A</v>
      </c>
      <c r="AF5" s="364"/>
      <c r="AG5" s="364"/>
      <c r="AH5" s="253" t="s">
        <v>2</v>
      </c>
      <c r="AI5" s="365">
        <f>IFERROR(VLOOKUP($E$1,ورقة2!A1:U8703,21,0),0)</f>
        <v>0</v>
      </c>
      <c r="AJ5" s="365"/>
      <c r="AL5" s="206"/>
      <c r="AO5" s="170" t="s">
        <v>268</v>
      </c>
      <c r="AU5" s="170">
        <v>1</v>
      </c>
      <c r="AV5" s="133">
        <v>610</v>
      </c>
      <c r="AW5" s="212" t="s">
        <v>698</v>
      </c>
      <c r="AX5" s="131">
        <f>H8</f>
        <v>0</v>
      </c>
      <c r="AY5" s="131" t="e">
        <f>I8</f>
        <v>#N/A</v>
      </c>
      <c r="AZ5" s="213"/>
      <c r="BA5" s="134"/>
      <c r="BC5" s="170" t="s">
        <v>548</v>
      </c>
    </row>
    <row r="6" spans="1:57" ht="43.5" customHeight="1" thickTop="1" thickBot="1">
      <c r="B6" s="398" t="str">
        <f>IF(E1&lt;&gt;"","مقررات السنة الأولى","أدخل الرقم الامتحاني في الحقل المخصص واملأ جميع الحقول بالبيانات الصحيحة")</f>
        <v>أدخل الرقم الامتحاني في الحقل المخصص واملأ جميع الحقول بالبيانات الصحيحة</v>
      </c>
      <c r="C6" s="399"/>
      <c r="D6" s="399"/>
      <c r="E6" s="399"/>
      <c r="F6" s="399"/>
      <c r="G6" s="399"/>
      <c r="H6" s="399"/>
      <c r="I6" s="399"/>
      <c r="J6" s="399"/>
      <c r="K6" s="399"/>
      <c r="L6" s="399"/>
      <c r="M6" s="399"/>
      <c r="N6" s="399"/>
      <c r="O6" s="399"/>
      <c r="P6" s="399"/>
      <c r="Q6" s="400"/>
      <c r="R6" s="78"/>
      <c r="S6" s="255"/>
      <c r="T6" s="362" t="str">
        <f>IF(E1&lt;&gt;"","مقررات السنة الثالثة","لايحق لك تعديل الاستمارة بعد تثبيت التسجيل تحت طائلة إلغاء التسجيل")</f>
        <v>لايحق لك تعديل الاستمارة بعد تثبيت التسجيل تحت طائلة إلغاء التسجيل</v>
      </c>
      <c r="U6" s="363"/>
      <c r="V6" s="363"/>
      <c r="W6" s="363"/>
      <c r="X6" s="363"/>
      <c r="Y6" s="363"/>
      <c r="Z6" s="363"/>
      <c r="AA6" s="363"/>
      <c r="AB6" s="363"/>
      <c r="AC6" s="363"/>
      <c r="AD6" s="363"/>
      <c r="AE6" s="363"/>
      <c r="AF6" s="363"/>
      <c r="AG6" s="363"/>
      <c r="AH6" s="247"/>
      <c r="AI6" s="247"/>
      <c r="AJ6" s="247"/>
      <c r="AK6" s="248"/>
      <c r="AL6" s="48"/>
      <c r="AN6" s="49"/>
      <c r="AO6" s="49" t="s">
        <v>269</v>
      </c>
      <c r="AU6" s="133">
        <v>2</v>
      </c>
      <c r="AV6" s="133">
        <v>611</v>
      </c>
      <c r="AW6" s="133" t="s">
        <v>281</v>
      </c>
      <c r="AX6" s="131">
        <f t="shared" ref="AX6:AY10" si="0">H9</f>
        <v>0</v>
      </c>
      <c r="AY6" s="131" t="e">
        <f t="shared" si="0"/>
        <v>#N/A</v>
      </c>
      <c r="AZ6" s="134"/>
      <c r="BC6" s="133"/>
      <c r="BD6" s="133"/>
      <c r="BE6" s="133"/>
    </row>
    <row r="7" spans="1:57" ht="23.25" customHeight="1" thickBot="1">
      <c r="B7" s="409" t="s">
        <v>18</v>
      </c>
      <c r="C7" s="409"/>
      <c r="D7" s="409"/>
      <c r="E7" s="409"/>
      <c r="F7" s="409"/>
      <c r="G7" s="409"/>
      <c r="H7" s="409"/>
      <c r="I7" s="410"/>
      <c r="J7" s="57"/>
      <c r="K7" s="257"/>
      <c r="L7" s="411" t="s">
        <v>21</v>
      </c>
      <c r="M7" s="409"/>
      <c r="N7" s="409"/>
      <c r="O7" s="409"/>
      <c r="P7" s="409"/>
      <c r="Q7" s="410"/>
      <c r="R7" s="60"/>
      <c r="S7" s="35"/>
      <c r="T7" s="412" t="s">
        <v>22</v>
      </c>
      <c r="U7" s="413"/>
      <c r="V7" s="413"/>
      <c r="W7" s="413"/>
      <c r="X7" s="413"/>
      <c r="Y7" s="414"/>
      <c r="Z7" s="88"/>
      <c r="AA7" s="36"/>
      <c r="AB7" s="412" t="s">
        <v>21</v>
      </c>
      <c r="AC7" s="413"/>
      <c r="AD7" s="413"/>
      <c r="AE7" s="413"/>
      <c r="AF7" s="413"/>
      <c r="AG7" s="414"/>
      <c r="AH7" s="247"/>
      <c r="AI7" s="247"/>
      <c r="AJ7" s="247"/>
      <c r="AK7" s="248"/>
      <c r="AL7" s="49"/>
      <c r="AN7" s="49"/>
      <c r="AO7" s="49" t="s">
        <v>9</v>
      </c>
      <c r="AU7" s="133">
        <v>3</v>
      </c>
      <c r="AV7" s="133">
        <v>612</v>
      </c>
      <c r="AW7" s="141" t="s">
        <v>282</v>
      </c>
      <c r="AX7" s="131">
        <f t="shared" si="0"/>
        <v>0</v>
      </c>
      <c r="AY7" s="131" t="e">
        <f t="shared" si="0"/>
        <v>#N/A</v>
      </c>
      <c r="AZ7" s="135"/>
      <c r="BC7" s="141"/>
      <c r="BD7" s="141"/>
      <c r="BE7" s="141"/>
    </row>
    <row r="8" spans="1:57" ht="26.25" customHeight="1" thickBot="1">
      <c r="A8" s="34" t="e">
        <f>IF(AND(I8&lt;&gt;"",H8=1),1,"")</f>
        <v>#N/A</v>
      </c>
      <c r="B8" s="37" t="e">
        <f>IF(OR(I8="ج",I8="ر1",I8="ر2"),IF(H8=1,IF($L$5=$AO$7,0,IF($L$5=$AO$2,IF(I8="ج",4000,IF(I8="ر1",5200,IF(I8="ر2",6000,""))),IF(OR($L$5=$AO$3,$L$5=$AO$6),IF(I8="ج",2500,IF(I8="ر1",3250,IF(I8="ر2",3750,""))),IF($L$5=$AO$4,500,IF(OR($L$5=$AO$1,$L$5=$AO$5,$L$5=$AO$8),IF(I8="ج",4000,IF(I8="ر1",5500,IF(I8="ر2",6500,""))),IF(I8="ج",5000,IF(I8="ر1",6500,IF(I8="ر2",7500,""))))))))))</f>
        <v>#N/A</v>
      </c>
      <c r="C8" s="58">
        <v>610</v>
      </c>
      <c r="D8" s="439" t="s">
        <v>280</v>
      </c>
      <c r="E8" s="439"/>
      <c r="F8" s="439"/>
      <c r="G8" s="440"/>
      <c r="H8" s="242"/>
      <c r="I8" s="243" t="e">
        <f>IF(VLOOKUP($E$1,ورقة4!$A$2:$BA$7239,3,0)=0,"",(VLOOKUP($E$1,ورقة4!$A$2:$BA$7239,3,0)))</f>
        <v>#N/A</v>
      </c>
      <c r="J8" s="137" t="e">
        <f>IF(AND(Q8&lt;&gt;"",P8=1),7,"")</f>
        <v>#N/A</v>
      </c>
      <c r="K8" s="37" t="e">
        <f>IF(OR(Q8="ج",Q8="ر1",Q8="ر2"),IF(P8=1,IF($L$5=$AO$7,0,IF($L$5=$AO$2,IF(Q8="ج",4000,IF(Q8="ر1",5200,IF(Q8="ر2",6000,""))),IF(OR($L$5=$AO$3,$L$5=$AO$6),IF(Q8="ج",2500,IF(Q8="ر1",3250,IF(Q8="ر2",3750,""))),IF($L$5=$AO$4,500,IF(OR($L$5=$AO$1,$L$5=$AO$5,$L$5=$AO$8),IF(Q8="ج",4000,IF(Q8="ر1",5500,IF(Q8="ر2",6500,""))),IF(Q8="ج",5000,IF(Q8="ر1",6500,IF(Q8="ر2",7500,""))))))))))</f>
        <v>#N/A</v>
      </c>
      <c r="L8" s="58">
        <v>616</v>
      </c>
      <c r="M8" s="442" t="s">
        <v>286</v>
      </c>
      <c r="N8" s="443"/>
      <c r="O8" s="444"/>
      <c r="P8" s="242"/>
      <c r="Q8" s="243" t="e">
        <f>IF(VLOOKUP($E$1,ورقة4!$A$2:$BA$7239,9,0)=0,"",(VLOOKUP($E$1,ورقة4!$A$2:$BA$7239,9,0)))</f>
        <v>#N/A</v>
      </c>
      <c r="R8" s="138" t="e">
        <f>IF(AND(Y8&lt;&gt;"",X8=1),25,"")</f>
        <v>#N/A</v>
      </c>
      <c r="S8" s="37" t="e">
        <f>IF(OR(Y8="ج",Y8="ر1",Y8="ر2"),IF(X8=1,IF($L$5=$AO$7,0,IF($L$5=$AO$2,IF(Y8="ج",4000,IF(Y8="ر1",5200,IF(Y8="ر2",6000,""))),IF(OR($L$5=$AO$3,$L$5=$AO$6),IF(Y8="ج",2500,IF(Y8="ر1",3250,IF(Y8="ر2",3750,""))),IF($L$5=$AO$4,500,IF(OR($L$5=$AO$1,$L$5=$AO$5,$L$5=$AO$8),IF(Y8="ج",4000,IF(Y8="ر1",5500,IF(Y8="ر2",6500,""))),IF(Y8="ج",5000,IF(Y8="ر1",6500,IF(Y8="ر2",7500,""))))))))))</f>
        <v>#N/A</v>
      </c>
      <c r="T8" s="240">
        <v>640</v>
      </c>
      <c r="U8" s="401" t="s">
        <v>292</v>
      </c>
      <c r="V8" s="402"/>
      <c r="W8" s="403"/>
      <c r="X8" s="259"/>
      <c r="Y8" s="244" t="e">
        <f>IF(VLOOKUP($E$1,ورقة4!$A$2:$BA$7239,27,0)=0,"",(VLOOKUP($E$1,ورقة4!$A$2:$BA$7239,27,0)))</f>
        <v>#N/A</v>
      </c>
      <c r="Z8" s="137" t="e">
        <f>IF(AND(AG8&lt;&gt;"",AF8=1),31,"")</f>
        <v>#N/A</v>
      </c>
      <c r="AA8" s="37" t="e">
        <f>IF(OR(AG8="ج",AG8="ر1",AG8="ر2"),IF(AF8=1,IF($L$5=$AO$7,0,IF($L$5=$AO$2,IF(AG8="ج",4000,IF(AG8="ر1",5200,IF(AG8="ر2",6000,""))),IF(OR($L$5=$AO$3,$L$5=$AO$6),IF(AG8="ج",2500,IF(AG8="ر1",3250,IF(AG8="ر2",3750,""))),IF($L$5=$AO$4,500,IF(OR($L$5=$AO$1,$L$5=$AO$5,$L$5=$AO$8),IF(AG8="ج",4000,IF(AG8="ر1",5500,IF(AG8="ر2",6500,""))),IF(AG8="ج",5000,IF(AG8="ر1",6500,IF(AG8="ر2",7500,""))))))))))</f>
        <v>#N/A</v>
      </c>
      <c r="AB8" s="240">
        <v>646</v>
      </c>
      <c r="AC8" s="401" t="s">
        <v>298</v>
      </c>
      <c r="AD8" s="402"/>
      <c r="AE8" s="403"/>
      <c r="AF8" s="259"/>
      <c r="AG8" s="244" t="e">
        <f>IF(VLOOKUP($E$1,ورقة4!$A$2:$BA$7239,33,0)=0,"",(VLOOKUP($E$1,ورقة4!$A$2:$BA$7239,33,0)))</f>
        <v>#N/A</v>
      </c>
      <c r="AH8" s="249"/>
      <c r="AI8" s="249"/>
      <c r="AJ8" s="249"/>
      <c r="AK8" s="248"/>
      <c r="AL8" s="48" t="e">
        <f t="shared" ref="AL8:AL13" si="1">IF(A8&lt;&gt;"",A8,"")</f>
        <v>#N/A</v>
      </c>
      <c r="AM8" s="34">
        <v>1</v>
      </c>
      <c r="AN8" s="49"/>
      <c r="AO8" s="1" t="s">
        <v>6066</v>
      </c>
      <c r="AU8" s="133">
        <v>4</v>
      </c>
      <c r="AV8" s="133">
        <v>613</v>
      </c>
      <c r="AW8" s="141" t="s">
        <v>283</v>
      </c>
      <c r="AX8" s="131">
        <f t="shared" si="0"/>
        <v>0</v>
      </c>
      <c r="AY8" s="131" t="e">
        <f t="shared" si="0"/>
        <v>#N/A</v>
      </c>
      <c r="AZ8" s="135"/>
      <c r="BC8" s="141"/>
      <c r="BD8" s="141"/>
      <c r="BE8" s="141"/>
    </row>
    <row r="9" spans="1:57" ht="26.25" customHeight="1" thickTop="1" thickBot="1">
      <c r="A9" s="34" t="e">
        <f>IF(AND(I9&lt;&gt;"",H9=1),2,"")</f>
        <v>#N/A</v>
      </c>
      <c r="B9" s="37" t="e">
        <f t="shared" ref="B9:B13" si="2">IF(OR(I9="ج",I9="ر1",I9="ر2"),IF(H9=1,IF($L$5=$AO$7,0,IF($L$5=$AO$2,IF(I9="ج",4000,IF(I9="ر1",5200,IF(I9="ر2",6000,""))),IF(OR($L$5=$AO$3,$L$5=$AO$6),IF(I9="ج",2500,IF(I9="ر1",3250,IF(I9="ر2",3750,""))),IF($L$5=$AO$4,500,IF(OR($L$5=$AO$1,$L$5=$AO$5,$L$5=$AO$8),IF(I9="ج",4000,IF(I9="ر1",5500,IF(I9="ر2",6500,""))),IF(I9="ج",5000,IF(I9="ر1",6500,IF(I9="ر2",7500,""))))))))))</f>
        <v>#N/A</v>
      </c>
      <c r="C9" s="59">
        <v>611</v>
      </c>
      <c r="D9" s="429" t="s">
        <v>281</v>
      </c>
      <c r="E9" s="429"/>
      <c r="F9" s="429"/>
      <c r="G9" s="430"/>
      <c r="H9" s="242"/>
      <c r="I9" s="244" t="e">
        <f>IF(VLOOKUP($E$1,ورقة4!$A$2:$BA$7239,4,0)=0,"",(VLOOKUP($E$1,ورقة4!$A$2:$BA$7239,4,0)))</f>
        <v>#N/A</v>
      </c>
      <c r="J9" s="137" t="e">
        <f>IF(AND(Q9&lt;&gt;"",P9=1),8,"")</f>
        <v>#N/A</v>
      </c>
      <c r="K9" s="37" t="e">
        <f t="shared" ref="K9:K13" si="3">IF(OR(Q9="ج",Q9="ر1",Q9="ر2"),IF(P9=1,IF($L$5=$AO$7,0,IF($L$5=$AO$2,IF(Q9="ج",4000,IF(Q9="ر1",5200,IF(Q9="ر2",6000,""))),IF(OR($L$5=$AO$3,$L$5=$AO$6),IF(Q9="ج",2500,IF(Q9="ر1",3250,IF(Q9="ر2",3750,""))),IF($L$5=$AO$4,500,IF(OR($L$5=$AO$1,$L$5=$AO$5,$L$5=$AO$8),IF(Q9="ج",4000,IF(Q9="ر1",5500,IF(Q9="ر2",6500,""))),IF(Q9="ج",5000,IF(Q9="ر1",6500,IF(Q9="ر2",7500,""))))))))))</f>
        <v>#N/A</v>
      </c>
      <c r="L9" s="59">
        <v>617</v>
      </c>
      <c r="M9" s="420" t="s">
        <v>287</v>
      </c>
      <c r="N9" s="420"/>
      <c r="O9" s="421"/>
      <c r="P9" s="242"/>
      <c r="Q9" s="244" t="e">
        <f>IF(VLOOKUP($E$1,ورقة4!$A$2:$BA$7239,10,0)=0,"",(VLOOKUP($E$1,ورقة4!$A$2:$BA$7239,10,0)))</f>
        <v>#N/A</v>
      </c>
      <c r="R9" s="138" t="e">
        <f>IF(AND(Y9&lt;&gt;"",X9=1),26,"")</f>
        <v>#N/A</v>
      </c>
      <c r="S9" s="37" t="e">
        <f t="shared" ref="S9:S13" si="4">IF(OR(Y9="ج",Y9="ر1",Y9="ر2"),IF(X9=1,IF($L$5=$AO$7,0,IF($L$5=$AO$2,IF(Y9="ج",4000,IF(Y9="ر1",5200,IF(Y9="ر2",6000,""))),IF(OR($L$5=$AO$3,$L$5=$AO$6),IF(Y9="ج",2500,IF(Y9="ر1",3250,IF(Y9="ر2",3750,""))),IF($L$5=$AO$4,500,IF(OR($L$5=$AO$1,$L$5=$AO$5,$L$5=$AO$8),IF(Y9="ج",4000,IF(Y9="ر1",5500,IF(Y9="ر2",6500,""))),IF(Y9="ج",5000,IF(Y9="ر1",6500,IF(Y9="ر2",7500,""))))))))))</f>
        <v>#N/A</v>
      </c>
      <c r="T9" s="241">
        <v>641</v>
      </c>
      <c r="U9" s="357" t="s">
        <v>293</v>
      </c>
      <c r="V9" s="358"/>
      <c r="W9" s="359"/>
      <c r="X9" s="259"/>
      <c r="Y9" s="244" t="e">
        <f>IF(VLOOKUP($E$1,ورقة4!$A$2:$BA$7239,28,0)=0,"",(VLOOKUP($E$1,ورقة4!$A$2:$BA$7239,28,0)))</f>
        <v>#N/A</v>
      </c>
      <c r="Z9" s="137" t="e">
        <f>IF(AND(AG9&lt;&gt;"",AF9=1),32,"")</f>
        <v>#N/A</v>
      </c>
      <c r="AA9" s="37" t="e">
        <f t="shared" ref="AA9:AA13" si="5">IF(OR(AG9="ج",AG9="ر1",AG9="ر2"),IF(AF9=1,IF($L$5=$AO$7,0,IF($L$5=$AO$2,IF(AG9="ج",4000,IF(AG9="ر1",5200,IF(AG9="ر2",6000,""))),IF(OR($L$5=$AO$3,$L$5=$AO$6),IF(AG9="ج",2500,IF(AG9="ر1",3250,IF(AG9="ر2",3750,""))),IF($L$5=$AO$4,500,IF(OR($L$5=$AO$1,$L$5=$AO$5,$L$5=$AO$8),IF(AG9="ج",4000,IF(AG9="ر1",5500,IF(AG9="ر2",6500,""))),IF(AG9="ج",5000,IF(AG9="ر1",6500,IF(AG9="ر2",7500,""))))))))))</f>
        <v>#N/A</v>
      </c>
      <c r="AB9" s="241">
        <v>647</v>
      </c>
      <c r="AC9" s="357" t="s">
        <v>299</v>
      </c>
      <c r="AD9" s="358"/>
      <c r="AE9" s="359"/>
      <c r="AF9" s="259"/>
      <c r="AG9" s="244" t="e">
        <f>IF(VLOOKUP($E$1,ورقة4!$A$2:$BA$7239,34,0)=0,"",(VLOOKUP($E$1,ورقة4!$A$2:$BA$7239,34,0)))</f>
        <v>#N/A</v>
      </c>
      <c r="AH9" s="393"/>
      <c r="AI9" s="394"/>
      <c r="AJ9" s="394"/>
      <c r="AK9" s="248"/>
      <c r="AL9" s="48" t="e">
        <f t="shared" si="1"/>
        <v>#N/A</v>
      </c>
      <c r="AM9" s="34">
        <v>2</v>
      </c>
      <c r="AU9" s="133">
        <v>5</v>
      </c>
      <c r="AV9" s="133">
        <v>614</v>
      </c>
      <c r="AW9" s="133" t="s">
        <v>284</v>
      </c>
      <c r="AX9" s="131">
        <f t="shared" si="0"/>
        <v>0</v>
      </c>
      <c r="AY9" s="131" t="e">
        <f t="shared" si="0"/>
        <v>#N/A</v>
      </c>
      <c r="AZ9" s="134"/>
      <c r="BC9" s="133"/>
      <c r="BD9" s="133"/>
      <c r="BE9" s="133"/>
    </row>
    <row r="10" spans="1:57" ht="26.25" customHeight="1" thickTop="1" thickBot="1">
      <c r="A10" s="34" t="e">
        <f>IF(AND(I10&lt;&gt;"",H10=1),3,"")</f>
        <v>#N/A</v>
      </c>
      <c r="B10" s="37" t="e">
        <f t="shared" si="2"/>
        <v>#N/A</v>
      </c>
      <c r="C10" s="59">
        <v>612</v>
      </c>
      <c r="D10" s="418" t="s">
        <v>282</v>
      </c>
      <c r="E10" s="418"/>
      <c r="F10" s="418"/>
      <c r="G10" s="435"/>
      <c r="H10" s="242"/>
      <c r="I10" s="244" t="e">
        <f>IF(VLOOKUP($E$1,ورقة4!$A$2:$BA$7239,5,0)=0,"",(VLOOKUP($E$1,ورقة4!$A$2:$BA$7239,5,0)))</f>
        <v>#N/A</v>
      </c>
      <c r="J10" s="137" t="e">
        <f>IF(AND(Q10&lt;&gt;"",P10=1),9,"")</f>
        <v>#N/A</v>
      </c>
      <c r="K10" s="37" t="e">
        <f t="shared" si="3"/>
        <v>#N/A</v>
      </c>
      <c r="L10" s="59">
        <v>618</v>
      </c>
      <c r="M10" s="420" t="s">
        <v>288</v>
      </c>
      <c r="N10" s="420"/>
      <c r="O10" s="421"/>
      <c r="P10" s="242"/>
      <c r="Q10" s="244" t="e">
        <f>IF(VLOOKUP($E$1,ورقة4!$A$2:$BA$7239,11,0)=0,"",(VLOOKUP($E$1,ورقة4!$A$2:$BA$7239,11,0)))</f>
        <v>#N/A</v>
      </c>
      <c r="R10" s="138" t="e">
        <f>IF(AND(Y10&lt;&gt;"",X10=1),27,"")</f>
        <v>#N/A</v>
      </c>
      <c r="S10" s="37" t="e">
        <f t="shared" si="4"/>
        <v>#N/A</v>
      </c>
      <c r="T10" s="241">
        <v>642</v>
      </c>
      <c r="U10" s="404" t="s">
        <v>294</v>
      </c>
      <c r="V10" s="405"/>
      <c r="W10" s="406"/>
      <c r="X10" s="259"/>
      <c r="Y10" s="244" t="e">
        <f>IF(VLOOKUP($E$1,ورقة4!$A$2:$BA$7239,29,0)=0,"",(VLOOKUP($E$1,ورقة4!$A$2:$BA$7239,29,0)))</f>
        <v>#N/A</v>
      </c>
      <c r="Z10" s="137" t="e">
        <f>IF(AND(AG10&lt;&gt;"",AF10=1),33,"")</f>
        <v>#N/A</v>
      </c>
      <c r="AA10" s="37" t="e">
        <f t="shared" si="5"/>
        <v>#N/A</v>
      </c>
      <c r="AB10" s="241">
        <v>648</v>
      </c>
      <c r="AC10" s="404" t="s">
        <v>300</v>
      </c>
      <c r="AD10" s="405"/>
      <c r="AE10" s="406"/>
      <c r="AF10" s="259"/>
      <c r="AG10" s="244" t="e">
        <f>IF(VLOOKUP($E$1,ورقة4!$A$2:$BA$7239,35,0)=0,"",(VLOOKUP($E$1,ورقة4!$A$2:$BA$7239,35,0)))</f>
        <v>#N/A</v>
      </c>
      <c r="AH10" s="395"/>
      <c r="AI10" s="396"/>
      <c r="AJ10" s="396"/>
      <c r="AK10" s="248"/>
      <c r="AL10" s="48" t="e">
        <f t="shared" si="1"/>
        <v>#N/A</v>
      </c>
      <c r="AM10" s="34">
        <v>3</v>
      </c>
      <c r="AU10" s="133">
        <v>6</v>
      </c>
      <c r="AV10" s="133">
        <v>615</v>
      </c>
      <c r="AW10" s="133" t="s">
        <v>285</v>
      </c>
      <c r="AX10" s="131">
        <f t="shared" si="0"/>
        <v>0</v>
      </c>
      <c r="AY10" s="131" t="e">
        <f t="shared" si="0"/>
        <v>#N/A</v>
      </c>
      <c r="AZ10" s="134"/>
      <c r="BC10" s="133"/>
      <c r="BD10" s="133"/>
      <c r="BE10" s="133"/>
    </row>
    <row r="11" spans="1:57" ht="26.25" customHeight="1" thickTop="1" thickBot="1">
      <c r="A11" s="34" t="e">
        <f>IF(AND(I11&lt;&gt;"",H11=1),4,"")</f>
        <v>#N/A</v>
      </c>
      <c r="B11" s="37" t="e">
        <f t="shared" si="2"/>
        <v>#N/A</v>
      </c>
      <c r="C11" s="59">
        <v>613</v>
      </c>
      <c r="D11" s="418" t="s">
        <v>283</v>
      </c>
      <c r="E11" s="418"/>
      <c r="F11" s="418"/>
      <c r="G11" s="435"/>
      <c r="H11" s="242"/>
      <c r="I11" s="244" t="e">
        <f>IF(VLOOKUP($E$1,ورقة4!$A$2:$BA$7239,6,0)=0,"",(VLOOKUP($E$1,ورقة4!$A$2:$BA$7239,6,0)))</f>
        <v>#N/A</v>
      </c>
      <c r="J11" s="137" t="e">
        <f>IF(AND(Q11&lt;&gt;"",P11=1),10,"")</f>
        <v>#N/A</v>
      </c>
      <c r="K11" s="37" t="e">
        <f t="shared" si="3"/>
        <v>#N/A</v>
      </c>
      <c r="L11" s="59">
        <v>619</v>
      </c>
      <c r="M11" s="420" t="s">
        <v>289</v>
      </c>
      <c r="N11" s="420"/>
      <c r="O11" s="421"/>
      <c r="P11" s="242"/>
      <c r="Q11" s="244" t="e">
        <f>IF(VLOOKUP($E$1,ورقة4!$A$2:$BA$7239,12,0)=0,"",(VLOOKUP($E$1,ورقة4!$A$2:$BA$7239,12,0)))</f>
        <v>#N/A</v>
      </c>
      <c r="R11" s="138" t="e">
        <f>IF(AND(Y11&lt;&gt;"",X11=1),28,"")</f>
        <v>#N/A</v>
      </c>
      <c r="S11" s="37" t="e">
        <f t="shared" si="4"/>
        <v>#N/A</v>
      </c>
      <c r="T11" s="241">
        <v>643</v>
      </c>
      <c r="U11" s="357" t="s">
        <v>295</v>
      </c>
      <c r="V11" s="358"/>
      <c r="W11" s="359"/>
      <c r="X11" s="259"/>
      <c r="Y11" s="244" t="e">
        <f>IF(VLOOKUP($E$1,ورقة4!$A$2:$BA$7239,30,0)=0,"",(VLOOKUP($E$1,ورقة4!$A$2:$BA$7239,30,0)))</f>
        <v>#N/A</v>
      </c>
      <c r="Z11" s="137" t="e">
        <f>IF(AND(AG11&lt;&gt;"",AF11=1),34,"")</f>
        <v>#N/A</v>
      </c>
      <c r="AA11" s="37" t="e">
        <f t="shared" si="5"/>
        <v>#N/A</v>
      </c>
      <c r="AB11" s="241">
        <v>649</v>
      </c>
      <c r="AC11" s="357" t="s">
        <v>301</v>
      </c>
      <c r="AD11" s="358"/>
      <c r="AE11" s="359"/>
      <c r="AF11" s="259"/>
      <c r="AG11" s="244" t="e">
        <f>IF(VLOOKUP($E$1,ورقة4!$A$2:$BA$7239,36,0)=0,"",(VLOOKUP($E$1,ورقة4!$A$2:$BA$7239,36,0)))</f>
        <v>#N/A</v>
      </c>
      <c r="AH11" s="395"/>
      <c r="AI11" s="396"/>
      <c r="AJ11" s="396"/>
      <c r="AK11" s="248"/>
      <c r="AL11" s="48" t="e">
        <f t="shared" si="1"/>
        <v>#N/A</v>
      </c>
      <c r="AM11" s="34">
        <v>4</v>
      </c>
      <c r="AU11" s="133">
        <v>7</v>
      </c>
      <c r="AV11" s="133">
        <v>616</v>
      </c>
      <c r="AW11" s="135" t="s">
        <v>286</v>
      </c>
      <c r="AX11" s="131">
        <f t="shared" ref="AX11:AY16" si="6">P8</f>
        <v>0</v>
      </c>
      <c r="AY11" s="131" t="e">
        <f t="shared" si="6"/>
        <v>#N/A</v>
      </c>
      <c r="AZ11" s="134"/>
      <c r="BC11" s="135"/>
      <c r="BD11" s="135"/>
    </row>
    <row r="12" spans="1:57" ht="26.25" customHeight="1" thickTop="1" thickBot="1">
      <c r="A12" s="34" t="e">
        <f>IF(AND(I12&lt;&gt;"",H12=1),5,"")</f>
        <v>#N/A</v>
      </c>
      <c r="B12" s="37" t="e">
        <f t="shared" si="2"/>
        <v>#N/A</v>
      </c>
      <c r="C12" s="59">
        <v>614</v>
      </c>
      <c r="D12" s="429" t="s">
        <v>284</v>
      </c>
      <c r="E12" s="429"/>
      <c r="F12" s="429"/>
      <c r="G12" s="430"/>
      <c r="H12" s="242"/>
      <c r="I12" s="244" t="e">
        <f>IF(VLOOKUP($E$1,ورقة4!$A$2:$BA$7239,7,0)=0,"",(VLOOKUP($E$1,ورقة4!$A$2:$BA$7239,7,0)))</f>
        <v>#N/A</v>
      </c>
      <c r="J12" s="137" t="e">
        <f>IF(AND(Q12&lt;&gt;"",P12=1),11,"")</f>
        <v>#N/A</v>
      </c>
      <c r="K12" s="37" t="e">
        <f t="shared" si="3"/>
        <v>#N/A</v>
      </c>
      <c r="L12" s="59">
        <v>620</v>
      </c>
      <c r="M12" s="420" t="s">
        <v>290</v>
      </c>
      <c r="N12" s="420"/>
      <c r="O12" s="421"/>
      <c r="P12" s="242"/>
      <c r="Q12" s="244" t="e">
        <f>IF(VLOOKUP($E$1,ورقة4!$A$2:$BA$7239,13,0)=0,"",(VLOOKUP($E$1,ورقة4!$A$2:$BA$7239,13,0)))</f>
        <v>#N/A</v>
      </c>
      <c r="R12" s="138" t="e">
        <f>IF(AND(Y12&lt;&gt;"",X12=1),29,"")</f>
        <v>#N/A</v>
      </c>
      <c r="S12" s="37" t="e">
        <f t="shared" si="4"/>
        <v>#N/A</v>
      </c>
      <c r="T12" s="241">
        <v>644</v>
      </c>
      <c r="U12" s="357" t="s">
        <v>296</v>
      </c>
      <c r="V12" s="358"/>
      <c r="W12" s="359"/>
      <c r="X12" s="259"/>
      <c r="Y12" s="244" t="e">
        <f>IF(VLOOKUP($E$1,ورقة4!$A$2:$BA$7239,31,0)=0,"",(VLOOKUP($E$1,ورقة4!$A$2:$BA$7239,31,0)))</f>
        <v>#N/A</v>
      </c>
      <c r="Z12" s="137" t="e">
        <f>IF(AND(AG12&lt;&gt;"",AF12=1),35,"")</f>
        <v>#N/A</v>
      </c>
      <c r="AA12" s="37" t="e">
        <f t="shared" si="5"/>
        <v>#N/A</v>
      </c>
      <c r="AB12" s="241">
        <v>650</v>
      </c>
      <c r="AC12" s="357" t="s">
        <v>302</v>
      </c>
      <c r="AD12" s="358"/>
      <c r="AE12" s="359"/>
      <c r="AF12" s="259"/>
      <c r="AG12" s="244" t="e">
        <f>IF(VLOOKUP($E$1,ورقة4!$A$2:$BA$7239,37,0)=0,"",(VLOOKUP($E$1,ورقة4!$A$2:$BA$7239,37,0)))</f>
        <v>#N/A</v>
      </c>
      <c r="AH12" s="350"/>
      <c r="AI12" s="350"/>
      <c r="AJ12" s="350"/>
      <c r="AK12" s="248"/>
      <c r="AL12" s="48" t="e">
        <f t="shared" si="1"/>
        <v>#N/A</v>
      </c>
      <c r="AM12" s="34">
        <v>5</v>
      </c>
      <c r="AU12" s="133">
        <v>8</v>
      </c>
      <c r="AV12" s="133">
        <v>617</v>
      </c>
      <c r="AW12" s="134" t="s">
        <v>287</v>
      </c>
      <c r="AX12" s="131">
        <f t="shared" si="6"/>
        <v>0</v>
      </c>
      <c r="AY12" s="131" t="e">
        <f t="shared" si="6"/>
        <v>#N/A</v>
      </c>
      <c r="AZ12" s="134"/>
      <c r="BC12" s="134"/>
      <c r="BD12" s="134"/>
    </row>
    <row r="13" spans="1:57" ht="26.25" customHeight="1" thickTop="1" thickBot="1">
      <c r="A13" s="34" t="e">
        <f>IF(AND(I13&lt;&gt;"",H13=1),6,"")</f>
        <v>#N/A</v>
      </c>
      <c r="B13" s="37" t="e">
        <f t="shared" si="2"/>
        <v>#N/A</v>
      </c>
      <c r="C13" s="62">
        <v>615</v>
      </c>
      <c r="D13" s="432" t="s">
        <v>285</v>
      </c>
      <c r="E13" s="433"/>
      <c r="F13" s="433"/>
      <c r="G13" s="434"/>
      <c r="H13" s="242"/>
      <c r="I13" s="244" t="e">
        <f>IF(VLOOKUP($E$1,ورقة4!$A$2:$BA$7239,8,0)=0,"",(VLOOKUP($E$1,ورقة4!$A$2:$BA$7239,8,0)))</f>
        <v>#N/A</v>
      </c>
      <c r="J13" s="137" t="e">
        <f>IF(AND(Q13&lt;&gt;"",P13=1),12,"")</f>
        <v>#N/A</v>
      </c>
      <c r="K13" s="37" t="e">
        <f t="shared" si="3"/>
        <v>#N/A</v>
      </c>
      <c r="L13" s="59">
        <v>621</v>
      </c>
      <c r="M13" s="418" t="s">
        <v>291</v>
      </c>
      <c r="N13" s="418"/>
      <c r="O13" s="419"/>
      <c r="P13" s="242"/>
      <c r="Q13" s="244" t="e">
        <f>IF(VLOOKUP($E$1,ورقة4!$A$2:$BA$7239,14,0)=0,"",(VLOOKUP($E$1,ورقة4!$A$2:$BA$7239,14,0)))</f>
        <v>#N/A</v>
      </c>
      <c r="R13" s="138" t="e">
        <f>IF(AND(Y13&lt;&gt;"",X13=1),30,"")</f>
        <v>#N/A</v>
      </c>
      <c r="S13" s="37" t="e">
        <f t="shared" si="4"/>
        <v>#N/A</v>
      </c>
      <c r="T13" s="241">
        <v>645</v>
      </c>
      <c r="U13" s="357" t="s">
        <v>297</v>
      </c>
      <c r="V13" s="358"/>
      <c r="W13" s="359"/>
      <c r="X13" s="259"/>
      <c r="Y13" s="244" t="e">
        <f>IF(VLOOKUP($E$1,ورقة4!$A$2:$BA$7239,32,0)=0,"",(VLOOKUP($E$1,ورقة4!$A$2:$BA$7239,32,0)))</f>
        <v>#N/A</v>
      </c>
      <c r="Z13" s="137" t="e">
        <f>IF(AND(AG13&lt;&gt;"",AF13=1),36,"")</f>
        <v>#N/A</v>
      </c>
      <c r="AA13" s="37" t="e">
        <f t="shared" si="5"/>
        <v>#N/A</v>
      </c>
      <c r="AB13" s="241">
        <v>651</v>
      </c>
      <c r="AC13" s="423" t="s">
        <v>303</v>
      </c>
      <c r="AD13" s="424"/>
      <c r="AE13" s="425"/>
      <c r="AF13" s="259"/>
      <c r="AG13" s="244" t="e">
        <f>IF(VLOOKUP($E$1,ورقة4!$A$2:$BA$7239,38,0)=0,"",(VLOOKUP($E$1,ورقة4!$A$2:$BA$7239,38,0)))</f>
        <v>#N/A</v>
      </c>
      <c r="AH13" s="350"/>
      <c r="AI13" s="350"/>
      <c r="AJ13" s="350"/>
      <c r="AK13" s="248"/>
      <c r="AL13" s="48" t="e">
        <f t="shared" si="1"/>
        <v>#N/A</v>
      </c>
      <c r="AM13" s="34">
        <v>6</v>
      </c>
      <c r="AU13" s="133">
        <v>9</v>
      </c>
      <c r="AV13" s="133">
        <v>618</v>
      </c>
      <c r="AW13" s="135" t="s">
        <v>288</v>
      </c>
      <c r="AX13" s="131">
        <f t="shared" si="6"/>
        <v>0</v>
      </c>
      <c r="AY13" s="131" t="e">
        <f t="shared" si="6"/>
        <v>#N/A</v>
      </c>
      <c r="AZ13" s="134"/>
      <c r="BC13" s="135"/>
      <c r="BD13" s="135"/>
    </row>
    <row r="14" spans="1:57" ht="23.25" hidden="1" customHeight="1" thickTop="1" thickBot="1">
      <c r="A14" s="34" t="str">
        <f>IF(AND(I14&lt;&gt;"",H14=1),7,"")</f>
        <v/>
      </c>
      <c r="B14" s="37" t="e">
        <f>SUM(B8:B13)</f>
        <v>#N/A</v>
      </c>
      <c r="C14" s="38"/>
      <c r="D14" s="51"/>
      <c r="E14" s="51"/>
      <c r="F14" s="51"/>
      <c r="G14" s="51">
        <f>COUNTIFS(I8:I13,$C$25,H8:H13,1)</f>
        <v>0</v>
      </c>
      <c r="H14" s="73">
        <f>COUNTIFS(I8:I13,$C$26,H8:H13,1)</f>
        <v>0</v>
      </c>
      <c r="I14" s="74">
        <f>COUNTIFS(I8:I13,$C$27,H8:H13,1)</f>
        <v>0</v>
      </c>
      <c r="J14" s="137"/>
      <c r="K14" s="32" t="e">
        <f>SUM(K8:K13)</f>
        <v>#N/A</v>
      </c>
      <c r="L14" s="33"/>
      <c r="M14" s="55"/>
      <c r="N14" s="55"/>
      <c r="O14" s="51">
        <f>COUNTIFS(Q8:Q13,$C$25,P8:P13,1)</f>
        <v>0</v>
      </c>
      <c r="P14" s="73">
        <f>COUNTIFS(Q8:Q13,$C$26,P8:P13,1)</f>
        <v>0</v>
      </c>
      <c r="Q14" s="74">
        <f>COUNTIFS(Q8:Q13,$C$27,P8:P13,1)</f>
        <v>0</v>
      </c>
      <c r="R14" s="60"/>
      <c r="S14" s="37" t="e">
        <f>SUM(S8:S13)</f>
        <v>#N/A</v>
      </c>
      <c r="T14" s="41"/>
      <c r="U14" s="42"/>
      <c r="V14" s="42"/>
      <c r="W14" s="51">
        <f>COUNTIFS(Y8:Y13,$C$25,X8:X13,1)</f>
        <v>0</v>
      </c>
      <c r="X14" s="73">
        <f>COUNTIFS(Y8:Y13,$C$26,X8:X13,1)</f>
        <v>0</v>
      </c>
      <c r="Y14" s="74">
        <f>COUNTIFS(Y8:Y13,$C$27,X8:X13,1)</f>
        <v>0</v>
      </c>
      <c r="Z14" s="43"/>
      <c r="AA14" s="44" t="e">
        <f>SUM(AA8:AA13)</f>
        <v>#N/A</v>
      </c>
      <c r="AB14" s="42"/>
      <c r="AC14" s="42"/>
      <c r="AD14" s="42"/>
      <c r="AE14" s="51">
        <f>COUNTIFS(AG8:AG13,$C$25,AF8:AF13,1)</f>
        <v>0</v>
      </c>
      <c r="AF14" s="73">
        <f>COUNTIFS(AG8:AG13,$C$26,AF8:AF13,1)</f>
        <v>0</v>
      </c>
      <c r="AG14" s="74">
        <f>COUNTIFS(AG8:AG13,$C$27,AF8:AF13,1)</f>
        <v>0</v>
      </c>
      <c r="AH14" s="350"/>
      <c r="AI14" s="350"/>
      <c r="AJ14" s="350"/>
      <c r="AK14" s="248"/>
      <c r="AL14" s="48" t="e">
        <f t="shared" ref="AL14:AL19" si="7">IF(J8&lt;&gt;"",J8,"")</f>
        <v>#N/A</v>
      </c>
      <c r="AM14" s="34">
        <v>7</v>
      </c>
      <c r="AU14" s="133">
        <v>10</v>
      </c>
      <c r="AV14" s="133">
        <v>619</v>
      </c>
      <c r="AW14" s="135" t="s">
        <v>289</v>
      </c>
      <c r="AX14" s="131">
        <f t="shared" si="6"/>
        <v>0</v>
      </c>
      <c r="AY14" s="131" t="e">
        <f t="shared" si="6"/>
        <v>#N/A</v>
      </c>
      <c r="AZ14" s="134"/>
      <c r="BC14" s="135"/>
      <c r="BD14" s="135"/>
    </row>
    <row r="15" spans="1:57" ht="26.25" customHeight="1" thickTop="1" thickBot="1">
      <c r="B15" s="416" t="s">
        <v>24</v>
      </c>
      <c r="C15" s="416"/>
      <c r="D15" s="416"/>
      <c r="E15" s="416"/>
      <c r="F15" s="416"/>
      <c r="G15" s="416"/>
      <c r="H15" s="416"/>
      <c r="I15" s="416"/>
      <c r="J15" s="416"/>
      <c r="K15" s="416"/>
      <c r="L15" s="416"/>
      <c r="M15" s="416"/>
      <c r="N15" s="416"/>
      <c r="O15" s="416"/>
      <c r="P15" s="416"/>
      <c r="Q15" s="417"/>
      <c r="R15" s="60"/>
      <c r="S15" s="256"/>
      <c r="T15" s="415" t="s">
        <v>25</v>
      </c>
      <c r="U15" s="416"/>
      <c r="V15" s="416"/>
      <c r="W15" s="416"/>
      <c r="X15" s="416"/>
      <c r="Y15" s="416"/>
      <c r="Z15" s="416"/>
      <c r="AA15" s="416"/>
      <c r="AB15" s="416"/>
      <c r="AC15" s="416"/>
      <c r="AD15" s="416"/>
      <c r="AE15" s="416"/>
      <c r="AF15" s="416"/>
      <c r="AG15" s="416"/>
      <c r="AH15" s="350"/>
      <c r="AI15" s="350"/>
      <c r="AJ15" s="350"/>
      <c r="AK15" s="248"/>
      <c r="AL15" s="48" t="e">
        <f t="shared" si="7"/>
        <v>#N/A</v>
      </c>
      <c r="AM15" s="34">
        <v>8</v>
      </c>
      <c r="AU15" s="133">
        <v>11</v>
      </c>
      <c r="AV15" s="133">
        <v>620</v>
      </c>
      <c r="AW15" s="135" t="s">
        <v>290</v>
      </c>
      <c r="AX15" s="131">
        <f t="shared" si="6"/>
        <v>0</v>
      </c>
      <c r="AY15" s="131" t="e">
        <f t="shared" si="6"/>
        <v>#N/A</v>
      </c>
      <c r="AZ15" s="134"/>
      <c r="BC15" s="135"/>
      <c r="BD15" s="135"/>
    </row>
    <row r="16" spans="1:57" ht="26.25" customHeight="1" thickBot="1">
      <c r="A16" s="34" t="e">
        <f>IF(AND(I16&lt;&gt;"",H16=1),13,"")</f>
        <v>#N/A</v>
      </c>
      <c r="B16" s="37" t="e">
        <f>IF(OR(I16="ج",I16="ر1",I16="ر2"),IF(H16=1,IF($L$5=$AO$7,0,IF($L$5=$AO$2,IF(I16="ج",4000,IF(I16="ر1",5200,IF(I16="ر2",6000,""))),IF(OR($L$5=$AO$3,$L$5=$AO$6),IF(I16="ج",2500,IF(I16="ر1",3250,IF(I16="ر2",3750,""))),IF($L$5=$AO$4,500,IF(OR($L$5=$AO$1,$L$5=$AO$5,$L$5=$AO$8),IF(I16="ج",4000,IF(I16="ر1",5500,IF(I16="ر2",6500,""))),IF(I16="ج",5000,IF(I16="ر1",6500,IF(I16="ر2",7500,""))))))))))</f>
        <v>#N/A</v>
      </c>
      <c r="C16" s="58">
        <v>622</v>
      </c>
      <c r="D16" s="439" t="s">
        <v>304</v>
      </c>
      <c r="E16" s="439"/>
      <c r="F16" s="439"/>
      <c r="G16" s="440"/>
      <c r="H16" s="259"/>
      <c r="I16" s="245" t="e">
        <f>IF(VLOOKUP($E$1,ورقة4!$A$2:$BA$7239,15,0)=0,"",(VLOOKUP($E$1,ورقة4!$A$2:$BA$7239,15,0)))</f>
        <v>#N/A</v>
      </c>
      <c r="J16" s="137" t="e">
        <f>IF(AND(Q16&lt;&gt;"",P16=1),19,"")</f>
        <v>#N/A</v>
      </c>
      <c r="K16" s="37" t="e">
        <f>IF(OR(Q16="ج",Q16="ر1",Q16="ر2"),IF(P16=1,IF($L$5=$AO$7,0,IF($L$5=$AO$2,IF(Q16="ج",4000,IF(Q16="ر1",5200,IF(Q16="ر2",6000,""))),IF(OR($L$5=$AO$3,$L$5=$AO$6),IF(Q16="ج",2500,IF(Q16="ر1",3250,IF(Q16="ر2",3750,""))),IF($L$5=$AO$4,500,IF(OR($L$5=$AO$1,$L$5=$AO$5,$L$5=$AO$8),IF(Q16="ج",4000,IF(Q16="ر1",5500,IF(Q16="ر2",6500,""))),IF(Q16="ج",5000,IF(Q16="ر1",6500,IF(Q16="ر2",7500,""))))))))))</f>
        <v>#N/A</v>
      </c>
      <c r="L16" s="58">
        <v>628</v>
      </c>
      <c r="M16" s="439" t="s">
        <v>310</v>
      </c>
      <c r="N16" s="439"/>
      <c r="O16" s="441"/>
      <c r="P16" s="259"/>
      <c r="Q16" s="245" t="e">
        <f>IF(VLOOKUP($E$1,ورقة4!$A$2:$BA$7239,21,0)=0,"",(VLOOKUP($E$1,ورقة4!$A$2:$BA$7239,21,0)))</f>
        <v>#N/A</v>
      </c>
      <c r="R16" s="138" t="e">
        <f>IF(AND(Y16&lt;&gt;"",X16=1),37,"")</f>
        <v>#N/A</v>
      </c>
      <c r="S16" s="37" t="e">
        <f>IF(OR(Y16="ج",Y16="ر1",Y16="ر2"),IF(X16=1,IF($L$5=$AO$7,0,IF($L$5=$AO$2,IF(Y16="ج",4000,IF(Y16="ر1",5200,IF(Y16="ر2",6000,""))),IF(OR($L$5=$AO$3,$L$5=$AO$6),IF(Y16="ج",2500,IF(Y16="ر1",3250,IF(Y16="ر2",3750,""))),IF($L$5=$AO$4,500,IF(OR($L$5=$AO$1,$L$5=$AO$5,$L$5=$AO$8),IF(Y16="ج",4000,IF(Y16="ر1",5500,IF(Y16="ر2",6500,""))),IF(Y16="ج",5000,IF(Y16="ر1",6500,IF(Y16="ر2",7500,""))))))))))</f>
        <v>#N/A</v>
      </c>
      <c r="T16" s="240">
        <v>660</v>
      </c>
      <c r="U16" s="401" t="s">
        <v>316</v>
      </c>
      <c r="V16" s="402"/>
      <c r="W16" s="403"/>
      <c r="X16" s="259"/>
      <c r="Y16" s="245" t="e">
        <f>IF(VLOOKUP($E$1,ورقة4!$A$2:$BA$7239,39,0)=0,"",(VLOOKUP($E$1,ورقة4!$A$2:$BA$7239,39,0)))</f>
        <v>#N/A</v>
      </c>
      <c r="Z16" s="137" t="str">
        <f>IF(AND(AG16&lt;&gt;"",AF16=1),43,"")</f>
        <v/>
      </c>
      <c r="AA16" s="37" t="b">
        <f>IF(OR(AG16="ج",AG16="ر1",AG16="ر2"),IF(AF16=1,IF($L$5=$AO$7,0,IF($L$5=$AO$2,IF(AG16="ج",4000,IF(AG16="ر1",5200,IF(AG16="ر2",6000,""))),IF(OR($L$5=$AO$3,$L$5=$AO$6),IF(AG16="ج",2500,IF(AG16="ر1",3250,IF(AG16="ر2",3750,""))),IF($L$5=$AO$4,500,IF(OR($L$5=$AO$1,$L$5=$AO$5,$L$5=$AO$8),IF(AG16="ج",4000,IF(AG16="ر1",5500,IF(AG16="ر2",6500,""))),IF(AG16="ج",5000,IF(AG16="ر1",6500,IF(AG16="ر2",7500,""))))))))))</f>
        <v>0</v>
      </c>
      <c r="AB16" s="240">
        <v>666</v>
      </c>
      <c r="AC16" s="426" t="s">
        <v>322</v>
      </c>
      <c r="AD16" s="427"/>
      <c r="AE16" s="428"/>
      <c r="AF16" s="259"/>
      <c r="AG16" s="259"/>
      <c r="AH16" s="350"/>
      <c r="AI16" s="350"/>
      <c r="AJ16" s="350"/>
      <c r="AK16" s="248"/>
      <c r="AL16" s="48" t="e">
        <f t="shared" si="7"/>
        <v>#N/A</v>
      </c>
      <c r="AM16" s="34">
        <v>9</v>
      </c>
      <c r="AU16" s="133">
        <v>12</v>
      </c>
      <c r="AV16" s="133">
        <v>621</v>
      </c>
      <c r="AW16" s="135" t="s">
        <v>291</v>
      </c>
      <c r="AX16" s="131">
        <f t="shared" si="6"/>
        <v>0</v>
      </c>
      <c r="AY16" s="131" t="e">
        <f t="shared" si="6"/>
        <v>#N/A</v>
      </c>
      <c r="AZ16" s="134"/>
      <c r="BC16" s="135"/>
      <c r="BD16" s="135"/>
    </row>
    <row r="17" spans="1:57" ht="26.25" customHeight="1" thickTop="1" thickBot="1">
      <c r="A17" s="34" t="e">
        <f>IF(AND(I17&lt;&gt;"",H17=1),14,"")</f>
        <v>#N/A</v>
      </c>
      <c r="B17" s="37" t="e">
        <f t="shared" ref="B17:B21" si="8">IF(OR(I17="ج",I17="ر1",I17="ر2"),IF(H17=1,IF($L$5=$AO$7,0,IF($L$5=$AO$2,IF(I17="ج",4000,IF(I17="ر1",5200,IF(I17="ر2",6000,""))),IF(OR($L$5=$AO$3,$L$5=$AO$6),IF(I17="ج",2500,IF(I17="ر1",3250,IF(I17="ر2",3750,""))),IF($L$5=$AO$4,500,IF(OR($L$5=$AO$1,$L$5=$AO$5,$L$5=$AO$8),IF(I17="ج",4000,IF(I17="ر1",5500,IF(I17="ر2",6500,""))),IF(I17="ج",5000,IF(I17="ر1",6500,IF(I17="ر2",7500,""))))))))))</f>
        <v>#N/A</v>
      </c>
      <c r="C17" s="59">
        <v>623</v>
      </c>
      <c r="D17" s="429" t="s">
        <v>305</v>
      </c>
      <c r="E17" s="429"/>
      <c r="F17" s="429"/>
      <c r="G17" s="430"/>
      <c r="H17" s="259"/>
      <c r="I17" s="246" t="e">
        <f>IF(VLOOKUP($E$1,ورقة4!$A$2:$BA$7239,16,0)=0,"",(VLOOKUP($E$1,ورقة4!$A$2:$BA$7239,16,0)))</f>
        <v>#N/A</v>
      </c>
      <c r="J17" s="137" t="e">
        <f>IF(AND(Q17&lt;&gt;"",P17=1),20,"")</f>
        <v>#N/A</v>
      </c>
      <c r="K17" s="37" t="e">
        <f t="shared" ref="K17:K21" si="9">IF(OR(Q17="ج",Q17="ر1",Q17="ر2"),IF(P17=1,IF($L$5=$AO$7,0,IF($L$5=$AO$2,IF(Q17="ج",4000,IF(Q17="ر1",5200,IF(Q17="ر2",6000,""))),IF(OR($L$5=$AO$3,$L$5=$AO$6),IF(Q17="ج",2500,IF(Q17="ر1",3250,IF(Q17="ر2",3750,""))),IF($L$5=$AO$4,500,IF(OR($L$5=$AO$1,$L$5=$AO$5,$L$5=$AO$8),IF(Q17="ج",4000,IF(Q17="ر1",5500,IF(Q17="ر2",6500,""))),IF(Q17="ج",5000,IF(Q17="ر1",6500,IF(Q17="ر2",7500,""))))))))))</f>
        <v>#N/A</v>
      </c>
      <c r="L17" s="59">
        <v>629</v>
      </c>
      <c r="M17" s="429" t="s">
        <v>311</v>
      </c>
      <c r="N17" s="429"/>
      <c r="O17" s="431"/>
      <c r="P17" s="259"/>
      <c r="Q17" s="246" t="e">
        <f>IF(VLOOKUP($E$1,ورقة4!$A$2:$BA$7239,22,0)=0,"",(VLOOKUP($E$1,ورقة4!$A$2:$BA$7239,22,0)))</f>
        <v>#N/A</v>
      </c>
      <c r="R17" s="138" t="e">
        <f>IF(AND(Y17&lt;&gt;"",X17=1),38,"")</f>
        <v>#N/A</v>
      </c>
      <c r="S17" s="37" t="e">
        <f t="shared" ref="S17:S21" si="10">IF(OR(Y17="ج",Y17="ر1",Y17="ر2"),IF(X17=1,IF($L$5=$AO$7,0,IF($L$5=$AO$2,IF(Y17="ج",4000,IF(Y17="ر1",5200,IF(Y17="ر2",6000,""))),IF(OR($L$5=$AO$3,$L$5=$AO$6),IF(Y17="ج",2500,IF(Y17="ر1",3250,IF(Y17="ر2",3750,""))),IF($L$5=$AO$4,500,IF(OR($L$5=$AO$1,$L$5=$AO$5,$L$5=$AO$8),IF(Y17="ج",4000,IF(Y17="ر1",5500,IF(Y17="ر2",6500,""))),IF(Y17="ج",5000,IF(Y17="ر1",6500,IF(Y17="ر2",7500,""))))))))))</f>
        <v>#N/A</v>
      </c>
      <c r="T17" s="241">
        <v>661</v>
      </c>
      <c r="U17" s="357" t="s">
        <v>317</v>
      </c>
      <c r="V17" s="358"/>
      <c r="W17" s="359"/>
      <c r="X17" s="259"/>
      <c r="Y17" s="246" t="e">
        <f>IF(VLOOKUP($E$1,ورقة4!$A$2:$BA$7239,40,0)=0,"",(VLOOKUP($E$1,ورقة4!$A$2:$BA$7239,40,0)))</f>
        <v>#N/A</v>
      </c>
      <c r="Z17" s="137" t="str">
        <f>IF(AND(AG17&lt;&gt;"",AF17=1),44,"")</f>
        <v/>
      </c>
      <c r="AA17" s="37" t="b">
        <f t="shared" ref="AA17:AA21" si="11">IF(OR(AG17="ج",AG17="ر1",AG17="ر2"),IF(AF17=1,IF($L$5=$AO$7,0,IF($L$5=$AO$2,IF(AG17="ج",4000,IF(AG17="ر1",5200,IF(AG17="ر2",6000,""))),IF(OR($L$5=$AO$3,$L$5=$AO$6),IF(AG17="ج",2500,IF(AG17="ر1",3250,IF(AG17="ر2",3750,""))),IF($L$5=$AO$4,500,IF(OR($L$5=$AO$1,$L$5=$AO$5,$L$5=$AO$8),IF(AG17="ج",4000,IF(AG17="ر1",5500,IF(AG17="ر2",6500,""))),IF(AG17="ج",5000,IF(AG17="ر1",6500,IF(AG17="ر2",7500,""))))))))))</f>
        <v>0</v>
      </c>
      <c r="AB17" s="241">
        <v>667</v>
      </c>
      <c r="AC17" s="357" t="s">
        <v>323</v>
      </c>
      <c r="AD17" s="358"/>
      <c r="AE17" s="359"/>
      <c r="AF17" s="259"/>
      <c r="AG17" s="259"/>
      <c r="AH17" s="350"/>
      <c r="AI17" s="350"/>
      <c r="AJ17" s="350"/>
      <c r="AK17" s="248"/>
      <c r="AL17" s="48" t="e">
        <f t="shared" si="7"/>
        <v>#N/A</v>
      </c>
      <c r="AM17" s="34">
        <v>10</v>
      </c>
      <c r="AU17" s="133">
        <v>13</v>
      </c>
      <c r="AV17" s="133">
        <v>622</v>
      </c>
      <c r="AW17" s="133" t="s">
        <v>304</v>
      </c>
      <c r="AX17" s="131">
        <f t="shared" ref="AX17:AY22" si="12">H16</f>
        <v>0</v>
      </c>
      <c r="AY17" s="131" t="e">
        <f t="shared" si="12"/>
        <v>#N/A</v>
      </c>
      <c r="AZ17" s="134"/>
      <c r="BC17" s="133"/>
      <c r="BD17" s="133"/>
      <c r="BE17" s="133"/>
    </row>
    <row r="18" spans="1:57" ht="26.25" customHeight="1" thickTop="1" thickBot="1">
      <c r="A18" s="34" t="e">
        <f>IF(AND(I18&lt;&gt;"",H18=1),15,"")</f>
        <v>#N/A</v>
      </c>
      <c r="B18" s="37" t="e">
        <f t="shared" si="8"/>
        <v>#N/A</v>
      </c>
      <c r="C18" s="59">
        <v>624</v>
      </c>
      <c r="D18" s="418" t="s">
        <v>306</v>
      </c>
      <c r="E18" s="418"/>
      <c r="F18" s="418"/>
      <c r="G18" s="435"/>
      <c r="H18" s="259"/>
      <c r="I18" s="246" t="e">
        <f>IF(VLOOKUP($E$1,ورقة4!$A$2:$BA$7239,17,0)=0,"",(VLOOKUP($E$1,ورقة4!$A$2:$BA$7239,17,0)))</f>
        <v>#N/A</v>
      </c>
      <c r="J18" s="137" t="e">
        <f>IF(AND(Q18&lt;&gt;"",P18=1),21,"")</f>
        <v>#N/A</v>
      </c>
      <c r="K18" s="37" t="e">
        <f t="shared" si="9"/>
        <v>#N/A</v>
      </c>
      <c r="L18" s="59">
        <v>630</v>
      </c>
      <c r="M18" s="418" t="s">
        <v>312</v>
      </c>
      <c r="N18" s="418"/>
      <c r="O18" s="419"/>
      <c r="P18" s="259"/>
      <c r="Q18" s="246" t="e">
        <f>IF(VLOOKUP($E$1,ورقة4!$A$2:$BA$7239,23,0)=0,"",(VLOOKUP($E$1,ورقة4!$A$2:$BA$7239,23,0)))</f>
        <v>#N/A</v>
      </c>
      <c r="R18" s="138" t="e">
        <f>IF(AND(Y18&lt;&gt;"",X18=1),39,"")</f>
        <v>#N/A</v>
      </c>
      <c r="S18" s="37" t="e">
        <f t="shared" si="10"/>
        <v>#N/A</v>
      </c>
      <c r="T18" s="241">
        <v>662</v>
      </c>
      <c r="U18" s="404" t="s">
        <v>318</v>
      </c>
      <c r="V18" s="405"/>
      <c r="W18" s="406"/>
      <c r="X18" s="259"/>
      <c r="Y18" s="246" t="e">
        <f>IF(VLOOKUP($E$1,ورقة4!$A$2:$BA$7239,41,0)=0,"",(VLOOKUP($E$1,ورقة4!$A$2:$BA$7239,41,0)))</f>
        <v>#N/A</v>
      </c>
      <c r="Z18" s="137" t="str">
        <f>IF(AND(AG18&lt;&gt;"",AF18=1),45,"")</f>
        <v/>
      </c>
      <c r="AA18" s="37" t="b">
        <f t="shared" si="11"/>
        <v>0</v>
      </c>
      <c r="AB18" s="241">
        <v>668</v>
      </c>
      <c r="AC18" s="404" t="s">
        <v>324</v>
      </c>
      <c r="AD18" s="405"/>
      <c r="AE18" s="406"/>
      <c r="AF18" s="259"/>
      <c r="AG18" s="259"/>
      <c r="AH18" s="350"/>
      <c r="AI18" s="350"/>
      <c r="AJ18" s="350"/>
      <c r="AK18" s="248"/>
      <c r="AL18" s="48" t="e">
        <f t="shared" si="7"/>
        <v>#N/A</v>
      </c>
      <c r="AM18" s="34">
        <v>11</v>
      </c>
      <c r="AU18" s="133">
        <v>14</v>
      </c>
      <c r="AV18" s="133">
        <v>623</v>
      </c>
      <c r="AW18" s="133" t="s">
        <v>305</v>
      </c>
      <c r="AX18" s="131">
        <f t="shared" si="12"/>
        <v>0</v>
      </c>
      <c r="AY18" s="131" t="e">
        <f t="shared" si="12"/>
        <v>#N/A</v>
      </c>
      <c r="AZ18" s="134"/>
      <c r="BC18" s="133"/>
      <c r="BD18" s="133"/>
      <c r="BE18" s="133"/>
    </row>
    <row r="19" spans="1:57" ht="26.25" customHeight="1" thickTop="1" thickBot="1">
      <c r="A19" s="34" t="e">
        <f>IF(AND(I19&lt;&gt;"",H19=1),16,"")</f>
        <v>#N/A</v>
      </c>
      <c r="B19" s="37" t="e">
        <f t="shared" si="8"/>
        <v>#N/A</v>
      </c>
      <c r="C19" s="59">
        <v>625</v>
      </c>
      <c r="D19" s="418" t="s">
        <v>307</v>
      </c>
      <c r="E19" s="418"/>
      <c r="F19" s="418"/>
      <c r="G19" s="435"/>
      <c r="H19" s="259"/>
      <c r="I19" s="246" t="e">
        <f>IF(VLOOKUP($E$1,ورقة4!$A$2:$BA$7239,18,0)=0,"",(VLOOKUP($E$1,ورقة4!$A$2:$BA$7239,18,0)))</f>
        <v>#N/A</v>
      </c>
      <c r="J19" s="137" t="e">
        <f>IF(AND(Q19&lt;&gt;"",P19=1),22,"")</f>
        <v>#N/A</v>
      </c>
      <c r="K19" s="37" t="e">
        <f t="shared" si="9"/>
        <v>#N/A</v>
      </c>
      <c r="L19" s="59">
        <v>631</v>
      </c>
      <c r="M19" s="418" t="s">
        <v>313</v>
      </c>
      <c r="N19" s="418"/>
      <c r="O19" s="419"/>
      <c r="P19" s="259"/>
      <c r="Q19" s="246" t="e">
        <f>IF(VLOOKUP($E$1,ورقة4!$A$2:$BA$7239,24,0)=0,"",(VLOOKUP($E$1,ورقة4!$A$2:$BA$7239,24,0)))</f>
        <v>#N/A</v>
      </c>
      <c r="R19" s="138" t="e">
        <f>IF(AND(Y19&lt;&gt;"",X19=1),40,"")</f>
        <v>#N/A</v>
      </c>
      <c r="S19" s="37" t="e">
        <f t="shared" si="10"/>
        <v>#N/A</v>
      </c>
      <c r="T19" s="241">
        <v>663</v>
      </c>
      <c r="U19" s="357" t="s">
        <v>319</v>
      </c>
      <c r="V19" s="358"/>
      <c r="W19" s="359"/>
      <c r="X19" s="259"/>
      <c r="Y19" s="246" t="e">
        <f>IF(VLOOKUP($E$1,ورقة4!$A$2:$BA$7239,42,0)=0,"",(VLOOKUP($E$1,ورقة4!$A$2:$BA$7239,42,0)))</f>
        <v>#N/A</v>
      </c>
      <c r="Z19" s="137" t="str">
        <f>IF(AND(AG19&lt;&gt;"",AF19=1),46,"")</f>
        <v/>
      </c>
      <c r="AA19" s="37" t="b">
        <f t="shared" si="11"/>
        <v>0</v>
      </c>
      <c r="AB19" s="241">
        <v>669</v>
      </c>
      <c r="AC19" s="357" t="s">
        <v>325</v>
      </c>
      <c r="AD19" s="358"/>
      <c r="AE19" s="359"/>
      <c r="AF19" s="259"/>
      <c r="AG19" s="259"/>
      <c r="AH19" s="249"/>
      <c r="AI19" s="249"/>
      <c r="AJ19" s="249"/>
      <c r="AK19" s="248"/>
      <c r="AL19" s="48" t="e">
        <f t="shared" si="7"/>
        <v>#N/A</v>
      </c>
      <c r="AM19" s="34">
        <v>12</v>
      </c>
      <c r="AU19" s="133">
        <v>15</v>
      </c>
      <c r="AV19" s="133">
        <v>624</v>
      </c>
      <c r="AW19" s="141" t="s">
        <v>306</v>
      </c>
      <c r="AX19" s="131">
        <f t="shared" si="12"/>
        <v>0</v>
      </c>
      <c r="AY19" s="131" t="e">
        <f t="shared" si="12"/>
        <v>#N/A</v>
      </c>
      <c r="AZ19" s="135"/>
      <c r="BC19" s="141"/>
      <c r="BD19" s="141"/>
      <c r="BE19" s="141"/>
    </row>
    <row r="20" spans="1:57" ht="26.25" customHeight="1" thickTop="1" thickBot="1">
      <c r="A20" s="34" t="e">
        <f>IF(AND(I20&lt;&gt;"",H20=1),17,"")</f>
        <v>#N/A</v>
      </c>
      <c r="B20" s="37" t="e">
        <f t="shared" si="8"/>
        <v>#N/A</v>
      </c>
      <c r="C20" s="59">
        <v>626</v>
      </c>
      <c r="D20" s="429" t="s">
        <v>308</v>
      </c>
      <c r="E20" s="429"/>
      <c r="F20" s="429"/>
      <c r="G20" s="430"/>
      <c r="H20" s="259"/>
      <c r="I20" s="246" t="e">
        <f>IF(VLOOKUP($E$1,ورقة4!$A$2:$BA$7239,19,0)=0,"",(VLOOKUP($E$1,ورقة4!$A$2:$BA$7239,19,0)))</f>
        <v>#N/A</v>
      </c>
      <c r="J20" s="137" t="e">
        <f>IF(AND(Q20&lt;&gt;"",P20=1),23,"")</f>
        <v>#N/A</v>
      </c>
      <c r="K20" s="37" t="e">
        <f t="shared" si="9"/>
        <v>#N/A</v>
      </c>
      <c r="L20" s="59">
        <v>632</v>
      </c>
      <c r="M20" s="418" t="s">
        <v>314</v>
      </c>
      <c r="N20" s="418"/>
      <c r="O20" s="419"/>
      <c r="P20" s="259"/>
      <c r="Q20" s="246" t="e">
        <f>IF(VLOOKUP($E$1,ورقة4!$A$2:$BA$7239,25,0)=0,"",(VLOOKUP($E$1,ورقة4!$A$2:$BA$7239,25,0)))</f>
        <v>#N/A</v>
      </c>
      <c r="R20" s="138" t="e">
        <f>IF(AND(Y20&lt;&gt;"",X20=1),41,"")</f>
        <v>#N/A</v>
      </c>
      <c r="S20" s="37" t="e">
        <f t="shared" si="10"/>
        <v>#N/A</v>
      </c>
      <c r="T20" s="241">
        <v>664</v>
      </c>
      <c r="U20" s="357" t="s">
        <v>320</v>
      </c>
      <c r="V20" s="358"/>
      <c r="W20" s="359"/>
      <c r="X20" s="259"/>
      <c r="Y20" s="246" t="e">
        <f>IF(VLOOKUP($E$1,ورقة4!$A$2:$BA$7239,43,0)=0,"",(VLOOKUP($E$1,ورقة4!$A$2:$BA$7239,43,0)))</f>
        <v>#N/A</v>
      </c>
      <c r="Z20" s="137" t="str">
        <f>IF(AND(AG20&lt;&gt;"",AF20=1),47,"")</f>
        <v/>
      </c>
      <c r="AA20" s="37" t="b">
        <f t="shared" si="11"/>
        <v>0</v>
      </c>
      <c r="AB20" s="241">
        <v>670</v>
      </c>
      <c r="AC20" s="423" t="s">
        <v>326</v>
      </c>
      <c r="AD20" s="424"/>
      <c r="AE20" s="425"/>
      <c r="AF20" s="259"/>
      <c r="AG20" s="259"/>
      <c r="AH20" s="249"/>
      <c r="AI20" s="249"/>
      <c r="AJ20" s="249"/>
      <c r="AK20" s="248"/>
      <c r="AL20" s="48" t="e">
        <f t="shared" ref="AL20:AL25" si="13">IF(A16&lt;&gt;"",A16,"")</f>
        <v>#N/A</v>
      </c>
      <c r="AM20" s="34">
        <v>13</v>
      </c>
      <c r="AU20" s="133">
        <v>16</v>
      </c>
      <c r="AV20" s="133">
        <v>625</v>
      </c>
      <c r="AW20" s="141" t="s">
        <v>307</v>
      </c>
      <c r="AX20" s="131">
        <f t="shared" si="12"/>
        <v>0</v>
      </c>
      <c r="AY20" s="131" t="e">
        <f t="shared" si="12"/>
        <v>#N/A</v>
      </c>
      <c r="AZ20" s="135"/>
      <c r="BC20" s="141"/>
      <c r="BD20" s="141"/>
      <c r="BE20" s="141"/>
    </row>
    <row r="21" spans="1:57" ht="20.25" customHeight="1" thickTop="1" thickBot="1">
      <c r="A21" s="34" t="e">
        <f>IF(AND(I21&lt;&gt;"",H21=1),18,"")</f>
        <v>#N/A</v>
      </c>
      <c r="B21" s="37" t="e">
        <f t="shared" si="8"/>
        <v>#N/A</v>
      </c>
      <c r="C21" s="59">
        <v>627</v>
      </c>
      <c r="D21" s="430" t="s">
        <v>309</v>
      </c>
      <c r="E21" s="437"/>
      <c r="F21" s="437"/>
      <c r="G21" s="438"/>
      <c r="H21" s="259"/>
      <c r="I21" s="246" t="e">
        <f>IF(VLOOKUP($E$1,ورقة4!$A$2:$BA$7239,20,0)=0,"",(VLOOKUP($E$1,ورقة4!$A$2:$BA$7239,20,0)))</f>
        <v>#N/A</v>
      </c>
      <c r="J21" s="137" t="e">
        <f>IF(AND(Q21&lt;&gt;"",P21=1),24,"")</f>
        <v>#N/A</v>
      </c>
      <c r="K21" s="37" t="e">
        <f t="shared" si="9"/>
        <v>#N/A</v>
      </c>
      <c r="L21" s="59">
        <v>633</v>
      </c>
      <c r="M21" s="418" t="s">
        <v>315</v>
      </c>
      <c r="N21" s="418"/>
      <c r="O21" s="419"/>
      <c r="P21" s="259"/>
      <c r="Q21" s="246" t="e">
        <f>IF(VLOOKUP($E$1,ورقة4!$A$2:$BA$7239,26,0)=0,"",(VLOOKUP($E$1,ورقة4!$A$2:$BA$7239,26,0)))</f>
        <v>#N/A</v>
      </c>
      <c r="R21" s="138" t="e">
        <f>IF(AND(Y21&lt;&gt;"",X21=1),42,"")</f>
        <v>#N/A</v>
      </c>
      <c r="S21" s="37" t="e">
        <f t="shared" si="10"/>
        <v>#N/A</v>
      </c>
      <c r="T21" s="241">
        <v>665</v>
      </c>
      <c r="U21" s="357" t="s">
        <v>321</v>
      </c>
      <c r="V21" s="358"/>
      <c r="W21" s="359"/>
      <c r="X21" s="259"/>
      <c r="Y21" s="246" t="e">
        <f>IF(VLOOKUP($E$1,ورقة4!$A$2:$BA$7239,44,0)=0,"",(VLOOKUP($E$1,ورقة4!$A$2:$BA$7239,44,0)))</f>
        <v>#N/A</v>
      </c>
      <c r="Z21" s="137" t="str">
        <f>IF(AND(AG21&lt;&gt;"",AF21=1),48,"")</f>
        <v/>
      </c>
      <c r="AA21" s="37" t="b">
        <f t="shared" si="11"/>
        <v>0</v>
      </c>
      <c r="AB21" s="241">
        <v>671</v>
      </c>
      <c r="AC21" s="423" t="s">
        <v>327</v>
      </c>
      <c r="AD21" s="424"/>
      <c r="AE21" s="425"/>
      <c r="AF21" s="259"/>
      <c r="AG21" s="259"/>
      <c r="AH21" s="249"/>
      <c r="AI21" s="249"/>
      <c r="AJ21" s="249"/>
      <c r="AK21" s="248"/>
      <c r="AL21" s="48" t="e">
        <f t="shared" si="13"/>
        <v>#N/A</v>
      </c>
      <c r="AM21" s="34">
        <v>14</v>
      </c>
      <c r="AU21" s="133">
        <v>17</v>
      </c>
      <c r="AV21" s="133">
        <v>626</v>
      </c>
      <c r="AW21" s="133" t="s">
        <v>308</v>
      </c>
      <c r="AX21" s="131">
        <f t="shared" si="12"/>
        <v>0</v>
      </c>
      <c r="AY21" s="131" t="e">
        <f t="shared" si="12"/>
        <v>#N/A</v>
      </c>
      <c r="AZ21" s="134"/>
      <c r="BC21" s="133"/>
      <c r="BD21" s="133"/>
      <c r="BE21" s="133"/>
    </row>
    <row r="22" spans="1:57" ht="17.25" hidden="1" thickTop="1" thickBot="1">
      <c r="B22" s="37" t="e">
        <f>SUM(B16:B21)</f>
        <v>#N/A</v>
      </c>
      <c r="C22" s="85"/>
      <c r="D22" s="86"/>
      <c r="E22" s="86"/>
      <c r="F22" s="86"/>
      <c r="G22" s="51">
        <f>COUNTIFS(I16:I21,$C$25,H16:H21,1)</f>
        <v>0</v>
      </c>
      <c r="H22" s="73">
        <f>COUNTIFS(I16:I21,$C$26,H16:H21,1)</f>
        <v>0</v>
      </c>
      <c r="I22" s="74">
        <f>COUNTIFS(I16:I21,$C$27,H16:H21,1)</f>
        <v>0</v>
      </c>
      <c r="J22" s="137" t="str">
        <f>IF(AND(Q22&lt;&gt;"",P22=1),19,"")</f>
        <v/>
      </c>
      <c r="K22" s="37" t="e">
        <f>SUM(K16:K21)</f>
        <v>#N/A</v>
      </c>
      <c r="L22" s="85"/>
      <c r="M22" s="86"/>
      <c r="N22" s="86"/>
      <c r="O22" s="51">
        <f>COUNTIFS(Q16:Q21,$C$25,P16:P21,1)</f>
        <v>0</v>
      </c>
      <c r="P22" s="73">
        <f>COUNTIFS(Q16:Q21,$C$26,P16:P21,1)</f>
        <v>0</v>
      </c>
      <c r="Q22" s="74">
        <f>COUNTIFS(Q16:Q21,$C$27,P16:P21,1)</f>
        <v>0</v>
      </c>
      <c r="R22" s="63"/>
      <c r="S22" s="64" t="e">
        <f>SUM(S16:S21)</f>
        <v>#N/A</v>
      </c>
      <c r="T22" s="61"/>
      <c r="U22" s="77"/>
      <c r="V22" s="77"/>
      <c r="W22" s="51">
        <f>COUNTIFS(Y16:Y21,$C$25,X16:X21,1)</f>
        <v>0</v>
      </c>
      <c r="X22" s="73">
        <f>COUNTIFS(Y16:Y21,$C$26,X16:X21,1)</f>
        <v>0</v>
      </c>
      <c r="Y22" s="74">
        <f>COUNTIFS(Y16:Y21,$C$27,X16:X21,1)</f>
        <v>0</v>
      </c>
      <c r="Z22" s="65"/>
      <c r="AA22" s="64">
        <f>SUM(AA16:AA21)</f>
        <v>0</v>
      </c>
      <c r="AB22" s="77"/>
      <c r="AC22" s="77"/>
      <c r="AD22" s="77"/>
      <c r="AE22" s="51">
        <f>COUNTIFS(AG16:AG21,$C$25,AF16:AF21,1)</f>
        <v>0</v>
      </c>
      <c r="AF22" s="73">
        <f>COUNTIFS(AG16:AG21,$C$26,AF16:AF21,1)</f>
        <v>0</v>
      </c>
      <c r="AG22" s="74">
        <f>COUNTIFS(AG16:AG21,$C$27,AF16:AF21,1)</f>
        <v>0</v>
      </c>
      <c r="AH22" s="50"/>
      <c r="AI22" s="50"/>
      <c r="AJ22" s="50"/>
      <c r="AK22" s="54"/>
      <c r="AL22" s="48" t="e">
        <f t="shared" si="13"/>
        <v>#N/A</v>
      </c>
      <c r="AM22" s="34">
        <v>15</v>
      </c>
      <c r="AU22" s="133">
        <v>18</v>
      </c>
      <c r="AV22" s="133">
        <v>627</v>
      </c>
      <c r="AW22" s="133" t="s">
        <v>309</v>
      </c>
      <c r="AX22" s="131">
        <f t="shared" si="12"/>
        <v>0</v>
      </c>
      <c r="AY22" s="131" t="e">
        <f t="shared" si="12"/>
        <v>#N/A</v>
      </c>
      <c r="AZ22" s="134"/>
      <c r="BC22" s="133"/>
      <c r="BD22" s="133"/>
      <c r="BE22" s="133"/>
    </row>
    <row r="23" spans="1:57" ht="17.25" hidden="1" thickTop="1" thickBot="1">
      <c r="B23" s="24"/>
      <c r="D23" s="56"/>
      <c r="E23" s="56"/>
      <c r="F23" s="56"/>
      <c r="G23" s="56"/>
      <c r="H23" s="24"/>
      <c r="I23" s="24"/>
      <c r="J23" s="24"/>
      <c r="K23" s="37"/>
      <c r="P23" s="73"/>
      <c r="Q23" s="74"/>
      <c r="R23" s="52"/>
      <c r="S23" s="37"/>
      <c r="T23" s="45" t="e">
        <f>B14+B22+K14+K22+S14+S22+AA14+AA22</f>
        <v>#N/A</v>
      </c>
      <c r="U23" s="46"/>
      <c r="V23" s="46"/>
      <c r="W23" s="46"/>
      <c r="X23" s="75"/>
      <c r="Y23" s="76"/>
      <c r="Z23" s="47"/>
      <c r="AA23" s="40"/>
      <c r="AB23" s="46"/>
      <c r="AC23" s="46"/>
      <c r="AD23" s="46"/>
      <c r="AE23" s="46"/>
      <c r="AF23" s="75"/>
      <c r="AG23" s="76"/>
      <c r="AH23" s="50"/>
      <c r="AI23" s="50"/>
      <c r="AJ23" s="50"/>
      <c r="AK23" s="54"/>
      <c r="AL23" s="48" t="e">
        <f t="shared" si="13"/>
        <v>#N/A</v>
      </c>
      <c r="AM23" s="34">
        <v>16</v>
      </c>
      <c r="AU23" s="133">
        <v>19</v>
      </c>
      <c r="AV23" s="133">
        <v>628</v>
      </c>
      <c r="AW23" s="134" t="s">
        <v>310</v>
      </c>
      <c r="AX23" s="131">
        <f t="shared" ref="AX23:AY28" si="14">P16</f>
        <v>0</v>
      </c>
      <c r="AY23" s="131" t="e">
        <f t="shared" si="14"/>
        <v>#N/A</v>
      </c>
      <c r="AZ23" s="134"/>
      <c r="BC23" s="134"/>
      <c r="BD23" s="134"/>
    </row>
    <row r="24" spans="1:57" s="87" customFormat="1" ht="17.25" thickTop="1" thickBot="1">
      <c r="S24" s="37"/>
      <c r="AL24" s="48" t="e">
        <f t="shared" si="13"/>
        <v>#N/A</v>
      </c>
      <c r="AM24" s="34">
        <v>17</v>
      </c>
      <c r="AU24" s="133">
        <v>20</v>
      </c>
      <c r="AV24" s="133">
        <v>629</v>
      </c>
      <c r="AW24" s="134" t="s">
        <v>311</v>
      </c>
      <c r="AX24" s="131">
        <f t="shared" si="14"/>
        <v>0</v>
      </c>
      <c r="AY24" s="131" t="e">
        <f t="shared" si="14"/>
        <v>#N/A</v>
      </c>
      <c r="AZ24" s="134"/>
      <c r="BC24" s="134"/>
      <c r="BD24" s="134"/>
      <c r="BE24" s="143"/>
    </row>
    <row r="25" spans="1:57" s="87" customFormat="1" ht="24" customHeight="1" thickTop="1" thickBot="1">
      <c r="C25" s="56" t="s">
        <v>263</v>
      </c>
      <c r="L25" s="355" t="s">
        <v>28</v>
      </c>
      <c r="M25" s="355"/>
      <c r="N25" s="356" t="e">
        <f>IF(E2="الرابعة حديث",5000,0)</f>
        <v>#N/A</v>
      </c>
      <c r="O25" s="356"/>
      <c r="P25" s="356"/>
      <c r="Q25" s="356"/>
      <c r="R25" s="219"/>
      <c r="S25" s="219"/>
      <c r="T25" s="355"/>
      <c r="U25" s="355"/>
      <c r="V25" s="355"/>
      <c r="W25" s="360"/>
      <c r="X25" s="360"/>
      <c r="Y25" s="360"/>
      <c r="Z25" s="355" t="s">
        <v>270</v>
      </c>
      <c r="AA25" s="355"/>
      <c r="AB25" s="355"/>
      <c r="AC25" s="355"/>
      <c r="AD25" s="355"/>
      <c r="AE25" s="436" t="e">
        <f>VLOOKUP($E$1,ورقة2!$A$1:$U$8703,14,0)</f>
        <v>#N/A</v>
      </c>
      <c r="AF25" s="436"/>
      <c r="AG25" s="436"/>
      <c r="AL25" s="48" t="e">
        <f t="shared" si="13"/>
        <v>#N/A</v>
      </c>
      <c r="AM25" s="34">
        <v>18</v>
      </c>
      <c r="AU25" s="133">
        <v>21</v>
      </c>
      <c r="AV25" s="133">
        <v>630</v>
      </c>
      <c r="AW25" s="135" t="s">
        <v>312</v>
      </c>
      <c r="AX25" s="131">
        <f t="shared" si="14"/>
        <v>0</v>
      </c>
      <c r="AY25" s="131" t="e">
        <f t="shared" si="14"/>
        <v>#N/A</v>
      </c>
      <c r="AZ25" s="134"/>
      <c r="BC25" s="135"/>
      <c r="BD25" s="135"/>
      <c r="BE25" s="143"/>
    </row>
    <row r="26" spans="1:57" s="87" customFormat="1" ht="23.25" customHeight="1" thickTop="1" thickBot="1">
      <c r="C26" s="87" t="s">
        <v>264</v>
      </c>
      <c r="L26" s="250" t="s">
        <v>26</v>
      </c>
      <c r="M26" s="250"/>
      <c r="N26" s="356" t="e">
        <f>IF(E5=1,N25+W25+AE25-AI5,T23+N25+W25+AE25-AI5)</f>
        <v>#N/A</v>
      </c>
      <c r="O26" s="356"/>
      <c r="P26" s="356"/>
      <c r="Q26" s="356"/>
      <c r="R26" s="219"/>
      <c r="S26" s="219"/>
      <c r="T26" s="355" t="s">
        <v>27</v>
      </c>
      <c r="U26" s="355"/>
      <c r="V26" s="355"/>
      <c r="W26" s="360" t="e">
        <f>IF(N27="نعم",IF(N27="نعم",IF(OR(L5=AO1,L5=AO5),N25+W25+AE25+10700+(((Q28-2)*4000)+(Y28*5500)+(AE28*6500))/2,IF(OR(L5=AO3,L5=AO6),N25+W25+AE25+6400+(((Q28-2)*2500)+(Y28*3250)+(AE28*3750))/2,IF(L5=AO2,N25+W25+AE25+8000+(((Q28-2)*4000)+(Y28*5200)+(AE28*6000))/2,N25+W25+AE25+10000+((Q28+Y28+AE28-2)*6500)/2)))),N26)</f>
        <v>#N/A</v>
      </c>
      <c r="X26" s="360"/>
      <c r="Y26" s="360"/>
      <c r="Z26" s="355" t="s">
        <v>29</v>
      </c>
      <c r="AA26" s="355"/>
      <c r="AB26" s="355"/>
      <c r="AC26" s="355"/>
      <c r="AD26" s="355"/>
      <c r="AE26" s="436" t="e">
        <f>N26-W26</f>
        <v>#N/A</v>
      </c>
      <c r="AF26" s="436"/>
      <c r="AG26" s="436"/>
      <c r="AL26" s="48" t="e">
        <f t="shared" ref="AL26:AL31" si="15">IF(J16&lt;&gt;"",J16,"")</f>
        <v>#N/A</v>
      </c>
      <c r="AM26" s="34">
        <v>19</v>
      </c>
      <c r="AU26" s="133">
        <v>22</v>
      </c>
      <c r="AV26" s="133">
        <v>631</v>
      </c>
      <c r="AW26" s="135" t="s">
        <v>313</v>
      </c>
      <c r="AX26" s="131">
        <f t="shared" si="14"/>
        <v>0</v>
      </c>
      <c r="AY26" s="131" t="e">
        <f t="shared" si="14"/>
        <v>#N/A</v>
      </c>
      <c r="AZ26" s="134"/>
      <c r="BC26" s="135"/>
      <c r="BD26" s="135"/>
      <c r="BE26" s="143"/>
    </row>
    <row r="27" spans="1:57" s="87" customFormat="1" ht="14.25" customHeight="1" thickTop="1" thickBot="1">
      <c r="C27" s="87" t="s">
        <v>262</v>
      </c>
      <c r="L27" s="351" t="s">
        <v>23</v>
      </c>
      <c r="M27" s="351"/>
      <c r="N27" s="352" t="s">
        <v>547</v>
      </c>
      <c r="O27" s="352"/>
      <c r="P27" s="352"/>
      <c r="Q27" s="352"/>
      <c r="R27" s="219"/>
      <c r="S27" s="219"/>
      <c r="T27" s="219"/>
      <c r="U27" s="219"/>
      <c r="V27" s="219"/>
      <c r="W27" s="219"/>
      <c r="X27" s="219"/>
      <c r="Y27" s="219"/>
      <c r="Z27" s="219"/>
      <c r="AA27" s="219"/>
      <c r="AB27" s="219"/>
      <c r="AC27" s="219"/>
      <c r="AD27" s="219"/>
      <c r="AE27" s="219"/>
      <c r="AF27" s="219"/>
      <c r="AL27" s="48" t="e">
        <f t="shared" si="15"/>
        <v>#N/A</v>
      </c>
      <c r="AM27" s="34">
        <v>20</v>
      </c>
      <c r="AU27" s="133">
        <v>23</v>
      </c>
      <c r="AV27" s="133">
        <v>632</v>
      </c>
      <c r="AW27" s="135" t="s">
        <v>314</v>
      </c>
      <c r="AX27" s="131">
        <f t="shared" si="14"/>
        <v>0</v>
      </c>
      <c r="AY27" s="131" t="e">
        <f t="shared" si="14"/>
        <v>#N/A</v>
      </c>
      <c r="AZ27" s="134"/>
      <c r="BC27" s="135"/>
      <c r="BD27" s="135"/>
      <c r="BE27" s="143"/>
    </row>
    <row r="28" spans="1:57" s="87" customFormat="1" ht="23.25" customHeight="1" thickTop="1" thickBot="1">
      <c r="L28" s="353" t="s">
        <v>271</v>
      </c>
      <c r="M28" s="353"/>
      <c r="N28" s="353"/>
      <c r="O28" s="353"/>
      <c r="P28" s="353"/>
      <c r="Q28" s="258">
        <f>G14+O14+W14+AE14+G22+O22+W22+AE22</f>
        <v>0</v>
      </c>
      <c r="T28" s="354" t="s">
        <v>272</v>
      </c>
      <c r="U28" s="354"/>
      <c r="V28" s="354"/>
      <c r="W28" s="354"/>
      <c r="X28" s="354"/>
      <c r="Y28" s="258">
        <f>H22+P22+X22+AF22+AF14+X14+P14+H14</f>
        <v>0</v>
      </c>
      <c r="Z28" s="353" t="s">
        <v>273</v>
      </c>
      <c r="AA28" s="353"/>
      <c r="AB28" s="353"/>
      <c r="AC28" s="353"/>
      <c r="AD28" s="353"/>
      <c r="AE28" s="422">
        <f>I22+Q22+Y22+AG22+AG14+Y14+Q14+I14</f>
        <v>0</v>
      </c>
      <c r="AF28" s="422"/>
      <c r="AL28" s="48" t="e">
        <f t="shared" si="15"/>
        <v>#N/A</v>
      </c>
      <c r="AM28" s="34">
        <v>21</v>
      </c>
      <c r="AU28" s="133">
        <v>24</v>
      </c>
      <c r="AV28" s="133">
        <v>633</v>
      </c>
      <c r="AW28" s="135" t="s">
        <v>315</v>
      </c>
      <c r="AX28" s="131">
        <f t="shared" si="14"/>
        <v>0</v>
      </c>
      <c r="AY28" s="131" t="e">
        <f t="shared" si="14"/>
        <v>#N/A</v>
      </c>
      <c r="AZ28" s="134"/>
      <c r="BC28" s="135"/>
      <c r="BD28" s="135"/>
      <c r="BE28" s="143"/>
    </row>
    <row r="29" spans="1:57" s="39" customFormat="1" ht="17.25" thickTop="1" thickBot="1">
      <c r="B29" s="3"/>
      <c r="C29" s="4"/>
      <c r="D29" s="26"/>
      <c r="E29" s="26"/>
      <c r="F29" s="26"/>
      <c r="G29" s="26"/>
      <c r="H29" s="3"/>
      <c r="I29" s="3"/>
      <c r="J29" s="25"/>
      <c r="K29" s="3"/>
      <c r="AL29" s="48" t="e">
        <f t="shared" si="15"/>
        <v>#N/A</v>
      </c>
      <c r="AM29" s="34">
        <v>22</v>
      </c>
      <c r="AU29" s="133">
        <v>25</v>
      </c>
      <c r="AV29" s="133">
        <v>640</v>
      </c>
      <c r="AW29" s="84" t="s">
        <v>292</v>
      </c>
      <c r="AX29" s="132">
        <f t="shared" ref="AX29:AY34" si="16">X8</f>
        <v>0</v>
      </c>
      <c r="AY29" s="132" t="e">
        <f t="shared" si="16"/>
        <v>#N/A</v>
      </c>
      <c r="AZ29" s="134"/>
      <c r="BC29" s="84"/>
      <c r="BD29" s="84"/>
    </row>
    <row r="30" spans="1:57" s="39" customFormat="1" ht="17.25" thickTop="1" thickBot="1">
      <c r="B30" s="3"/>
      <c r="C30" s="4"/>
      <c r="D30" s="26"/>
      <c r="E30" s="26"/>
      <c r="F30" s="26"/>
      <c r="G30" s="26"/>
      <c r="H30" s="3"/>
      <c r="I30" s="3"/>
      <c r="J30" s="25"/>
      <c r="K30" s="3"/>
      <c r="AL30" s="48" t="e">
        <f t="shared" si="15"/>
        <v>#N/A</v>
      </c>
      <c r="AM30" s="34">
        <v>23</v>
      </c>
      <c r="AU30" s="133">
        <v>26</v>
      </c>
      <c r="AV30" s="133">
        <v>641</v>
      </c>
      <c r="AW30" s="84" t="s">
        <v>293</v>
      </c>
      <c r="AX30" s="132">
        <f t="shared" si="16"/>
        <v>0</v>
      </c>
      <c r="AY30" s="132" t="e">
        <f t="shared" si="16"/>
        <v>#N/A</v>
      </c>
      <c r="AZ30" s="134"/>
      <c r="BC30" s="84"/>
      <c r="BD30" s="84"/>
    </row>
    <row r="31" spans="1:57" s="39" customFormat="1" ht="17.25" customHeight="1" thickTop="1" thickBot="1">
      <c r="B31" s="3"/>
      <c r="C31" s="4"/>
      <c r="D31" s="26"/>
      <c r="E31" s="26"/>
      <c r="F31" s="26"/>
      <c r="G31" s="26"/>
      <c r="H31" s="3"/>
      <c r="I31" s="3"/>
      <c r="J31" s="25"/>
      <c r="K31" s="3"/>
      <c r="L31" s="4"/>
      <c r="M31" s="26"/>
      <c r="N31" s="26"/>
      <c r="O31" s="26"/>
      <c r="P31" s="3"/>
      <c r="Q31" s="3"/>
      <c r="AL31" s="48" t="e">
        <f t="shared" si="15"/>
        <v>#N/A</v>
      </c>
      <c r="AM31" s="34">
        <v>24</v>
      </c>
      <c r="AU31" s="133">
        <v>27</v>
      </c>
      <c r="AV31" s="133">
        <v>642</v>
      </c>
      <c r="AW31" s="135" t="s">
        <v>294</v>
      </c>
      <c r="AX31" s="132">
        <f t="shared" si="16"/>
        <v>0</v>
      </c>
      <c r="AY31" s="132" t="e">
        <f t="shared" si="16"/>
        <v>#N/A</v>
      </c>
      <c r="AZ31" s="134"/>
      <c r="BC31" s="135"/>
      <c r="BD31" s="135"/>
    </row>
    <row r="32" spans="1:57" s="39" customFormat="1" ht="17.25" customHeight="1" thickTop="1" thickBot="1">
      <c r="B32" s="3"/>
      <c r="C32" s="5"/>
      <c r="D32" s="26"/>
      <c r="E32" s="26"/>
      <c r="F32" s="26"/>
      <c r="G32" s="26"/>
      <c r="H32" s="3"/>
      <c r="I32" s="3"/>
      <c r="J32" s="25"/>
      <c r="K32" s="3"/>
      <c r="L32" s="4"/>
      <c r="M32" s="26"/>
      <c r="N32" s="26"/>
      <c r="O32" s="26"/>
      <c r="P32" s="3"/>
      <c r="Q32" s="3"/>
      <c r="AL32" s="48" t="e">
        <f t="shared" ref="AL32:AL37" si="17">IF(R8&lt;&gt;"",R8,"")</f>
        <v>#N/A</v>
      </c>
      <c r="AM32" s="34">
        <v>25</v>
      </c>
      <c r="AU32" s="133">
        <v>28</v>
      </c>
      <c r="AV32" s="133">
        <v>643</v>
      </c>
      <c r="AW32" s="84" t="s">
        <v>295</v>
      </c>
      <c r="AX32" s="132">
        <f t="shared" si="16"/>
        <v>0</v>
      </c>
      <c r="AY32" s="132" t="e">
        <f t="shared" si="16"/>
        <v>#N/A</v>
      </c>
      <c r="AZ32" s="134"/>
      <c r="BC32" s="84"/>
      <c r="BD32" s="84"/>
    </row>
    <row r="33" spans="2:56" s="39" customFormat="1" ht="17.25" thickTop="1" thickBot="1">
      <c r="B33" s="24"/>
      <c r="C33" s="24"/>
      <c r="D33" s="24"/>
      <c r="E33" s="24"/>
      <c r="F33" s="24"/>
      <c r="G33" s="24"/>
      <c r="H33" s="24"/>
      <c r="I33" s="24"/>
      <c r="J33" s="24"/>
      <c r="K33" s="24"/>
      <c r="L33" s="24"/>
      <c r="M33" s="24"/>
      <c r="N33" s="24"/>
      <c r="O33" s="24"/>
      <c r="P33" s="24"/>
      <c r="Q33" s="24"/>
      <c r="AL33" s="48" t="e">
        <f t="shared" si="17"/>
        <v>#N/A</v>
      </c>
      <c r="AM33" s="34">
        <v>26</v>
      </c>
      <c r="AU33" s="133">
        <v>29</v>
      </c>
      <c r="AV33" s="133">
        <v>644</v>
      </c>
      <c r="AW33" s="84" t="s">
        <v>296</v>
      </c>
      <c r="AX33" s="132">
        <f t="shared" si="16"/>
        <v>0</v>
      </c>
      <c r="AY33" s="132" t="e">
        <f t="shared" si="16"/>
        <v>#N/A</v>
      </c>
      <c r="AZ33" s="134"/>
      <c r="BC33" s="84"/>
      <c r="BD33" s="84"/>
    </row>
    <row r="34" spans="2:56" s="39" customFormat="1" ht="17.25" thickTop="1" thickBot="1">
      <c r="B34" s="3"/>
      <c r="C34" s="4"/>
      <c r="D34" s="26"/>
      <c r="E34" s="26"/>
      <c r="F34" s="26"/>
      <c r="G34" s="26"/>
      <c r="H34" s="3"/>
      <c r="I34" s="3"/>
      <c r="J34" s="25"/>
      <c r="K34" s="3"/>
      <c r="L34" s="4"/>
      <c r="M34" s="26"/>
      <c r="N34" s="26"/>
      <c r="O34" s="26"/>
      <c r="P34" s="3"/>
      <c r="Q34" s="3"/>
      <c r="AL34" s="48" t="e">
        <f t="shared" si="17"/>
        <v>#N/A</v>
      </c>
      <c r="AM34" s="34">
        <v>27</v>
      </c>
      <c r="AU34" s="133">
        <v>30</v>
      </c>
      <c r="AV34" s="133">
        <v>645</v>
      </c>
      <c r="AW34" s="84" t="s">
        <v>297</v>
      </c>
      <c r="AX34" s="132">
        <f t="shared" si="16"/>
        <v>0</v>
      </c>
      <c r="AY34" s="132" t="e">
        <f t="shared" si="16"/>
        <v>#N/A</v>
      </c>
      <c r="AZ34" s="134"/>
      <c r="BC34" s="84"/>
      <c r="BD34" s="84"/>
    </row>
    <row r="35" spans="2:56" s="39" customFormat="1" ht="17.25" thickTop="1" thickBot="1">
      <c r="B35" s="3"/>
      <c r="C35" s="4"/>
      <c r="D35" s="26"/>
      <c r="E35" s="26"/>
      <c r="F35" s="26"/>
      <c r="G35" s="26"/>
      <c r="H35" s="3"/>
      <c r="I35" s="3"/>
      <c r="J35" s="25"/>
      <c r="K35" s="3"/>
      <c r="L35" s="4"/>
      <c r="M35" s="26"/>
      <c r="N35" s="26"/>
      <c r="O35" s="26"/>
      <c r="P35" s="3"/>
      <c r="Q35" s="3"/>
      <c r="AL35" s="48" t="e">
        <f t="shared" si="17"/>
        <v>#N/A</v>
      </c>
      <c r="AM35" s="34">
        <v>28</v>
      </c>
      <c r="AU35" s="133">
        <v>31</v>
      </c>
      <c r="AV35" s="133">
        <v>646</v>
      </c>
      <c r="AW35" s="84" t="s">
        <v>298</v>
      </c>
      <c r="AX35" s="132">
        <f t="shared" ref="AX35:AY40" si="18">AF8</f>
        <v>0</v>
      </c>
      <c r="AY35" s="132" t="e">
        <f t="shared" si="18"/>
        <v>#N/A</v>
      </c>
      <c r="AZ35" s="134"/>
      <c r="BC35" s="84"/>
      <c r="BD35" s="84"/>
    </row>
    <row r="36" spans="2:56" s="39" customFormat="1" ht="17.25" thickTop="1" thickBot="1">
      <c r="B36" s="3"/>
      <c r="C36" s="4"/>
      <c r="D36" s="26"/>
      <c r="E36" s="26"/>
      <c r="F36" s="26"/>
      <c r="G36" s="26"/>
      <c r="H36" s="3"/>
      <c r="I36" s="3"/>
      <c r="J36" s="25"/>
      <c r="K36" s="3"/>
      <c r="L36" s="4"/>
      <c r="M36" s="26"/>
      <c r="N36" s="26"/>
      <c r="O36" s="26"/>
      <c r="P36" s="3"/>
      <c r="Q36" s="3"/>
      <c r="AL36" s="48" t="e">
        <f t="shared" si="17"/>
        <v>#N/A</v>
      </c>
      <c r="AM36" s="34">
        <v>29</v>
      </c>
      <c r="AU36" s="133">
        <v>32</v>
      </c>
      <c r="AV36" s="133">
        <v>647</v>
      </c>
      <c r="AW36" s="84" t="s">
        <v>299</v>
      </c>
      <c r="AX36" s="132">
        <f t="shared" si="18"/>
        <v>0</v>
      </c>
      <c r="AY36" s="132" t="e">
        <f t="shared" si="18"/>
        <v>#N/A</v>
      </c>
      <c r="AZ36" s="134"/>
      <c r="BC36" s="84"/>
      <c r="BD36" s="84"/>
    </row>
    <row r="37" spans="2:56" s="39" customFormat="1" ht="17.25" customHeight="1" thickTop="1" thickBot="1">
      <c r="B37" s="3"/>
      <c r="C37" s="4"/>
      <c r="D37" s="26"/>
      <c r="E37" s="26"/>
      <c r="F37" s="26"/>
      <c r="G37" s="26"/>
      <c r="H37" s="3"/>
      <c r="I37" s="3"/>
      <c r="J37" s="25"/>
      <c r="K37" s="3"/>
      <c r="L37" s="4"/>
      <c r="M37" s="26"/>
      <c r="N37" s="26"/>
      <c r="O37" s="26"/>
      <c r="P37" s="3"/>
      <c r="Q37" s="3"/>
      <c r="AL37" s="48" t="e">
        <f t="shared" si="17"/>
        <v>#N/A</v>
      </c>
      <c r="AM37" s="34">
        <v>30</v>
      </c>
      <c r="AU37" s="133">
        <v>33</v>
      </c>
      <c r="AV37" s="133">
        <v>648</v>
      </c>
      <c r="AW37" s="135" t="s">
        <v>300</v>
      </c>
      <c r="AX37" s="132">
        <f t="shared" si="18"/>
        <v>0</v>
      </c>
      <c r="AY37" s="132" t="e">
        <f t="shared" si="18"/>
        <v>#N/A</v>
      </c>
      <c r="AZ37" s="134"/>
      <c r="BC37" s="135"/>
      <c r="BD37" s="135"/>
    </row>
    <row r="38" spans="2:56" s="39" customFormat="1" ht="17.25" thickTop="1" thickBot="1">
      <c r="B38" s="3"/>
      <c r="C38" s="4"/>
      <c r="D38" s="26"/>
      <c r="E38" s="26"/>
      <c r="F38" s="26"/>
      <c r="G38" s="26"/>
      <c r="H38" s="3"/>
      <c r="I38" s="3"/>
      <c r="J38" s="25"/>
      <c r="K38" s="3"/>
      <c r="L38" s="4"/>
      <c r="M38" s="26"/>
      <c r="N38" s="26"/>
      <c r="O38" s="26"/>
      <c r="P38" s="3"/>
      <c r="Q38" s="3"/>
      <c r="AL38" s="48" t="e">
        <f t="shared" ref="AL38:AL43" si="19">IF(Z8&lt;&gt;"",Z8,"")</f>
        <v>#N/A</v>
      </c>
      <c r="AM38" s="34">
        <v>31</v>
      </c>
      <c r="AU38" s="133">
        <v>34</v>
      </c>
      <c r="AV38" s="133">
        <v>649</v>
      </c>
      <c r="AW38" s="84" t="s">
        <v>301</v>
      </c>
      <c r="AX38" s="132">
        <f t="shared" si="18"/>
        <v>0</v>
      </c>
      <c r="AY38" s="132" t="e">
        <f t="shared" si="18"/>
        <v>#N/A</v>
      </c>
      <c r="AZ38" s="134"/>
      <c r="BC38" s="84"/>
      <c r="BD38" s="84"/>
    </row>
    <row r="39" spans="2:56" s="39" customFormat="1" ht="17.25" thickTop="1" thickBot="1">
      <c r="B39" s="3"/>
      <c r="C39" s="4"/>
      <c r="D39" s="26"/>
      <c r="E39" s="26"/>
      <c r="F39" s="26"/>
      <c r="G39" s="26"/>
      <c r="H39" s="3"/>
      <c r="I39" s="3"/>
      <c r="J39" s="25"/>
      <c r="K39" s="3"/>
      <c r="L39" s="4"/>
      <c r="M39" s="26"/>
      <c r="N39" s="26"/>
      <c r="O39" s="26"/>
      <c r="P39" s="3"/>
      <c r="Q39" s="3"/>
      <c r="AL39" s="48" t="e">
        <f t="shared" si="19"/>
        <v>#N/A</v>
      </c>
      <c r="AM39" s="34">
        <v>32</v>
      </c>
      <c r="AU39" s="133">
        <v>35</v>
      </c>
      <c r="AV39" s="133">
        <v>650</v>
      </c>
      <c r="AW39" s="84" t="s">
        <v>302</v>
      </c>
      <c r="AX39" s="132">
        <f t="shared" si="18"/>
        <v>0</v>
      </c>
      <c r="AY39" s="132" t="e">
        <f t="shared" si="18"/>
        <v>#N/A</v>
      </c>
      <c r="AZ39" s="134"/>
      <c r="BC39" s="84"/>
      <c r="BD39" s="84"/>
    </row>
    <row r="40" spans="2:56" s="39" customFormat="1" ht="17.25" customHeight="1" thickTop="1" thickBot="1">
      <c r="B40" s="5"/>
      <c r="C40" s="5"/>
      <c r="D40" s="5"/>
      <c r="E40" s="6"/>
      <c r="F40" s="7"/>
      <c r="G40" s="3"/>
      <c r="H40" s="27"/>
      <c r="I40" s="27"/>
      <c r="J40" s="27"/>
      <c r="K40" s="27"/>
      <c r="L40" s="8"/>
      <c r="M40" s="8"/>
      <c r="N40" s="28"/>
      <c r="O40" s="28"/>
      <c r="P40" s="28"/>
      <c r="Q40" s="28"/>
      <c r="AL40" s="48" t="e">
        <f t="shared" si="19"/>
        <v>#N/A</v>
      </c>
      <c r="AM40" s="34">
        <v>33</v>
      </c>
      <c r="AU40" s="133">
        <v>36</v>
      </c>
      <c r="AV40" s="133">
        <v>651</v>
      </c>
      <c r="AW40" s="144" t="s">
        <v>303</v>
      </c>
      <c r="AX40" s="132">
        <f t="shared" si="18"/>
        <v>0</v>
      </c>
      <c r="AY40" s="132" t="e">
        <f t="shared" si="18"/>
        <v>#N/A</v>
      </c>
      <c r="AZ40" s="134"/>
      <c r="BC40" s="144"/>
      <c r="BD40" s="144"/>
    </row>
    <row r="41" spans="2:56" s="39" customFormat="1" ht="19.5" thickTop="1" thickBot="1">
      <c r="B41" s="9"/>
      <c r="C41" s="9"/>
      <c r="D41" s="5"/>
      <c r="E41" s="5"/>
      <c r="F41" s="5"/>
      <c r="G41" s="7"/>
      <c r="H41" s="27"/>
      <c r="I41" s="27"/>
      <c r="J41" s="27"/>
      <c r="K41" s="27"/>
      <c r="L41" s="8"/>
      <c r="M41" s="8"/>
      <c r="N41" s="28"/>
      <c r="O41" s="28"/>
      <c r="P41" s="28"/>
      <c r="Q41" s="28"/>
      <c r="AL41" s="48" t="e">
        <f t="shared" si="19"/>
        <v>#N/A</v>
      </c>
      <c r="AM41" s="34">
        <v>34</v>
      </c>
      <c r="AU41" s="133">
        <v>37</v>
      </c>
      <c r="AV41" s="133">
        <v>660</v>
      </c>
      <c r="AW41" s="84" t="s">
        <v>316</v>
      </c>
      <c r="AX41" s="132">
        <f t="shared" ref="AX41:AY46" si="20">X16</f>
        <v>0</v>
      </c>
      <c r="AY41" s="132" t="e">
        <f t="shared" si="20"/>
        <v>#N/A</v>
      </c>
      <c r="AZ41" s="134"/>
      <c r="BC41" s="84"/>
      <c r="BD41" s="84"/>
    </row>
    <row r="42" spans="2:56" s="39" customFormat="1" ht="19.5" thickTop="1" thickBot="1">
      <c r="B42" s="10"/>
      <c r="C42" s="10"/>
      <c r="D42" s="10"/>
      <c r="E42" s="10"/>
      <c r="F42" s="10"/>
      <c r="G42" s="11"/>
      <c r="H42" s="9"/>
      <c r="I42" s="9"/>
      <c r="J42" s="9"/>
      <c r="K42" s="9"/>
      <c r="L42" s="26"/>
      <c r="M42" s="26"/>
      <c r="N42" s="28"/>
      <c r="O42" s="28"/>
      <c r="P42" s="28"/>
      <c r="Q42" s="28"/>
      <c r="AL42" s="48" t="e">
        <f t="shared" si="19"/>
        <v>#N/A</v>
      </c>
      <c r="AM42" s="34">
        <v>35</v>
      </c>
      <c r="AU42" s="133">
        <v>38</v>
      </c>
      <c r="AV42" s="133">
        <v>661</v>
      </c>
      <c r="AW42" s="84" t="s">
        <v>317</v>
      </c>
      <c r="AX42" s="132">
        <f t="shared" si="20"/>
        <v>0</v>
      </c>
      <c r="AY42" s="132" t="e">
        <f t="shared" si="20"/>
        <v>#N/A</v>
      </c>
      <c r="AZ42" s="134"/>
      <c r="BC42" s="84"/>
      <c r="BD42" s="84"/>
    </row>
    <row r="43" spans="2:56" s="39" customFormat="1" ht="17.25" customHeight="1" thickTop="1" thickBot="1">
      <c r="B43" s="26"/>
      <c r="C43" s="26"/>
      <c r="D43" s="26"/>
      <c r="E43" s="3"/>
      <c r="F43" s="3"/>
      <c r="G43" s="26"/>
      <c r="H43" s="26"/>
      <c r="I43" s="26"/>
      <c r="J43" s="26"/>
      <c r="K43" s="26"/>
      <c r="L43" s="26"/>
      <c r="M43" s="12"/>
      <c r="N43" s="28"/>
      <c r="O43" s="28"/>
      <c r="P43" s="28"/>
      <c r="Q43" s="28"/>
      <c r="AL43" s="48" t="e">
        <f t="shared" si="19"/>
        <v>#N/A</v>
      </c>
      <c r="AM43" s="34">
        <v>36</v>
      </c>
      <c r="AU43" s="133">
        <v>39</v>
      </c>
      <c r="AV43" s="133">
        <v>662</v>
      </c>
      <c r="AW43" s="135" t="s">
        <v>318</v>
      </c>
      <c r="AX43" s="132">
        <f t="shared" si="20"/>
        <v>0</v>
      </c>
      <c r="AY43" s="132" t="e">
        <f t="shared" si="20"/>
        <v>#N/A</v>
      </c>
      <c r="AZ43" s="134"/>
      <c r="BC43" s="135"/>
      <c r="BD43" s="135"/>
    </row>
    <row r="44" spans="2:56" s="39" customFormat="1" ht="19.5" customHeight="1" thickTop="1" thickBot="1">
      <c r="B44" s="9"/>
      <c r="C44" s="11"/>
      <c r="D44" s="11"/>
      <c r="E44" s="11"/>
      <c r="F44" s="11"/>
      <c r="G44" s="26"/>
      <c r="H44" s="26"/>
      <c r="I44" s="26"/>
      <c r="J44" s="26"/>
      <c r="K44" s="26"/>
      <c r="L44" s="26"/>
      <c r="M44" s="8"/>
      <c r="N44" s="8"/>
      <c r="O44" s="13"/>
      <c r="P44" s="13"/>
      <c r="Q44" s="13"/>
      <c r="AL44" s="48" t="e">
        <f t="shared" ref="AL44:AL49" si="21">IF(R16&lt;&gt;"",R16,"")</f>
        <v>#N/A</v>
      </c>
      <c r="AM44" s="34">
        <v>37</v>
      </c>
      <c r="AU44" s="133">
        <v>40</v>
      </c>
      <c r="AV44" s="133">
        <v>663</v>
      </c>
      <c r="AW44" s="84" t="s">
        <v>319</v>
      </c>
      <c r="AX44" s="132">
        <f t="shared" si="20"/>
        <v>0</v>
      </c>
      <c r="AY44" s="132" t="e">
        <f t="shared" si="20"/>
        <v>#N/A</v>
      </c>
      <c r="AZ44" s="134"/>
      <c r="BC44" s="84"/>
      <c r="BD44" s="84"/>
    </row>
    <row r="45" spans="2:56" s="39" customFormat="1" ht="17.25" thickTop="1" thickBot="1">
      <c r="AL45" s="48" t="e">
        <f t="shared" si="21"/>
        <v>#N/A</v>
      </c>
      <c r="AM45" s="34">
        <v>38</v>
      </c>
      <c r="AU45" s="133">
        <v>41</v>
      </c>
      <c r="AV45" s="133">
        <v>664</v>
      </c>
      <c r="AW45" s="84" t="s">
        <v>320</v>
      </c>
      <c r="AX45" s="132">
        <f t="shared" si="20"/>
        <v>0</v>
      </c>
      <c r="AY45" s="132" t="e">
        <f t="shared" si="20"/>
        <v>#N/A</v>
      </c>
      <c r="AZ45" s="134"/>
      <c r="BC45" s="84"/>
      <c r="BD45" s="84"/>
    </row>
    <row r="46" spans="2:56" s="39" customFormat="1" ht="17.25" thickTop="1" thickBot="1">
      <c r="B46" s="29"/>
      <c r="C46" s="29"/>
      <c r="D46" s="29"/>
      <c r="E46" s="29"/>
      <c r="F46" s="29"/>
      <c r="G46" s="29"/>
      <c r="H46" s="29"/>
      <c r="I46" s="29"/>
      <c r="J46" s="29"/>
      <c r="K46" s="29"/>
      <c r="L46" s="29"/>
      <c r="M46" s="29"/>
      <c r="N46" s="29"/>
      <c r="O46" s="29"/>
      <c r="P46" s="29"/>
      <c r="Q46" s="29"/>
      <c r="AL46" s="48" t="e">
        <f t="shared" si="21"/>
        <v>#N/A</v>
      </c>
      <c r="AM46" s="34">
        <v>39</v>
      </c>
      <c r="AU46" s="133">
        <v>42</v>
      </c>
      <c r="AV46" s="133">
        <v>665</v>
      </c>
      <c r="AW46" s="84" t="s">
        <v>321</v>
      </c>
      <c r="AX46" s="132">
        <f t="shared" si="20"/>
        <v>0</v>
      </c>
      <c r="AY46" s="132" t="e">
        <f t="shared" si="20"/>
        <v>#N/A</v>
      </c>
      <c r="AZ46" s="134"/>
      <c r="BC46" s="84"/>
      <c r="BD46" s="84"/>
    </row>
    <row r="47" spans="2:56" s="39" customFormat="1" ht="17.25" customHeight="1" thickTop="1" thickBot="1">
      <c r="B47" s="29"/>
      <c r="C47" s="29"/>
      <c r="D47" s="29"/>
      <c r="E47" s="29"/>
      <c r="F47" s="29"/>
      <c r="G47" s="29"/>
      <c r="H47" s="29"/>
      <c r="I47" s="29"/>
      <c r="J47" s="29"/>
      <c r="K47" s="29"/>
      <c r="L47" s="29"/>
      <c r="M47" s="29"/>
      <c r="N47" s="29"/>
      <c r="O47" s="29"/>
      <c r="P47" s="29"/>
      <c r="Q47" s="29"/>
      <c r="AL47" s="48" t="e">
        <f t="shared" si="21"/>
        <v>#N/A</v>
      </c>
      <c r="AM47" s="34">
        <v>40</v>
      </c>
      <c r="AU47" s="133">
        <v>43</v>
      </c>
      <c r="AV47" s="133">
        <v>666</v>
      </c>
      <c r="AW47" s="144" t="s">
        <v>322</v>
      </c>
      <c r="AX47" s="132">
        <f t="shared" ref="AX47:AY52" si="22">AF16</f>
        <v>0</v>
      </c>
      <c r="AY47" s="132">
        <f t="shared" si="22"/>
        <v>0</v>
      </c>
      <c r="AZ47" s="134"/>
      <c r="BC47" s="144"/>
      <c r="BD47" s="144"/>
    </row>
    <row r="48" spans="2:56" s="39" customFormat="1" ht="19.5" thickTop="1" thickBot="1">
      <c r="B48" s="14"/>
      <c r="C48" s="14"/>
      <c r="D48" s="14"/>
      <c r="E48" s="14"/>
      <c r="F48" s="14"/>
      <c r="G48" s="14"/>
      <c r="H48" s="15"/>
      <c r="I48" s="15"/>
      <c r="J48" s="15"/>
      <c r="K48" s="9"/>
      <c r="L48" s="9"/>
      <c r="M48" s="15"/>
      <c r="N48" s="15"/>
      <c r="O48" s="14"/>
      <c r="P48" s="14"/>
      <c r="Q48" s="14"/>
      <c r="AL48" s="48" t="e">
        <f t="shared" si="21"/>
        <v>#N/A</v>
      </c>
      <c r="AM48" s="34">
        <v>41</v>
      </c>
      <c r="AU48" s="133">
        <v>44</v>
      </c>
      <c r="AV48" s="133">
        <v>667</v>
      </c>
      <c r="AW48" s="84" t="s">
        <v>323</v>
      </c>
      <c r="AX48" s="132">
        <f t="shared" si="22"/>
        <v>0</v>
      </c>
      <c r="AY48" s="132">
        <f t="shared" si="22"/>
        <v>0</v>
      </c>
      <c r="AZ48" s="134"/>
      <c r="BC48" s="84"/>
      <c r="BD48" s="84"/>
    </row>
    <row r="49" spans="2:56" s="39" customFormat="1" ht="17.25" customHeight="1" thickTop="1" thickBot="1">
      <c r="B49" s="15"/>
      <c r="C49" s="15"/>
      <c r="D49" s="15"/>
      <c r="E49" s="15"/>
      <c r="F49" s="15"/>
      <c r="G49" s="15"/>
      <c r="H49" s="7"/>
      <c r="I49" s="7"/>
      <c r="J49" s="7"/>
      <c r="K49" s="7"/>
      <c r="L49" s="7"/>
      <c r="M49" s="7"/>
      <c r="N49" s="7"/>
      <c r="O49" s="15"/>
      <c r="P49" s="15"/>
      <c r="Q49" s="15"/>
      <c r="AL49" s="48" t="e">
        <f t="shared" si="21"/>
        <v>#N/A</v>
      </c>
      <c r="AM49" s="34">
        <v>42</v>
      </c>
      <c r="AU49" s="133">
        <v>45</v>
      </c>
      <c r="AV49" s="133">
        <v>668</v>
      </c>
      <c r="AW49" s="135" t="s">
        <v>324</v>
      </c>
      <c r="AX49" s="132">
        <f t="shared" si="22"/>
        <v>0</v>
      </c>
      <c r="AY49" s="132">
        <f t="shared" si="22"/>
        <v>0</v>
      </c>
      <c r="AZ49" s="134"/>
      <c r="BC49" s="135"/>
      <c r="BD49" s="135"/>
    </row>
    <row r="50" spans="2:56" s="39" customFormat="1" ht="21.75" customHeight="1" thickTop="1" thickBot="1">
      <c r="B50" s="30"/>
      <c r="C50" s="30"/>
      <c r="D50" s="30"/>
      <c r="E50" s="30"/>
      <c r="F50" s="30"/>
      <c r="G50" s="30"/>
      <c r="H50" s="30"/>
      <c r="I50" s="30"/>
      <c r="J50" s="30"/>
      <c r="K50" s="30"/>
      <c r="L50" s="30"/>
      <c r="M50" s="30"/>
      <c r="N50" s="30"/>
      <c r="O50" s="30"/>
      <c r="P50" s="30"/>
      <c r="Q50" s="30"/>
      <c r="AL50" s="48" t="str">
        <f t="shared" ref="AL50:AL55" si="23">IF(Z16&lt;&gt;"",Z16,"")</f>
        <v/>
      </c>
      <c r="AM50" s="34">
        <v>43</v>
      </c>
      <c r="AU50" s="133">
        <v>46</v>
      </c>
      <c r="AV50" s="133">
        <v>669</v>
      </c>
      <c r="AW50" s="84" t="s">
        <v>325</v>
      </c>
      <c r="AX50" s="132">
        <f t="shared" si="22"/>
        <v>0</v>
      </c>
      <c r="AY50" s="132">
        <f t="shared" si="22"/>
        <v>0</v>
      </c>
      <c r="AZ50" s="134"/>
      <c r="BC50" s="84"/>
      <c r="BD50" s="84"/>
    </row>
    <row r="51" spans="2:56" s="39" customFormat="1" ht="21.75" customHeight="1" thickTop="1" thickBot="1">
      <c r="B51" s="16"/>
      <c r="C51" s="16"/>
      <c r="D51" s="16"/>
      <c r="E51" s="16"/>
      <c r="F51" s="16"/>
      <c r="G51" s="16"/>
      <c r="H51" s="16"/>
      <c r="I51" s="16"/>
      <c r="J51" s="16"/>
      <c r="K51" s="16"/>
      <c r="L51" s="16"/>
      <c r="M51" s="16"/>
      <c r="N51" s="9"/>
      <c r="O51" s="9"/>
      <c r="P51" s="9"/>
      <c r="Q51" s="9"/>
      <c r="AL51" s="48" t="str">
        <f t="shared" si="23"/>
        <v/>
      </c>
      <c r="AM51" s="34">
        <v>44</v>
      </c>
      <c r="AU51" s="133">
        <v>47</v>
      </c>
      <c r="AV51" s="133">
        <v>670</v>
      </c>
      <c r="AW51" s="144" t="s">
        <v>326</v>
      </c>
      <c r="AX51" s="132">
        <f t="shared" si="22"/>
        <v>0</v>
      </c>
      <c r="AY51" s="132">
        <f t="shared" si="22"/>
        <v>0</v>
      </c>
      <c r="AZ51" s="134"/>
      <c r="BC51" s="144"/>
      <c r="BD51" s="144"/>
    </row>
    <row r="52" spans="2:56" s="39" customFormat="1" ht="21.75" customHeight="1" thickTop="1" thickBot="1">
      <c r="B52" s="17"/>
      <c r="C52" s="17"/>
      <c r="D52" s="17"/>
      <c r="E52" s="16"/>
      <c r="F52" s="17"/>
      <c r="G52" s="17"/>
      <c r="H52" s="17"/>
      <c r="I52" s="17"/>
      <c r="J52" s="17"/>
      <c r="K52" s="17"/>
      <c r="L52" s="17"/>
      <c r="M52" s="17"/>
      <c r="N52" s="10"/>
      <c r="O52" s="10"/>
      <c r="P52" s="10"/>
      <c r="Q52" s="10"/>
      <c r="AL52" s="48" t="str">
        <f t="shared" si="23"/>
        <v/>
      </c>
      <c r="AM52" s="34">
        <v>45</v>
      </c>
      <c r="AU52" s="133">
        <v>48</v>
      </c>
      <c r="AV52" s="133">
        <v>671</v>
      </c>
      <c r="AW52" s="144" t="s">
        <v>327</v>
      </c>
      <c r="AX52" s="132">
        <f t="shared" si="22"/>
        <v>0</v>
      </c>
      <c r="AY52" s="132">
        <f t="shared" si="22"/>
        <v>0</v>
      </c>
      <c r="AZ52" s="134"/>
      <c r="BC52" s="144"/>
      <c r="BD52" s="144"/>
    </row>
    <row r="53" spans="2:56" s="39" customFormat="1" ht="21.75" thickTop="1" thickBot="1">
      <c r="B53" s="18"/>
      <c r="C53" s="31"/>
      <c r="D53" s="31"/>
      <c r="E53" s="31"/>
      <c r="F53" s="31"/>
      <c r="G53" s="31"/>
      <c r="H53" s="31"/>
      <c r="I53" s="18"/>
      <c r="J53" s="18"/>
      <c r="K53" s="19"/>
      <c r="L53" s="20"/>
      <c r="M53" s="20"/>
      <c r="N53" s="21"/>
      <c r="O53" s="21"/>
      <c r="P53" s="21"/>
      <c r="Q53" s="21"/>
      <c r="AL53" s="48" t="str">
        <f t="shared" si="23"/>
        <v/>
      </c>
      <c r="AM53" s="34">
        <v>46</v>
      </c>
      <c r="AU53" s="133"/>
      <c r="AV53" s="132"/>
      <c r="AW53" s="136"/>
      <c r="AX53" s="132"/>
      <c r="AY53" s="132"/>
      <c r="AZ53" s="132"/>
      <c r="BA53" s="132"/>
      <c r="BB53" s="132"/>
    </row>
    <row r="54" spans="2:56" s="39" customFormat="1" ht="21.75" thickTop="1" thickBot="1">
      <c r="B54" s="19"/>
      <c r="C54" s="19"/>
      <c r="D54" s="19"/>
      <c r="E54" s="19"/>
      <c r="F54" s="19"/>
      <c r="G54" s="19"/>
      <c r="H54" s="22"/>
      <c r="I54" s="22"/>
      <c r="J54" s="22"/>
      <c r="K54" s="22"/>
      <c r="L54" s="22"/>
      <c r="M54" s="22"/>
      <c r="N54" s="3"/>
      <c r="O54" s="23"/>
      <c r="P54" s="23"/>
      <c r="Q54" s="23"/>
      <c r="AL54" s="48" t="str">
        <f t="shared" si="23"/>
        <v/>
      </c>
      <c r="AM54" s="34">
        <v>47</v>
      </c>
      <c r="AU54" s="132"/>
      <c r="AV54" s="132"/>
      <c r="AW54" s="136"/>
      <c r="AX54" s="132"/>
      <c r="AY54" s="132"/>
      <c r="AZ54" s="132"/>
      <c r="BA54" s="132"/>
      <c r="BB54" s="132"/>
    </row>
    <row r="55" spans="2:56" ht="21.75" thickTop="1" thickBot="1">
      <c r="B55" s="2"/>
      <c r="C55" s="2"/>
      <c r="D55" s="2"/>
      <c r="E55" s="2"/>
      <c r="F55" s="2"/>
      <c r="G55" s="2"/>
      <c r="H55" s="2"/>
      <c r="I55" s="2"/>
      <c r="J55" s="2"/>
      <c r="K55" s="2"/>
      <c r="L55" s="2"/>
      <c r="M55" s="2"/>
      <c r="N55" s="1"/>
      <c r="O55" s="1"/>
      <c r="P55" s="1"/>
      <c r="Q55" s="1"/>
      <c r="AL55" s="48" t="str">
        <f t="shared" si="23"/>
        <v/>
      </c>
      <c r="AM55" s="34">
        <v>48</v>
      </c>
    </row>
    <row r="56" spans="2:56" ht="14.25" customHeight="1" thickTop="1"/>
  </sheetData>
  <sheetProtection password="DA0D" sheet="1" objects="1" scenarios="1" selectLockedCells="1"/>
  <mergeCells count="124">
    <mergeCell ref="D8:G8"/>
    <mergeCell ref="D9:G9"/>
    <mergeCell ref="D11:G11"/>
    <mergeCell ref="M16:O16"/>
    <mergeCell ref="M19:O19"/>
    <mergeCell ref="D19:G19"/>
    <mergeCell ref="D18:G18"/>
    <mergeCell ref="D16:G16"/>
    <mergeCell ref="M8:O8"/>
    <mergeCell ref="M9:O9"/>
    <mergeCell ref="M12:O12"/>
    <mergeCell ref="D12:G12"/>
    <mergeCell ref="D10:G10"/>
    <mergeCell ref="U10:W10"/>
    <mergeCell ref="AE26:AG26"/>
    <mergeCell ref="AE25:AG25"/>
    <mergeCell ref="AC13:AE13"/>
    <mergeCell ref="D21:G21"/>
    <mergeCell ref="M21:O21"/>
    <mergeCell ref="D20:G20"/>
    <mergeCell ref="D17:G17"/>
    <mergeCell ref="M17:O17"/>
    <mergeCell ref="M20:O20"/>
    <mergeCell ref="U19:W19"/>
    <mergeCell ref="U21:W21"/>
    <mergeCell ref="U17:W17"/>
    <mergeCell ref="U18:W18"/>
    <mergeCell ref="U20:W20"/>
    <mergeCell ref="M13:O13"/>
    <mergeCell ref="U13:W13"/>
    <mergeCell ref="D13:G13"/>
    <mergeCell ref="AH9:AJ9"/>
    <mergeCell ref="AH10:AJ11"/>
    <mergeCell ref="U11:W11"/>
    <mergeCell ref="C5:D5"/>
    <mergeCell ref="B6:Q6"/>
    <mergeCell ref="E5:G5"/>
    <mergeCell ref="U16:W16"/>
    <mergeCell ref="AC18:AE18"/>
    <mergeCell ref="C4:D4"/>
    <mergeCell ref="E4:G4"/>
    <mergeCell ref="H4:J4"/>
    <mergeCell ref="L4:N4"/>
    <mergeCell ref="B7:I7"/>
    <mergeCell ref="L7:Q7"/>
    <mergeCell ref="T7:Y7"/>
    <mergeCell ref="AB7:AG7"/>
    <mergeCell ref="AC11:AE11"/>
    <mergeCell ref="T15:AG15"/>
    <mergeCell ref="U8:W8"/>
    <mergeCell ref="AC8:AE8"/>
    <mergeCell ref="B15:Q15"/>
    <mergeCell ref="M18:O18"/>
    <mergeCell ref="M11:O11"/>
    <mergeCell ref="M10:O10"/>
    <mergeCell ref="H5:J5"/>
    <mergeCell ref="O4:P4"/>
    <mergeCell ref="Q4:T4"/>
    <mergeCell ref="U4:V4"/>
    <mergeCell ref="C1:D1"/>
    <mergeCell ref="E1:G1"/>
    <mergeCell ref="H1:J1"/>
    <mergeCell ref="L1:N1"/>
    <mergeCell ref="U1:V1"/>
    <mergeCell ref="L5:W5"/>
    <mergeCell ref="AE1:AG1"/>
    <mergeCell ref="AE2:AG2"/>
    <mergeCell ref="B3:D3"/>
    <mergeCell ref="AE3:AG3"/>
    <mergeCell ref="X1:Y1"/>
    <mergeCell ref="O1:P1"/>
    <mergeCell ref="E3:G3"/>
    <mergeCell ref="H3:J3"/>
    <mergeCell ref="L3:N3"/>
    <mergeCell ref="C2:D2"/>
    <mergeCell ref="E2:G2"/>
    <mergeCell ref="H2:J2"/>
    <mergeCell ref="L2:N2"/>
    <mergeCell ref="O2:P2"/>
    <mergeCell ref="O3:P3"/>
    <mergeCell ref="AB1:AC1"/>
    <mergeCell ref="U2:V2"/>
    <mergeCell ref="Q2:T2"/>
    <mergeCell ref="Q1:T1"/>
    <mergeCell ref="Q3:T3"/>
    <mergeCell ref="AB3:AC3"/>
    <mergeCell ref="AI5:AJ5"/>
    <mergeCell ref="AB4:AC4"/>
    <mergeCell ref="AB5:AC5"/>
    <mergeCell ref="X2:AA2"/>
    <mergeCell ref="AB2:AD2"/>
    <mergeCell ref="X3:AA3"/>
    <mergeCell ref="X4:AA4"/>
    <mergeCell ref="X5:AA5"/>
    <mergeCell ref="AE4:AJ4"/>
    <mergeCell ref="AC9:AE9"/>
    <mergeCell ref="W25:Y25"/>
    <mergeCell ref="Z25:AD25"/>
    <mergeCell ref="W26:Y26"/>
    <mergeCell ref="Z26:AD26"/>
    <mergeCell ref="U9:W9"/>
    <mergeCell ref="U3:V3"/>
    <mergeCell ref="T6:AG6"/>
    <mergeCell ref="AE5:AG5"/>
    <mergeCell ref="AC19:AE19"/>
    <mergeCell ref="AC20:AE20"/>
    <mergeCell ref="AC10:AE10"/>
    <mergeCell ref="AC21:AE21"/>
    <mergeCell ref="AC16:AE16"/>
    <mergeCell ref="U12:W12"/>
    <mergeCell ref="AH12:AJ18"/>
    <mergeCell ref="L27:M27"/>
    <mergeCell ref="N27:Q27"/>
    <mergeCell ref="L28:P28"/>
    <mergeCell ref="T28:X28"/>
    <mergeCell ref="Z28:AD28"/>
    <mergeCell ref="T26:V26"/>
    <mergeCell ref="L25:M25"/>
    <mergeCell ref="N25:Q25"/>
    <mergeCell ref="N26:Q26"/>
    <mergeCell ref="T25:V25"/>
    <mergeCell ref="AC12:AE12"/>
    <mergeCell ref="AC17:AE17"/>
    <mergeCell ref="AE28:AF28"/>
  </mergeCells>
  <dataValidations count="2">
    <dataValidation type="list" allowBlank="1" showInputMessage="1" showErrorMessage="1" sqref="N27">
      <formula1>$BC$4:$BC$5</formula1>
    </dataValidation>
    <dataValidation type="list" allowBlank="1" showInputMessage="1" showErrorMessage="1" sqref="L5:W5">
      <formula1>$AO$1:$AO$8</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dimension ref="A1:U49"/>
  <sheetViews>
    <sheetView showGridLines="0" showRowColHeaders="0" rightToLeft="1" workbookViewId="0">
      <selection activeCell="A23" sqref="A23:Q23"/>
    </sheetView>
  </sheetViews>
  <sheetFormatPr defaultRowHeight="15"/>
  <cols>
    <col min="1" max="1" width="3.75" style="1" customWidth="1"/>
    <col min="2" max="2" width="5.125" style="1" customWidth="1"/>
    <col min="3" max="3" width="4.125" style="1" customWidth="1"/>
    <col min="4" max="4" width="8" style="129" customWidth="1"/>
    <col min="5" max="5" width="7.125" style="129" customWidth="1"/>
    <col min="6" max="6" width="4.75" style="129" customWidth="1"/>
    <col min="7" max="7" width="5.5" style="129" customWidth="1"/>
    <col min="8" max="8" width="5.25" style="1" customWidth="1"/>
    <col min="9" max="9" width="9.875" style="1" bestFit="1" customWidth="1"/>
    <col min="10" max="10" width="6" style="1" customWidth="1"/>
    <col min="11" max="11" width="3.5" style="1" customWidth="1"/>
    <col min="12" max="12" width="6.625" style="129" customWidth="1"/>
    <col min="13" max="13" width="8.375" style="129" customWidth="1"/>
    <col min="14" max="14" width="7.125" style="129" customWidth="1"/>
    <col min="15" max="15" width="4.125" style="1" customWidth="1"/>
    <col min="16" max="16" width="4.75" style="1" customWidth="1"/>
    <col min="17" max="17" width="4.125" style="1" customWidth="1"/>
    <col min="18" max="20" width="9" style="1"/>
    <col min="21" max="21" width="11.25" style="1" hidden="1" customWidth="1"/>
    <col min="22" max="16384" width="9" style="1"/>
  </cols>
  <sheetData>
    <row r="1" spans="1:21" ht="19.5" thickBot="1">
      <c r="A1" s="455">
        <f ca="1">NOW()</f>
        <v>44040.791770949072</v>
      </c>
      <c r="B1" s="455"/>
      <c r="C1" s="455"/>
      <c r="D1" s="455"/>
      <c r="E1" s="145" t="s">
        <v>6069</v>
      </c>
      <c r="F1" s="89"/>
      <c r="G1" s="89"/>
      <c r="H1" s="89"/>
      <c r="I1" s="89"/>
      <c r="J1" s="89"/>
      <c r="K1" s="89"/>
      <c r="L1" s="89"/>
      <c r="M1" s="89"/>
      <c r="N1" s="89"/>
      <c r="O1" s="89"/>
      <c r="P1" s="89"/>
      <c r="Q1" s="90"/>
    </row>
    <row r="2" spans="1:21" ht="17.25" customHeight="1" thickTop="1">
      <c r="A2" s="456" t="s">
        <v>3</v>
      </c>
      <c r="B2" s="457"/>
      <c r="C2" s="458">
        <f>'اختيار المقررات'!E1</f>
        <v>0</v>
      </c>
      <c r="D2" s="458"/>
      <c r="E2" s="459" t="s">
        <v>4</v>
      </c>
      <c r="F2" s="459"/>
      <c r="G2" s="460" t="e">
        <f>'اختيار المقررات'!L1</f>
        <v>#N/A</v>
      </c>
      <c r="H2" s="460"/>
      <c r="I2" s="460"/>
      <c r="J2" s="467" t="s">
        <v>5</v>
      </c>
      <c r="K2" s="467"/>
      <c r="L2" s="461" t="b">
        <f>'اختيار المقررات'!Q1</f>
        <v>0</v>
      </c>
      <c r="M2" s="461"/>
      <c r="N2" s="197" t="s">
        <v>6</v>
      </c>
      <c r="O2" s="462" t="b">
        <f>'اختيار المقررات'!W1</f>
        <v>0</v>
      </c>
      <c r="P2" s="462"/>
      <c r="Q2" s="463"/>
    </row>
    <row r="3" spans="1:21" ht="18.75" customHeight="1">
      <c r="A3" s="468" t="s">
        <v>10</v>
      </c>
      <c r="B3" s="469"/>
      <c r="C3" s="470" t="e">
        <f>'اختيار المقررات'!E2</f>
        <v>#N/A</v>
      </c>
      <c r="D3" s="470"/>
      <c r="E3" s="464">
        <f>'اختيار المقررات'!Q2</f>
        <v>0</v>
      </c>
      <c r="F3" s="464"/>
      <c r="G3" s="465" t="s">
        <v>543</v>
      </c>
      <c r="H3" s="465"/>
      <c r="I3" s="466">
        <f>'اختيار المقررات'!W2</f>
        <v>0</v>
      </c>
      <c r="J3" s="466"/>
      <c r="K3" s="466"/>
      <c r="L3" s="209" t="s">
        <v>544</v>
      </c>
      <c r="M3" s="471" t="str">
        <f>'اختيار المقررات'!AB2</f>
        <v xml:space="preserve"> </v>
      </c>
      <c r="N3" s="471"/>
      <c r="O3" s="471"/>
      <c r="P3" s="472" t="s">
        <v>545</v>
      </c>
      <c r="Q3" s="473"/>
    </row>
    <row r="4" spans="1:21" ht="21.75">
      <c r="A4" s="468" t="s">
        <v>12</v>
      </c>
      <c r="B4" s="469"/>
      <c r="C4" s="453" t="b">
        <f>'اختيار المقررات'!E3</f>
        <v>0</v>
      </c>
      <c r="D4" s="453"/>
      <c r="E4" s="452" t="s">
        <v>65</v>
      </c>
      <c r="F4" s="452"/>
      <c r="G4" s="493" t="b">
        <f>'اختيار المقررات'!AB1</f>
        <v>0</v>
      </c>
      <c r="H4" s="493"/>
      <c r="I4" s="198" t="s">
        <v>7</v>
      </c>
      <c r="J4" s="453" t="b">
        <f>'اختيار المقررات'!AE1</f>
        <v>0</v>
      </c>
      <c r="K4" s="453"/>
      <c r="L4" s="453"/>
      <c r="M4" s="471">
        <f>'اختيار المقررات'!L2</f>
        <v>0</v>
      </c>
      <c r="N4" s="471"/>
      <c r="O4" s="471"/>
      <c r="P4" s="465" t="s">
        <v>542</v>
      </c>
      <c r="Q4" s="483"/>
    </row>
    <row r="5" spans="1:21">
      <c r="A5" s="484" t="s">
        <v>11</v>
      </c>
      <c r="B5" s="485"/>
      <c r="C5" s="486" t="b">
        <f>'اختيار المقررات'!L3</f>
        <v>0</v>
      </c>
      <c r="D5" s="486"/>
      <c r="E5" s="487" t="s">
        <v>66</v>
      </c>
      <c r="F5" s="487"/>
      <c r="G5" s="488">
        <f>'اختيار المقررات'!Q3</f>
        <v>0</v>
      </c>
      <c r="H5" s="488"/>
      <c r="I5" s="210" t="s">
        <v>546</v>
      </c>
      <c r="J5" s="489">
        <f>'اختيار المقررات'!AB3</f>
        <v>0</v>
      </c>
      <c r="K5" s="490"/>
      <c r="L5" s="490"/>
      <c r="M5" s="491" t="s">
        <v>30</v>
      </c>
      <c r="N5" s="491"/>
      <c r="O5" s="486" t="b">
        <f>'اختيار المقررات'!W3</f>
        <v>0</v>
      </c>
      <c r="P5" s="486"/>
      <c r="Q5" s="492"/>
    </row>
    <row r="6" spans="1:21" ht="15.75" customHeight="1">
      <c r="A6" s="449" t="s">
        <v>258</v>
      </c>
      <c r="B6" s="450"/>
      <c r="C6" s="451">
        <f>'اختيار المقررات'!AE3</f>
        <v>0</v>
      </c>
      <c r="D6" s="451"/>
      <c r="E6" s="452" t="s">
        <v>31</v>
      </c>
      <c r="F6" s="452"/>
      <c r="G6" s="453" t="b">
        <f>'اختيار المقررات'!E4</f>
        <v>0</v>
      </c>
      <c r="H6" s="453"/>
      <c r="I6" s="199" t="s">
        <v>15</v>
      </c>
      <c r="J6" s="454" t="b">
        <f>'اختيار المقررات'!Q4</f>
        <v>0</v>
      </c>
      <c r="K6" s="454"/>
      <c r="L6" s="454"/>
      <c r="M6" s="452" t="s">
        <v>32</v>
      </c>
      <c r="N6" s="452"/>
      <c r="O6" s="453" t="b">
        <f>'اختيار المقررات'!L4</f>
        <v>0</v>
      </c>
      <c r="P6" s="453"/>
      <c r="Q6" s="474"/>
    </row>
    <row r="7" spans="1:21" ht="15" customHeight="1" thickBot="1">
      <c r="A7" s="476" t="s">
        <v>256</v>
      </c>
      <c r="B7" s="477"/>
      <c r="C7" s="494">
        <f>'اختيار المقررات'!W4</f>
        <v>0</v>
      </c>
      <c r="D7" s="495"/>
      <c r="E7" s="445" t="s">
        <v>257</v>
      </c>
      <c r="F7" s="445"/>
      <c r="G7" s="446">
        <f>'اختيار المقررات'!AB4</f>
        <v>0</v>
      </c>
      <c r="H7" s="446"/>
      <c r="I7" s="211" t="s">
        <v>261</v>
      </c>
      <c r="J7" s="447">
        <f>'اختيار المقررات'!AE4</f>
        <v>0</v>
      </c>
      <c r="K7" s="447"/>
      <c r="L7" s="447"/>
      <c r="M7" s="447"/>
      <c r="N7" s="447"/>
      <c r="O7" s="447"/>
      <c r="P7" s="447"/>
      <c r="Q7" s="448"/>
    </row>
    <row r="8" spans="1:21" ht="26.25" customHeight="1">
      <c r="A8" s="478" t="s">
        <v>6070</v>
      </c>
      <c r="B8" s="478"/>
      <c r="C8" s="478"/>
      <c r="D8" s="478"/>
      <c r="E8" s="478"/>
      <c r="F8" s="478"/>
      <c r="G8" s="478"/>
      <c r="H8" s="478"/>
      <c r="I8" s="478"/>
      <c r="J8" s="478"/>
      <c r="K8" s="478"/>
      <c r="L8" s="478"/>
      <c r="M8" s="478"/>
      <c r="N8" s="478"/>
      <c r="O8" s="478"/>
      <c r="P8" s="478"/>
      <c r="Q8" s="478"/>
    </row>
    <row r="9" spans="1:21" ht="26.25" customHeight="1">
      <c r="A9" s="479"/>
      <c r="B9" s="479"/>
      <c r="C9" s="479"/>
      <c r="D9" s="479"/>
      <c r="E9" s="479"/>
      <c r="F9" s="479"/>
      <c r="G9" s="479"/>
      <c r="H9" s="479"/>
      <c r="I9" s="479"/>
      <c r="J9" s="479"/>
      <c r="K9" s="479"/>
      <c r="L9" s="479"/>
      <c r="M9" s="479"/>
      <c r="N9" s="479"/>
      <c r="O9" s="479"/>
      <c r="P9" s="479"/>
      <c r="Q9" s="479"/>
      <c r="R9" s="91"/>
      <c r="S9" s="91"/>
      <c r="T9" s="91"/>
    </row>
    <row r="10" spans="1:21" ht="16.5" customHeight="1" thickBot="1">
      <c r="A10" s="92"/>
      <c r="B10" s="92"/>
      <c r="C10" s="92"/>
      <c r="D10" s="92"/>
      <c r="E10" s="92"/>
      <c r="F10" s="92"/>
      <c r="G10" s="92"/>
      <c r="H10" s="92"/>
      <c r="I10" s="92"/>
      <c r="J10" s="92"/>
      <c r="K10" s="92"/>
      <c r="L10" s="92"/>
      <c r="M10" s="92"/>
      <c r="N10" s="92"/>
      <c r="O10" s="92"/>
      <c r="P10" s="92"/>
      <c r="Q10" s="92"/>
      <c r="R10" s="91"/>
      <c r="S10" s="91"/>
      <c r="T10" s="91"/>
    </row>
    <row r="11" spans="1:21" ht="16.5" customHeight="1">
      <c r="A11" s="93"/>
      <c r="B11" s="94" t="s">
        <v>33</v>
      </c>
      <c r="C11" s="480" t="s">
        <v>34</v>
      </c>
      <c r="D11" s="481"/>
      <c r="E11" s="481"/>
      <c r="F11" s="482"/>
      <c r="G11" s="95"/>
      <c r="H11" s="96"/>
      <c r="I11" s="93"/>
      <c r="J11" s="94" t="s">
        <v>33</v>
      </c>
      <c r="K11" s="480" t="s">
        <v>34</v>
      </c>
      <c r="L11" s="481"/>
      <c r="M11" s="481"/>
      <c r="N11" s="482"/>
      <c r="O11" s="95"/>
      <c r="P11" s="97"/>
      <c r="Q11" s="98"/>
      <c r="R11" s="99"/>
      <c r="S11" s="99"/>
      <c r="T11" s="100"/>
      <c r="U11" s="1" t="str">
        <f>IFERROR(SMALL('اختيار المقررات'!$AL$8:$AL$55,'اختيار المقررات'!AM8),"")</f>
        <v/>
      </c>
    </row>
    <row r="12" spans="1:21" ht="27" customHeight="1">
      <c r="A12" s="101" t="str">
        <f>U11</f>
        <v/>
      </c>
      <c r="B12" s="102" t="str">
        <f>IFERROR(VLOOKUP(A12,'اختيار المقررات'!AU5:AY52,2,0),"")</f>
        <v/>
      </c>
      <c r="C12" s="475" t="str">
        <f>IFERROR(VLOOKUP(A12,'اختيار المقررات'!AU5:AY52,3,0),"")</f>
        <v/>
      </c>
      <c r="D12" s="475"/>
      <c r="E12" s="475"/>
      <c r="F12" s="475"/>
      <c r="G12" s="103" t="str">
        <f>IFERROR(VLOOKUP(A12,'اختيار المقررات'!AU5:AY52,4,0),"")</f>
        <v/>
      </c>
      <c r="H12" s="104" t="str">
        <f>IFERROR(VLOOKUP(A12,'اختيار المقررات'!AU5:AY52,5,0),"")</f>
        <v/>
      </c>
      <c r="I12" s="105" t="str">
        <f>U19</f>
        <v/>
      </c>
      <c r="J12" s="102" t="str">
        <f>IFERROR(VLOOKUP(I12,'اختيار المقررات'!AU5:AY52,2,0),"")</f>
        <v/>
      </c>
      <c r="K12" s="475" t="str">
        <f>IFERROR(VLOOKUP(I12,'اختيار المقررات'!AU5:AY52,3,0),"")</f>
        <v/>
      </c>
      <c r="L12" s="475"/>
      <c r="M12" s="475"/>
      <c r="N12" s="475"/>
      <c r="O12" s="103" t="str">
        <f>IFERROR(VLOOKUP(I12,'اختيار المقررات'!AU5:AY52,4,0),"")</f>
        <v/>
      </c>
      <c r="P12" s="104" t="str">
        <f>IFERROR(VLOOKUP(I12,'اختيار المقررات'!AU5:AY52,5,0),"")</f>
        <v/>
      </c>
      <c r="Q12" s="106"/>
      <c r="R12" s="107"/>
      <c r="S12" s="108"/>
      <c r="T12" s="107"/>
      <c r="U12" s="1" t="str">
        <f>IFERROR(SMALL('اختيار المقررات'!$AL$8:$AL$55,'اختيار المقررات'!AM9),"")</f>
        <v/>
      </c>
    </row>
    <row r="13" spans="1:21" ht="27" customHeight="1">
      <c r="A13" s="101" t="str">
        <f t="shared" ref="A13:A19" si="0">U12</f>
        <v/>
      </c>
      <c r="B13" s="102" t="str">
        <f>IFERROR(VLOOKUP(A13,'اختيار المقررات'!AU6:AY53,2,0),"")</f>
        <v/>
      </c>
      <c r="C13" s="475" t="str">
        <f>IFERROR(VLOOKUP(A13,'اختيار المقررات'!AU6:AY53,3,0),"")</f>
        <v/>
      </c>
      <c r="D13" s="475"/>
      <c r="E13" s="475"/>
      <c r="F13" s="475"/>
      <c r="G13" s="103" t="str">
        <f>IFERROR(VLOOKUP(A13,'اختيار المقررات'!AU6:AY53,4,0),"")</f>
        <v/>
      </c>
      <c r="H13" s="104" t="str">
        <f>IFERROR(VLOOKUP(A13,'اختيار المقررات'!AU6:AY53,5,0),"")</f>
        <v/>
      </c>
      <c r="I13" s="105" t="str">
        <f t="shared" ref="I13:I19" si="1">U20</f>
        <v/>
      </c>
      <c r="J13" s="102" t="str">
        <f>IFERROR(VLOOKUP(I13,'اختيار المقررات'!AU6:AY53,2,0),"")</f>
        <v/>
      </c>
      <c r="K13" s="475" t="str">
        <f>IFERROR(VLOOKUP(I13,'اختيار المقررات'!AU6:AY53,3,0),"")</f>
        <v/>
      </c>
      <c r="L13" s="475"/>
      <c r="M13" s="475"/>
      <c r="N13" s="475"/>
      <c r="O13" s="103" t="str">
        <f>IFERROR(VLOOKUP(I13,'اختيار المقررات'!AU6:AY53,4,0),"")</f>
        <v/>
      </c>
      <c r="P13" s="104" t="str">
        <f>IFERROR(VLOOKUP(I13,'اختيار المقررات'!AU6:AY53,5,0),"")</f>
        <v/>
      </c>
      <c r="Q13" s="106"/>
      <c r="R13" s="108"/>
      <c r="S13" s="108"/>
      <c r="T13" s="109"/>
      <c r="U13" s="1" t="str">
        <f>IFERROR(SMALL('اختيار المقررات'!$AL$8:$AL$55,'اختيار المقررات'!AM10),"")</f>
        <v/>
      </c>
    </row>
    <row r="14" spans="1:21" ht="27" customHeight="1">
      <c r="A14" s="101" t="str">
        <f t="shared" si="0"/>
        <v/>
      </c>
      <c r="B14" s="102" t="str">
        <f>IFERROR(VLOOKUP(A14,'اختيار المقررات'!AU7:AY54,2,0),"")</f>
        <v/>
      </c>
      <c r="C14" s="475" t="str">
        <f>IFERROR(VLOOKUP(A14,'اختيار المقررات'!AU7:AY54,3,0),"")</f>
        <v/>
      </c>
      <c r="D14" s="475"/>
      <c r="E14" s="475"/>
      <c r="F14" s="475"/>
      <c r="G14" s="103" t="str">
        <f>IFERROR(VLOOKUP(A14,'اختيار المقررات'!AU7:AY54,4,0),"")</f>
        <v/>
      </c>
      <c r="H14" s="104" t="str">
        <f>IFERROR(VLOOKUP(A14,'اختيار المقررات'!AU7:AY54,5,0),"")</f>
        <v/>
      </c>
      <c r="I14" s="105" t="str">
        <f t="shared" si="1"/>
        <v/>
      </c>
      <c r="J14" s="102" t="str">
        <f>IFERROR(VLOOKUP(I14,'اختيار المقررات'!AU7:AY54,2,0),"")</f>
        <v/>
      </c>
      <c r="K14" s="475" t="str">
        <f>IFERROR(VLOOKUP(I14,'اختيار المقررات'!AU7:AY54,3,0),"")</f>
        <v/>
      </c>
      <c r="L14" s="475"/>
      <c r="M14" s="475"/>
      <c r="N14" s="475"/>
      <c r="O14" s="103" t="str">
        <f>IFERROR(VLOOKUP(I14,'اختيار المقررات'!AU7:AY54,4,0),"")</f>
        <v/>
      </c>
      <c r="P14" s="104" t="str">
        <f>IFERROR(VLOOKUP(I14,'اختيار المقررات'!AU7:AY54,5,0),"")</f>
        <v/>
      </c>
      <c r="Q14" s="106"/>
      <c r="R14" s="108"/>
      <c r="S14" s="108"/>
      <c r="T14" s="109"/>
      <c r="U14" s="1" t="str">
        <f>IFERROR(SMALL('اختيار المقررات'!$AL$8:$AL$55,'اختيار المقررات'!AM11),"")</f>
        <v/>
      </c>
    </row>
    <row r="15" spans="1:21" ht="27" customHeight="1">
      <c r="A15" s="101" t="str">
        <f t="shared" si="0"/>
        <v/>
      </c>
      <c r="B15" s="102" t="str">
        <f>IFERROR(VLOOKUP(A15,'اختيار المقررات'!AU8:AY55,2,0),"")</f>
        <v/>
      </c>
      <c r="C15" s="475" t="str">
        <f>IFERROR(VLOOKUP(A15,'اختيار المقررات'!AU8:AY55,3,0),"")</f>
        <v/>
      </c>
      <c r="D15" s="475"/>
      <c r="E15" s="475"/>
      <c r="F15" s="475"/>
      <c r="G15" s="103" t="str">
        <f>IFERROR(VLOOKUP(A15,'اختيار المقررات'!AU8:AY55,4,0),"")</f>
        <v/>
      </c>
      <c r="H15" s="104" t="str">
        <f>IFERROR(VLOOKUP(A15,'اختيار المقررات'!AU8:AY55,5,0),"")</f>
        <v/>
      </c>
      <c r="I15" s="105" t="str">
        <f t="shared" si="1"/>
        <v/>
      </c>
      <c r="J15" s="102" t="str">
        <f>IFERROR(VLOOKUP(I15,'اختيار المقررات'!AU8:AY55,2,0),"")</f>
        <v/>
      </c>
      <c r="K15" s="475" t="str">
        <f>IFERROR(VLOOKUP(I15,'اختيار المقررات'!AU8:AY55,3,0),"")</f>
        <v/>
      </c>
      <c r="L15" s="475"/>
      <c r="M15" s="475"/>
      <c r="N15" s="475"/>
      <c r="O15" s="103" t="str">
        <f>IFERROR(VLOOKUP(I15,'اختيار المقررات'!AU8:AY55,4,0),"")</f>
        <v/>
      </c>
      <c r="P15" s="104" t="str">
        <f>IFERROR(VLOOKUP(I15,'اختيار المقررات'!AU8:AY55,5,0),"")</f>
        <v/>
      </c>
      <c r="Q15" s="106"/>
      <c r="R15" s="108"/>
      <c r="S15" s="108"/>
      <c r="T15" s="109"/>
      <c r="U15" s="1" t="str">
        <f>IFERROR(SMALL('اختيار المقررات'!$AL$8:$AL$55,'اختيار المقررات'!AM12),"")</f>
        <v/>
      </c>
    </row>
    <row r="16" spans="1:21" ht="27" customHeight="1">
      <c r="A16" s="101" t="str">
        <f t="shared" si="0"/>
        <v/>
      </c>
      <c r="B16" s="102" t="str">
        <f>IFERROR(VLOOKUP(A16,'اختيار المقررات'!AU9:AY56,2,0),"")</f>
        <v/>
      </c>
      <c r="C16" s="475" t="str">
        <f>IFERROR(VLOOKUP(A16,'اختيار المقررات'!AU9:AY56,3,0),"")</f>
        <v/>
      </c>
      <c r="D16" s="475"/>
      <c r="E16" s="475"/>
      <c r="F16" s="475"/>
      <c r="G16" s="103" t="str">
        <f>IFERROR(VLOOKUP(A16,'اختيار المقررات'!AU9:AY56,4,0),"")</f>
        <v/>
      </c>
      <c r="H16" s="104" t="str">
        <f>IFERROR(VLOOKUP(A16,'اختيار المقررات'!AU9:AY56,5,0),"")</f>
        <v/>
      </c>
      <c r="I16" s="105" t="str">
        <f t="shared" si="1"/>
        <v/>
      </c>
      <c r="J16" s="102" t="str">
        <f>IFERROR(VLOOKUP(I16,'اختيار المقررات'!AU9:AY56,2,0),"")</f>
        <v/>
      </c>
      <c r="K16" s="475" t="str">
        <f>IFERROR(VLOOKUP(I16,'اختيار المقررات'!AU9:AY56,3,0),"")</f>
        <v/>
      </c>
      <c r="L16" s="475"/>
      <c r="M16" s="475"/>
      <c r="N16" s="475"/>
      <c r="O16" s="103" t="str">
        <f>IFERROR(VLOOKUP(I16,'اختيار المقررات'!AU9:AY56,4,0),"")</f>
        <v/>
      </c>
      <c r="P16" s="104" t="str">
        <f>IFERROR(VLOOKUP(I16,'اختيار المقررات'!AU9:AY56,5,0),"")</f>
        <v/>
      </c>
      <c r="Q16" s="106"/>
      <c r="R16" s="108"/>
      <c r="S16" s="108"/>
      <c r="T16" s="109"/>
      <c r="U16" s="1" t="str">
        <f>IFERROR(SMALL('اختيار المقررات'!$AL$8:$AL$55,'اختيار المقررات'!AM13),"")</f>
        <v/>
      </c>
    </row>
    <row r="17" spans="1:21" ht="27" customHeight="1">
      <c r="A17" s="101" t="str">
        <f t="shared" si="0"/>
        <v/>
      </c>
      <c r="B17" s="102" t="str">
        <f>IFERROR(VLOOKUP(A17,'اختيار المقررات'!AU10:AY57,2,0),"")</f>
        <v/>
      </c>
      <c r="C17" s="475" t="str">
        <f>IFERROR(VLOOKUP(A17,'اختيار المقررات'!AU10:AY57,3,0),"")</f>
        <v/>
      </c>
      <c r="D17" s="475"/>
      <c r="E17" s="475"/>
      <c r="F17" s="475"/>
      <c r="G17" s="103" t="str">
        <f>IFERROR(VLOOKUP(A17,'اختيار المقررات'!AU10:AY57,4,0),"")</f>
        <v/>
      </c>
      <c r="H17" s="104" t="str">
        <f>IFERROR(VLOOKUP(A17,'اختيار المقررات'!AU10:AY57,5,0),"")</f>
        <v/>
      </c>
      <c r="I17" s="105" t="str">
        <f t="shared" si="1"/>
        <v/>
      </c>
      <c r="J17" s="102" t="str">
        <f>IFERROR(VLOOKUP(I17,'اختيار المقررات'!AU10:AY57,2,0),"")</f>
        <v/>
      </c>
      <c r="K17" s="475" t="str">
        <f>IFERROR(VLOOKUP(I17,'اختيار المقررات'!AU10:AY57,3,0),"")</f>
        <v/>
      </c>
      <c r="L17" s="475"/>
      <c r="M17" s="475"/>
      <c r="N17" s="475"/>
      <c r="O17" s="103" t="str">
        <f>IFERROR(VLOOKUP(I17,'اختيار المقررات'!AU10:AY57,4,0),"")</f>
        <v/>
      </c>
      <c r="P17" s="104" t="str">
        <f>IFERROR(VLOOKUP(I17,'اختيار المقررات'!AU10:AY57,5,0),"")</f>
        <v/>
      </c>
      <c r="Q17" s="106"/>
      <c r="R17" s="108"/>
      <c r="S17" s="108"/>
      <c r="T17" s="109"/>
      <c r="U17" s="1" t="str">
        <f>IFERROR(SMALL('اختيار المقررات'!$AL$8:$AL$55,'اختيار المقررات'!AM14),"")</f>
        <v/>
      </c>
    </row>
    <row r="18" spans="1:21" s="110" customFormat="1" ht="27" customHeight="1">
      <c r="A18" s="101" t="str">
        <f t="shared" si="0"/>
        <v/>
      </c>
      <c r="B18" s="102" t="str">
        <f>IFERROR(VLOOKUP(A18,'اختيار المقررات'!AU11:AY58,2,0),"")</f>
        <v/>
      </c>
      <c r="C18" s="475" t="str">
        <f>IFERROR(VLOOKUP(A18,'اختيار المقررات'!AU11:AY58,3,0),"")</f>
        <v/>
      </c>
      <c r="D18" s="475"/>
      <c r="E18" s="475"/>
      <c r="F18" s="475"/>
      <c r="G18" s="103" t="str">
        <f>IFERROR(VLOOKUP(A18,'اختيار المقررات'!AU11:AY58,4,0),"")</f>
        <v/>
      </c>
      <c r="H18" s="104" t="str">
        <f>IFERROR(VLOOKUP(A18,'اختيار المقررات'!AU11:AY58,5,0),"")</f>
        <v/>
      </c>
      <c r="I18" s="105" t="str">
        <f t="shared" si="1"/>
        <v/>
      </c>
      <c r="J18" s="102" t="str">
        <f>IFERROR(VLOOKUP(I18,'اختيار المقررات'!AU11:AY58,2,0),"")</f>
        <v/>
      </c>
      <c r="K18" s="475" t="str">
        <f>IFERROR(VLOOKUP(I18,'اختيار المقررات'!AU11:AY58,3,0),"")</f>
        <v/>
      </c>
      <c r="L18" s="475"/>
      <c r="M18" s="475"/>
      <c r="N18" s="475"/>
      <c r="O18" s="103" t="str">
        <f>IFERROR(VLOOKUP(I18,'اختيار المقررات'!AU11:AY58,4,0),"")</f>
        <v/>
      </c>
      <c r="P18" s="104" t="str">
        <f>IFERROR(VLOOKUP(I18,'اختيار المقررات'!AU11:AY58,5,0),"")</f>
        <v/>
      </c>
      <c r="Q18" s="106"/>
      <c r="R18" s="108"/>
      <c r="S18" s="108"/>
      <c r="T18" s="109"/>
      <c r="U18" s="1" t="str">
        <f>IFERROR(SMALL('اختيار المقررات'!$AL$8:$AL$55,'اختيار المقررات'!AM15),"")</f>
        <v/>
      </c>
    </row>
    <row r="19" spans="1:21" s="110" customFormat="1" ht="16.5" customHeight="1">
      <c r="A19" s="101" t="str">
        <f t="shared" si="0"/>
        <v/>
      </c>
      <c r="B19" s="102" t="str">
        <f>IFERROR(VLOOKUP(A19,'اختيار المقررات'!AU12:AY59,2,0),"")</f>
        <v/>
      </c>
      <c r="C19" s="475" t="str">
        <f>IFERROR(VLOOKUP(A19,'اختيار المقررات'!AU12:AY59,3,0),"")</f>
        <v/>
      </c>
      <c r="D19" s="475"/>
      <c r="E19" s="475"/>
      <c r="F19" s="475"/>
      <c r="G19" s="103" t="str">
        <f>IFERROR(VLOOKUP(A19,'اختيار المقررات'!AU12:AY59,4,0),"")</f>
        <v/>
      </c>
      <c r="H19" s="104" t="str">
        <f>IFERROR(VLOOKUP(A19,'اختيار المقررات'!AU12:AY59,5,0),"")</f>
        <v/>
      </c>
      <c r="I19" s="105" t="str">
        <f t="shared" si="1"/>
        <v/>
      </c>
      <c r="J19" s="102" t="str">
        <f>IFERROR(VLOOKUP(I19,'اختيار المقررات'!AU12:AY59,2,0),"")</f>
        <v/>
      </c>
      <c r="K19" s="475" t="str">
        <f>IFERROR(VLOOKUP(I19,'اختيار المقررات'!AU12:AY59,3,0),"")</f>
        <v/>
      </c>
      <c r="L19" s="475"/>
      <c r="M19" s="475"/>
      <c r="N19" s="475"/>
      <c r="O19" s="103" t="str">
        <f>IFERROR(VLOOKUP(I19,'اختيار المقررات'!AU12:AY59,4,0),"")</f>
        <v/>
      </c>
      <c r="P19" s="104" t="str">
        <f>IFERROR(VLOOKUP(I19,'اختيار المقررات'!AU12:AY59,5,0),"")</f>
        <v/>
      </c>
      <c r="Q19" s="106"/>
      <c r="R19" s="111"/>
      <c r="S19" s="111"/>
      <c r="T19" s="64"/>
      <c r="U19" s="1" t="str">
        <f>IFERROR(SMALL('اختيار المقررات'!$AL$8:$AL$55,'اختيار المقررات'!AM16),"")</f>
        <v/>
      </c>
    </row>
    <row r="20" spans="1:21" s="110" customFormat="1" ht="16.5" customHeight="1">
      <c r="A20" s="101"/>
      <c r="B20" s="106"/>
      <c r="C20" s="106"/>
      <c r="D20" s="106"/>
      <c r="E20" s="106"/>
      <c r="F20" s="106"/>
      <c r="G20" s="64"/>
      <c r="H20" s="64"/>
      <c r="I20" s="105"/>
      <c r="J20" s="106"/>
      <c r="K20" s="106"/>
      <c r="L20" s="106"/>
      <c r="M20" s="106"/>
      <c r="N20" s="106"/>
      <c r="O20" s="64"/>
      <c r="P20" s="64"/>
      <c r="Q20" s="106"/>
      <c r="R20" s="111"/>
      <c r="S20" s="111"/>
      <c r="T20" s="64"/>
      <c r="U20" s="1" t="str">
        <f>IFERROR(SMALL('اختيار المقررات'!$AL$8:$AL$55,'اختيار المقررات'!AM17),"")</f>
        <v/>
      </c>
    </row>
    <row r="21" spans="1:21" ht="16.5" customHeight="1" thickBot="1">
      <c r="A21" s="519" t="s">
        <v>271</v>
      </c>
      <c r="B21" s="519"/>
      <c r="C21" s="519"/>
      <c r="D21" s="519"/>
      <c r="E21" s="112">
        <f>'اختيار المقررات'!Q27</f>
        <v>0</v>
      </c>
      <c r="F21" s="519" t="s">
        <v>272</v>
      </c>
      <c r="G21" s="519"/>
      <c r="H21" s="519"/>
      <c r="I21" s="519"/>
      <c r="J21" s="519"/>
      <c r="K21" s="112">
        <f>'اختيار المقررات'!Y27</f>
        <v>0</v>
      </c>
      <c r="L21" s="519" t="s">
        <v>273</v>
      </c>
      <c r="M21" s="519"/>
      <c r="N21" s="519"/>
      <c r="O21" s="519"/>
      <c r="P21" s="519"/>
      <c r="Q21" s="112">
        <f>'اختيار المقررات'!AE27</f>
        <v>0</v>
      </c>
      <c r="R21" s="113"/>
      <c r="U21" s="1" t="str">
        <f>IFERROR(SMALL('اختيار المقررات'!$AL$8:$AL$55,'اختيار المقررات'!AM18),"")</f>
        <v/>
      </c>
    </row>
    <row r="22" spans="1:21" ht="30.75" customHeight="1" thickTop="1">
      <c r="A22" s="523" t="s">
        <v>265</v>
      </c>
      <c r="B22" s="524"/>
      <c r="C22" s="524"/>
      <c r="D22" s="525">
        <f>'اختيار المقررات'!L5</f>
        <v>0</v>
      </c>
      <c r="E22" s="525"/>
      <c r="F22" s="525"/>
      <c r="G22" s="526" t="s">
        <v>73</v>
      </c>
      <c r="H22" s="526"/>
      <c r="I22" s="527" t="e">
        <f>'اختيار المقررات'!AB5</f>
        <v>#N/A</v>
      </c>
      <c r="J22" s="527"/>
      <c r="K22" s="528" t="s">
        <v>0</v>
      </c>
      <c r="L22" s="528"/>
      <c r="M22" s="520" t="e">
        <f>'اختيار المقررات'!AE5</f>
        <v>#N/A</v>
      </c>
      <c r="N22" s="520"/>
      <c r="O22" s="114" t="s">
        <v>2</v>
      </c>
      <c r="P22" s="521">
        <f>'اختيار المقررات'!AI5</f>
        <v>0</v>
      </c>
      <c r="Q22" s="522"/>
      <c r="U22" s="1" t="str">
        <f>IFERROR(SMALL('اختيار المقررات'!$AL$8:$AL$55,'اختيار المقررات'!AM19),"")</f>
        <v/>
      </c>
    </row>
    <row r="23" spans="1:21" ht="16.5" customHeight="1" thickBot="1">
      <c r="A23" s="510"/>
      <c r="B23" s="511"/>
      <c r="C23" s="511"/>
      <c r="D23" s="511"/>
      <c r="E23" s="511"/>
      <c r="F23" s="511"/>
      <c r="G23" s="511"/>
      <c r="H23" s="511"/>
      <c r="I23" s="511"/>
      <c r="J23" s="511"/>
      <c r="K23" s="511"/>
      <c r="L23" s="511"/>
      <c r="M23" s="511"/>
      <c r="N23" s="511"/>
      <c r="O23" s="511"/>
      <c r="P23" s="511"/>
      <c r="Q23" s="512"/>
      <c r="U23" s="1" t="str">
        <f>IFERROR(SMALL('اختيار المقررات'!$AL$8:$AL$55,'اختيار المقررات'!AM20),"")</f>
        <v/>
      </c>
    </row>
    <row r="24" spans="1:21" ht="16.5" customHeight="1" thickTop="1">
      <c r="A24" s="515" t="s">
        <v>270</v>
      </c>
      <c r="B24" s="516"/>
      <c r="C24" s="517" t="e">
        <f>'اختيار المقررات'!AE25</f>
        <v>#N/A</v>
      </c>
      <c r="D24" s="517"/>
      <c r="E24" s="518" t="s">
        <v>28</v>
      </c>
      <c r="F24" s="518"/>
      <c r="G24" s="518"/>
      <c r="H24" s="517" t="e">
        <f>'اختيار المقررات'!N25</f>
        <v>#N/A</v>
      </c>
      <c r="I24" s="517"/>
      <c r="J24" s="53"/>
      <c r="K24" s="40"/>
      <c r="L24" s="541" t="s">
        <v>35</v>
      </c>
      <c r="M24" s="542"/>
      <c r="N24" s="542" t="s">
        <v>36</v>
      </c>
      <c r="O24" s="542"/>
      <c r="P24" s="496" t="s">
        <v>37</v>
      </c>
      <c r="Q24" s="497"/>
      <c r="U24" s="1" t="str">
        <f>IFERROR(SMALL('اختيار المقررات'!$AL$8:$AL$55,'اختيار المقررات'!AM21),"")</f>
        <v/>
      </c>
    </row>
    <row r="25" spans="1:21" ht="27" customHeight="1" thickBot="1">
      <c r="A25" s="502" t="s">
        <v>26</v>
      </c>
      <c r="B25" s="503"/>
      <c r="C25" s="503"/>
      <c r="D25" s="503"/>
      <c r="E25" s="504" t="e">
        <f>'اختيار المقررات'!N26</f>
        <v>#N/A</v>
      </c>
      <c r="F25" s="504"/>
      <c r="G25" s="505"/>
      <c r="H25" s="506" t="s">
        <v>23</v>
      </c>
      <c r="I25" s="507"/>
      <c r="J25" s="508" t="str">
        <f>'اختيار المقررات'!N27</f>
        <v>لا</v>
      </c>
      <c r="K25" s="509"/>
      <c r="L25" s="543"/>
      <c r="M25" s="544"/>
      <c r="N25" s="544"/>
      <c r="O25" s="544"/>
      <c r="P25" s="498"/>
      <c r="Q25" s="499"/>
      <c r="U25" s="1" t="str">
        <f>IFERROR(SMALL('اختيار المقررات'!$AL$8:$AL$55,'اختيار المقررات'!AM22),"")</f>
        <v/>
      </c>
    </row>
    <row r="26" spans="1:21" ht="16.5" customHeight="1" thickTop="1">
      <c r="A26" s="513"/>
      <c r="B26" s="513"/>
      <c r="C26" s="513"/>
      <c r="D26" s="513"/>
      <c r="E26" s="513"/>
      <c r="F26" s="513"/>
      <c r="G26" s="513"/>
      <c r="H26" s="513"/>
      <c r="I26" s="513"/>
      <c r="J26" s="513"/>
      <c r="K26" s="513"/>
      <c r="L26" s="543"/>
      <c r="M26" s="544"/>
      <c r="N26" s="544"/>
      <c r="O26" s="544"/>
      <c r="P26" s="498"/>
      <c r="Q26" s="499"/>
      <c r="U26" s="1" t="str">
        <f>IFERROR(SMALL('اختيار المقررات'!$AL$8:$AL$55,'اختيار المقررات'!AM23),"")</f>
        <v/>
      </c>
    </row>
    <row r="27" spans="1:21" ht="16.5" customHeight="1" thickBot="1">
      <c r="A27" s="513"/>
      <c r="B27" s="513"/>
      <c r="C27" s="513"/>
      <c r="D27" s="513"/>
      <c r="E27" s="513"/>
      <c r="F27" s="513"/>
      <c r="G27" s="513"/>
      <c r="H27" s="513"/>
      <c r="I27" s="513"/>
      <c r="J27" s="513"/>
      <c r="K27" s="513"/>
      <c r="L27" s="545"/>
      <c r="M27" s="546"/>
      <c r="N27" s="546"/>
      <c r="O27" s="546"/>
      <c r="P27" s="500"/>
      <c r="Q27" s="501"/>
    </row>
    <row r="28" spans="1:21" ht="16.5" customHeight="1" thickTop="1">
      <c r="A28" s="514"/>
      <c r="B28" s="514"/>
      <c r="C28" s="514"/>
      <c r="D28" s="514"/>
      <c r="E28" s="514"/>
      <c r="F28" s="514"/>
      <c r="G28" s="514"/>
      <c r="H28" s="514"/>
      <c r="I28" s="514"/>
      <c r="J28" s="514"/>
      <c r="K28" s="514"/>
      <c r="L28" s="93"/>
      <c r="M28" s="93"/>
      <c r="N28" s="93"/>
      <c r="O28" s="115"/>
      <c r="P28" s="115"/>
      <c r="Q28" s="115"/>
      <c r="U28" s="1" t="str">
        <f>IFERROR(SMALL('اختيار المقررات'!$U$10:$U$29,'اختيار المقررات'!V26),"")</f>
        <v/>
      </c>
    </row>
    <row r="29" spans="1:21" ht="16.5" customHeight="1">
      <c r="A29" s="529" t="s">
        <v>38</v>
      </c>
      <c r="B29" s="529"/>
      <c r="C29" s="529"/>
      <c r="D29" s="529"/>
      <c r="E29" s="529"/>
      <c r="F29" s="529"/>
      <c r="G29" s="529"/>
      <c r="H29" s="529"/>
      <c r="I29" s="529"/>
      <c r="J29" s="529"/>
      <c r="K29" s="529"/>
      <c r="L29" s="529"/>
      <c r="M29" s="529"/>
      <c r="N29" s="529"/>
      <c r="O29" s="529"/>
      <c r="P29" s="529"/>
      <c r="Q29" s="529"/>
      <c r="U29" s="1" t="str">
        <f>IFERROR(SMALL('اختيار المقررات'!$U$10:$U$29,'اختيار المقررات'!V27),"")</f>
        <v/>
      </c>
    </row>
    <row r="30" spans="1:21" ht="16.5" customHeight="1">
      <c r="A30" s="116"/>
      <c r="B30" s="117"/>
      <c r="C30" s="117"/>
      <c r="D30" s="117"/>
      <c r="E30" s="117"/>
      <c r="F30" s="117"/>
      <c r="G30" s="117"/>
      <c r="H30" s="109"/>
      <c r="I30" s="109"/>
      <c r="J30" s="118"/>
      <c r="K30" s="117"/>
      <c r="L30" s="117"/>
      <c r="M30" s="117"/>
      <c r="N30" s="117"/>
      <c r="O30" s="117"/>
      <c r="P30" s="109"/>
      <c r="Q30" s="109"/>
      <c r="U30" s="1" t="str">
        <f>IFERROR(SMALL('اختيار المقررات'!$U$10:$U$29,'اختيار المقررات'!V28),"")</f>
        <v/>
      </c>
    </row>
    <row r="31" spans="1:21" ht="15" customHeight="1">
      <c r="A31" s="119"/>
      <c r="B31" s="119"/>
      <c r="C31" s="119"/>
      <c r="D31" s="120"/>
      <c r="E31" s="120"/>
      <c r="F31" s="120"/>
      <c r="G31" s="120"/>
      <c r="H31" s="119"/>
      <c r="I31" s="119"/>
      <c r="J31" s="119"/>
      <c r="K31" s="119"/>
      <c r="L31" s="120"/>
      <c r="M31" s="120"/>
      <c r="N31" s="120"/>
      <c r="O31" s="119"/>
      <c r="P31" s="119"/>
      <c r="Q31" s="119"/>
      <c r="U31" s="1" t="str">
        <f>IFERROR(SMALL('اختيار المقررات'!$U$10:$U$29,'اختيار المقررات'!V29),"")</f>
        <v/>
      </c>
    </row>
    <row r="32" spans="1:21" ht="16.5" customHeight="1">
      <c r="A32" s="530" t="s">
        <v>39</v>
      </c>
      <c r="B32" s="530"/>
      <c r="C32" s="530"/>
      <c r="D32" s="530"/>
      <c r="E32" s="530"/>
      <c r="F32" s="530"/>
      <c r="G32" s="530"/>
      <c r="H32" s="530"/>
      <c r="I32" s="530"/>
      <c r="J32" s="530"/>
      <c r="K32" s="530"/>
      <c r="L32" s="530"/>
      <c r="M32" s="530"/>
      <c r="N32" s="530"/>
      <c r="O32" s="530"/>
      <c r="P32" s="530"/>
      <c r="Q32" s="530"/>
    </row>
    <row r="33" spans="1:17" ht="24" customHeight="1">
      <c r="A33" s="531" t="s">
        <v>40</v>
      </c>
      <c r="B33" s="531"/>
      <c r="C33" s="531"/>
      <c r="D33" s="531"/>
      <c r="E33" s="530" t="e">
        <f>'اختيار المقررات'!W26</f>
        <v>#N/A</v>
      </c>
      <c r="F33" s="530"/>
      <c r="G33" s="531" t="s">
        <v>274</v>
      </c>
      <c r="H33" s="531"/>
      <c r="I33" s="531"/>
      <c r="J33" s="531"/>
      <c r="K33" s="531"/>
      <c r="L33" s="531"/>
      <c r="M33" s="532" t="e">
        <f>G2</f>
        <v>#N/A</v>
      </c>
      <c r="N33" s="532"/>
      <c r="O33" s="532"/>
      <c r="P33" s="532"/>
      <c r="Q33" s="532"/>
    </row>
    <row r="34" spans="1:17" ht="24" customHeight="1">
      <c r="A34" s="531" t="s">
        <v>41</v>
      </c>
      <c r="B34" s="531"/>
      <c r="C34" s="531"/>
      <c r="D34" s="530">
        <f>C2</f>
        <v>0</v>
      </c>
      <c r="E34" s="530"/>
      <c r="F34" s="536" t="s">
        <v>42</v>
      </c>
      <c r="G34" s="536"/>
      <c r="H34" s="536"/>
      <c r="I34" s="536"/>
      <c r="J34" s="536"/>
      <c r="K34" s="536"/>
      <c r="L34" s="536"/>
      <c r="M34" s="536"/>
      <c r="N34" s="536"/>
      <c r="O34" s="536"/>
      <c r="P34" s="536"/>
      <c r="Q34" s="536"/>
    </row>
    <row r="35" spans="1:17" ht="16.5" customHeight="1">
      <c r="A35" s="121"/>
      <c r="B35" s="122"/>
      <c r="C35" s="539"/>
      <c r="D35" s="539"/>
      <c r="E35" s="539"/>
      <c r="F35" s="539"/>
      <c r="G35" s="539"/>
      <c r="H35" s="123"/>
      <c r="I35" s="123"/>
      <c r="J35" s="121"/>
      <c r="K35" s="122"/>
      <c r="L35" s="539"/>
      <c r="M35" s="539"/>
      <c r="N35" s="539"/>
      <c r="O35" s="539"/>
      <c r="P35" s="123"/>
      <c r="Q35" s="123"/>
    </row>
    <row r="36" spans="1:17" ht="15" customHeight="1">
      <c r="A36" s="124"/>
      <c r="B36" s="125"/>
      <c r="C36" s="540"/>
      <c r="D36" s="540"/>
      <c r="E36" s="540"/>
      <c r="F36" s="540"/>
      <c r="G36" s="540"/>
      <c r="H36" s="126"/>
      <c r="I36" s="126"/>
      <c r="J36" s="124"/>
      <c r="K36" s="125"/>
      <c r="L36" s="540"/>
      <c r="M36" s="540"/>
      <c r="N36" s="540"/>
      <c r="O36" s="540"/>
      <c r="P36" s="126"/>
      <c r="Q36" s="126"/>
    </row>
    <row r="37" spans="1:17" ht="27.75" customHeight="1">
      <c r="A37" s="538" t="s">
        <v>29</v>
      </c>
      <c r="B37" s="538"/>
      <c r="C37" s="538"/>
      <c r="D37" s="538"/>
      <c r="E37" s="538"/>
      <c r="F37" s="538"/>
      <c r="G37" s="538"/>
      <c r="H37" s="538"/>
      <c r="I37" s="538"/>
      <c r="J37" s="538"/>
      <c r="K37" s="538"/>
      <c r="L37" s="538"/>
      <c r="M37" s="538"/>
      <c r="N37" s="538"/>
      <c r="O37" s="538"/>
      <c r="P37" s="538"/>
      <c r="Q37" s="538"/>
    </row>
    <row r="38" spans="1:17" ht="15.75" customHeight="1">
      <c r="A38" s="535" t="s">
        <v>39</v>
      </c>
      <c r="B38" s="535"/>
      <c r="C38" s="535"/>
      <c r="D38" s="535"/>
      <c r="E38" s="535"/>
      <c r="F38" s="535"/>
      <c r="G38" s="535"/>
      <c r="H38" s="535"/>
      <c r="I38" s="535"/>
      <c r="J38" s="535"/>
      <c r="K38" s="535"/>
      <c r="L38" s="535"/>
      <c r="M38" s="535"/>
      <c r="N38" s="535"/>
      <c r="O38" s="535"/>
      <c r="P38" s="535"/>
      <c r="Q38" s="535"/>
    </row>
    <row r="39" spans="1:17" ht="22.5" customHeight="1">
      <c r="A39" s="536" t="s">
        <v>40</v>
      </c>
      <c r="B39" s="536"/>
      <c r="C39" s="536"/>
      <c r="D39" s="536"/>
      <c r="E39" s="530" t="e">
        <f>E25-E33</f>
        <v>#N/A</v>
      </c>
      <c r="F39" s="530"/>
      <c r="G39" s="536" t="s">
        <v>274</v>
      </c>
      <c r="H39" s="536"/>
      <c r="I39" s="536"/>
      <c r="J39" s="536"/>
      <c r="K39" s="536"/>
      <c r="L39" s="537" t="e">
        <f>M33</f>
        <v>#N/A</v>
      </c>
      <c r="M39" s="537"/>
      <c r="N39" s="537"/>
      <c r="O39" s="537"/>
      <c r="P39" s="537"/>
      <c r="Q39" s="127"/>
    </row>
    <row r="40" spans="1:17" ht="22.5" customHeight="1">
      <c r="A40" s="533" t="s">
        <v>41</v>
      </c>
      <c r="B40" s="533"/>
      <c r="C40" s="533"/>
      <c r="D40" s="534">
        <f>D34</f>
        <v>0</v>
      </c>
      <c r="E40" s="534"/>
      <c r="F40" s="128" t="s">
        <v>42</v>
      </c>
      <c r="G40" s="128"/>
      <c r="H40" s="128"/>
      <c r="I40" s="128"/>
      <c r="J40" s="128"/>
      <c r="K40" s="128"/>
      <c r="L40" s="128"/>
      <c r="M40" s="128"/>
      <c r="N40" s="128"/>
      <c r="O40" s="128"/>
      <c r="P40" s="128"/>
      <c r="Q40" s="128"/>
    </row>
    <row r="41" spans="1:17" ht="12.75" customHeight="1"/>
    <row r="42" spans="1:17" ht="3" hidden="1" customHeight="1">
      <c r="A42" s="107"/>
      <c r="B42" s="107"/>
      <c r="C42" s="107"/>
      <c r="D42" s="130"/>
      <c r="E42" s="130"/>
      <c r="F42" s="130"/>
      <c r="G42" s="130"/>
      <c r="H42" s="107"/>
      <c r="I42" s="107"/>
      <c r="J42" s="107"/>
      <c r="K42" s="107"/>
      <c r="L42" s="130"/>
      <c r="M42" s="130"/>
      <c r="N42" s="130"/>
      <c r="O42" s="107"/>
      <c r="P42" s="107"/>
      <c r="Q42" s="107"/>
    </row>
    <row r="43" spans="1:17" ht="20.25" customHeight="1">
      <c r="A43"/>
      <c r="B43"/>
      <c r="C43"/>
      <c r="D43"/>
      <c r="E43"/>
      <c r="F43"/>
      <c r="G43"/>
      <c r="H43"/>
      <c r="I43"/>
      <c r="J43"/>
      <c r="K43"/>
      <c r="L43"/>
      <c r="M43"/>
      <c r="N43"/>
      <c r="O43"/>
      <c r="P43"/>
      <c r="Q43"/>
    </row>
    <row r="44" spans="1:17" ht="14.25">
      <c r="A44"/>
      <c r="B44"/>
      <c r="C44"/>
      <c r="D44"/>
      <c r="E44"/>
      <c r="F44"/>
      <c r="G44"/>
      <c r="H44"/>
      <c r="I44"/>
      <c r="J44"/>
      <c r="K44"/>
      <c r="L44"/>
      <c r="M44"/>
      <c r="N44"/>
      <c r="O44"/>
      <c r="P44"/>
      <c r="Q44"/>
    </row>
    <row r="45" spans="1:17" ht="14.25">
      <c r="A45"/>
      <c r="B45"/>
      <c r="C45"/>
      <c r="D45"/>
      <c r="E45"/>
      <c r="F45"/>
      <c r="G45"/>
      <c r="H45"/>
      <c r="I45"/>
      <c r="J45"/>
      <c r="K45"/>
      <c r="L45"/>
      <c r="M45"/>
      <c r="N45"/>
      <c r="O45"/>
      <c r="P45"/>
      <c r="Q45"/>
    </row>
    <row r="46" spans="1:17" ht="14.25">
      <c r="A46"/>
      <c r="B46"/>
      <c r="C46"/>
      <c r="D46"/>
      <c r="E46"/>
      <c r="F46"/>
      <c r="G46"/>
      <c r="H46"/>
      <c r="I46"/>
      <c r="J46"/>
      <c r="K46"/>
      <c r="L46"/>
      <c r="M46"/>
      <c r="N46"/>
      <c r="O46"/>
      <c r="P46"/>
      <c r="Q46"/>
    </row>
    <row r="47" spans="1:17" ht="14.25">
      <c r="A47"/>
      <c r="B47"/>
      <c r="C47"/>
      <c r="D47"/>
      <c r="E47"/>
      <c r="F47"/>
      <c r="G47"/>
      <c r="H47"/>
      <c r="I47"/>
      <c r="J47"/>
      <c r="K47"/>
      <c r="L47"/>
      <c r="M47"/>
      <c r="N47"/>
      <c r="O47"/>
      <c r="P47"/>
      <c r="Q47"/>
    </row>
    <row r="48" spans="1:17" ht="14.25">
      <c r="A48"/>
      <c r="B48"/>
      <c r="C48"/>
      <c r="D48"/>
      <c r="E48"/>
      <c r="F48"/>
      <c r="G48"/>
      <c r="H48"/>
      <c r="I48"/>
      <c r="J48"/>
      <c r="K48"/>
      <c r="L48"/>
      <c r="M48"/>
      <c r="N48"/>
      <c r="O48"/>
      <c r="P48"/>
      <c r="Q48"/>
    </row>
    <row r="49" spans="1:17" ht="14.25">
      <c r="A49"/>
      <c r="B49"/>
      <c r="C49"/>
      <c r="D49"/>
      <c r="E49"/>
      <c r="F49"/>
      <c r="G49"/>
      <c r="H49"/>
      <c r="I49"/>
      <c r="J49"/>
      <c r="K49"/>
      <c r="L49"/>
      <c r="M49"/>
      <c r="N49"/>
      <c r="O49"/>
      <c r="P49"/>
      <c r="Q49"/>
    </row>
  </sheetData>
  <sheetProtection password="DA0D" sheet="1" objects="1" scenarios="1" selectLockedCells="1" selectUnlockedCells="1"/>
  <mergeCells count="104">
    <mergeCell ref="A29:Q29"/>
    <mergeCell ref="A32:Q32"/>
    <mergeCell ref="A33:D33"/>
    <mergeCell ref="E33:F33"/>
    <mergeCell ref="G33:L33"/>
    <mergeCell ref="M33:Q33"/>
    <mergeCell ref="H24:I24"/>
    <mergeCell ref="A40:C40"/>
    <mergeCell ref="D40:E40"/>
    <mergeCell ref="A38:Q38"/>
    <mergeCell ref="A39:D39"/>
    <mergeCell ref="E39:F39"/>
    <mergeCell ref="G39:K39"/>
    <mergeCell ref="L39:P39"/>
    <mergeCell ref="A37:Q37"/>
    <mergeCell ref="A34:C34"/>
    <mergeCell ref="D34:E34"/>
    <mergeCell ref="F34:Q34"/>
    <mergeCell ref="C35:G35"/>
    <mergeCell ref="L35:O35"/>
    <mergeCell ref="C36:G36"/>
    <mergeCell ref="L36:O36"/>
    <mergeCell ref="L24:M27"/>
    <mergeCell ref="N24:O27"/>
    <mergeCell ref="C19:F19"/>
    <mergeCell ref="K19:N19"/>
    <mergeCell ref="A21:D21"/>
    <mergeCell ref="F21:J21"/>
    <mergeCell ref="L21:P21"/>
    <mergeCell ref="M22:N22"/>
    <mergeCell ref="P22:Q22"/>
    <mergeCell ref="A22:C22"/>
    <mergeCell ref="D22:F22"/>
    <mergeCell ref="G22:H22"/>
    <mergeCell ref="I22:J22"/>
    <mergeCell ref="K22:L22"/>
    <mergeCell ref="P24:Q27"/>
    <mergeCell ref="A25:D25"/>
    <mergeCell ref="E25:G25"/>
    <mergeCell ref="H25:I25"/>
    <mergeCell ref="J25:K25"/>
    <mergeCell ref="A23:Q23"/>
    <mergeCell ref="A26:K28"/>
    <mergeCell ref="A24:B24"/>
    <mergeCell ref="C24:D24"/>
    <mergeCell ref="E24:G24"/>
    <mergeCell ref="C14:F14"/>
    <mergeCell ref="K14:N14"/>
    <mergeCell ref="C15:F15"/>
    <mergeCell ref="K15:N15"/>
    <mergeCell ref="C16:F16"/>
    <mergeCell ref="K16:N16"/>
    <mergeCell ref="C17:F17"/>
    <mergeCell ref="K17:N17"/>
    <mergeCell ref="C18:F18"/>
    <mergeCell ref="K18:N18"/>
    <mergeCell ref="C12:F12"/>
    <mergeCell ref="K12:N12"/>
    <mergeCell ref="A4:B4"/>
    <mergeCell ref="A7:B7"/>
    <mergeCell ref="A8:Q9"/>
    <mergeCell ref="C11:F11"/>
    <mergeCell ref="K11:N11"/>
    <mergeCell ref="C13:F13"/>
    <mergeCell ref="K13:N13"/>
    <mergeCell ref="P4:Q4"/>
    <mergeCell ref="A5:B5"/>
    <mergeCell ref="C5:D5"/>
    <mergeCell ref="E5:F5"/>
    <mergeCell ref="G5:H5"/>
    <mergeCell ref="J5:L5"/>
    <mergeCell ref="M5:N5"/>
    <mergeCell ref="O5:Q5"/>
    <mergeCell ref="C4:D4"/>
    <mergeCell ref="E4:F4"/>
    <mergeCell ref="G4:H4"/>
    <mergeCell ref="J4:L4"/>
    <mergeCell ref="M4:O4"/>
    <mergeCell ref="M6:N6"/>
    <mergeCell ref="C7:D7"/>
    <mergeCell ref="E7:F7"/>
    <mergeCell ref="G7:H7"/>
    <mergeCell ref="J7:Q7"/>
    <mergeCell ref="A6:B6"/>
    <mergeCell ref="C6:D6"/>
    <mergeCell ref="E6:F6"/>
    <mergeCell ref="G6:H6"/>
    <mergeCell ref="J6:L6"/>
    <mergeCell ref="A1:D1"/>
    <mergeCell ref="A2:B2"/>
    <mergeCell ref="C2:D2"/>
    <mergeCell ref="E2:F2"/>
    <mergeCell ref="G2:I2"/>
    <mergeCell ref="L2:M2"/>
    <mergeCell ref="O2:Q2"/>
    <mergeCell ref="E3:F3"/>
    <mergeCell ref="G3:H3"/>
    <mergeCell ref="I3:K3"/>
    <mergeCell ref="J2:K2"/>
    <mergeCell ref="A3:B3"/>
    <mergeCell ref="C3:D3"/>
    <mergeCell ref="M3:O3"/>
    <mergeCell ref="P3:Q3"/>
    <mergeCell ref="O6:Q6"/>
  </mergeCells>
  <conditionalFormatting sqref="B11:P20">
    <cfRule type="expression" dxfId="18" priority="17">
      <formula>$B$12=""</formula>
    </cfRule>
  </conditionalFormatting>
  <conditionalFormatting sqref="B13:H20">
    <cfRule type="expression" dxfId="17" priority="16">
      <formula>$B$13=""</formula>
    </cfRule>
  </conditionalFormatting>
  <conditionalFormatting sqref="B14:H20">
    <cfRule type="expression" dxfId="16" priority="15">
      <formula>$B$14=""</formula>
    </cfRule>
  </conditionalFormatting>
  <conditionalFormatting sqref="B15:H20">
    <cfRule type="expression" dxfId="15" priority="14">
      <formula>$B$15=""</formula>
    </cfRule>
  </conditionalFormatting>
  <conditionalFormatting sqref="B16:H20">
    <cfRule type="expression" dxfId="14" priority="13">
      <formula>$B$16=""</formula>
    </cfRule>
  </conditionalFormatting>
  <conditionalFormatting sqref="B17:H20">
    <cfRule type="expression" dxfId="13" priority="12">
      <formula>$B$17=""</formula>
    </cfRule>
  </conditionalFormatting>
  <conditionalFormatting sqref="B18:H20">
    <cfRule type="expression" dxfId="12" priority="11">
      <formula>$B$18=""</formula>
    </cfRule>
  </conditionalFormatting>
  <conditionalFormatting sqref="B19:H20">
    <cfRule type="expression" dxfId="11" priority="10">
      <formula>$B$19=""</formula>
    </cfRule>
  </conditionalFormatting>
  <conditionalFormatting sqref="J11:P20">
    <cfRule type="expression" dxfId="10" priority="9">
      <formula>$J$12=""</formula>
    </cfRule>
  </conditionalFormatting>
  <conditionalFormatting sqref="J13:P20">
    <cfRule type="expression" dxfId="9" priority="8">
      <formula>$J$13=""</formula>
    </cfRule>
  </conditionalFormatting>
  <conditionalFormatting sqref="J14:P20">
    <cfRule type="expression" dxfId="8" priority="7">
      <formula>$J$14=""</formula>
    </cfRule>
  </conditionalFormatting>
  <conditionalFormatting sqref="J15:P20">
    <cfRule type="expression" dxfId="7" priority="6">
      <formula>$J$15=""</formula>
    </cfRule>
  </conditionalFormatting>
  <conditionalFormatting sqref="J16:P20">
    <cfRule type="expression" dxfId="6" priority="5">
      <formula>$J$16=""</formula>
    </cfRule>
  </conditionalFormatting>
  <conditionalFormatting sqref="J17:P20">
    <cfRule type="expression" dxfId="5" priority="4">
      <formula>$J$17=""</formula>
    </cfRule>
  </conditionalFormatting>
  <conditionalFormatting sqref="J18:P20">
    <cfRule type="expression" dxfId="4" priority="3">
      <formula>$J$18=""</formula>
    </cfRule>
  </conditionalFormatting>
  <conditionalFormatting sqref="J19:P20">
    <cfRule type="expression" dxfId="3" priority="2">
      <formula>$J$19=""</formula>
    </cfRule>
  </conditionalFormatting>
  <conditionalFormatting sqref="A37:Q38 A40:D40 F40:Q40 A39:G39 L39:Q39">
    <cfRule type="expression" dxfId="2"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R5"/>
  <sheetViews>
    <sheetView showGridLines="0" rightToLeft="1" topLeftCell="DT1" zoomScale="98" zoomScaleNormal="98" workbookViewId="0">
      <pane ySplit="4" topLeftCell="A5" activePane="bottomLeft" state="frozen"/>
      <selection pane="bottomLeft" activeCell="ED5" sqref="ED5"/>
    </sheetView>
  </sheetViews>
  <sheetFormatPr defaultColWidth="9" defaultRowHeight="14.25"/>
  <cols>
    <col min="1" max="1" width="13.875" style="159" customWidth="1"/>
    <col min="2" max="2" width="10.875" style="159" bestFit="1" customWidth="1"/>
    <col min="3" max="4" width="9" style="159"/>
    <col min="5" max="5" width="10.125" style="159" bestFit="1" customWidth="1"/>
    <col min="6" max="6" width="11.375" style="195" bestFit="1" customWidth="1"/>
    <col min="7" max="7" width="11.375" style="195" customWidth="1"/>
    <col min="8" max="8" width="13.375" style="159" customWidth="1"/>
    <col min="9" max="9" width="9" style="159"/>
    <col min="10" max="10" width="11.75" style="159" bestFit="1" customWidth="1"/>
    <col min="11" max="11" width="21.875" style="159" customWidth="1"/>
    <col min="12" max="12" width="24.375" style="159" customWidth="1"/>
    <col min="13" max="13" width="17.75" style="159" customWidth="1"/>
    <col min="14" max="14" width="20.125" style="159" customWidth="1"/>
    <col min="15" max="15" width="31.75" style="159" customWidth="1"/>
    <col min="16" max="17" width="14.75" style="159" customWidth="1"/>
    <col min="18" max="18" width="19.125" style="159" customWidth="1"/>
    <col min="19" max="19" width="14.125" style="159" customWidth="1"/>
    <col min="20" max="20" width="6.875" style="159" bestFit="1" customWidth="1"/>
    <col min="21" max="25" width="4.375" style="159" customWidth="1"/>
    <col min="26" max="64" width="4.375" style="1" customWidth="1"/>
    <col min="65" max="67" width="4.25" style="1" customWidth="1"/>
    <col min="68" max="115" width="4.375" style="1" customWidth="1"/>
    <col min="116" max="116" width="10.125" style="1" customWidth="1"/>
    <col min="117" max="117" width="12.375" style="196" customWidth="1"/>
    <col min="118" max="120" width="9.125" style="1" bestFit="1" customWidth="1"/>
    <col min="121" max="121" width="9.125" style="1" customWidth="1"/>
    <col min="122" max="122" width="9.875" style="1" bestFit="1" customWidth="1"/>
    <col min="123" max="124" width="9" style="1"/>
    <col min="125" max="125" width="10.125" style="1" bestFit="1" customWidth="1"/>
    <col min="126" max="126" width="11.375" style="1" bestFit="1" customWidth="1"/>
    <col min="127" max="127" width="10.75" style="1" bestFit="1" customWidth="1"/>
    <col min="128" max="128" width="13.375" style="1" bestFit="1" customWidth="1"/>
    <col min="129" max="129" width="9.25" style="1" bestFit="1" customWidth="1"/>
    <col min="130" max="130" width="3.75" style="159" bestFit="1" customWidth="1"/>
    <col min="131" max="133" width="9" style="159"/>
    <col min="134" max="134" width="14.75" style="159" bestFit="1" customWidth="1"/>
    <col min="135" max="135" width="12.5" style="159" bestFit="1" customWidth="1"/>
    <col min="136" max="136" width="13.625" style="159" bestFit="1" customWidth="1"/>
    <col min="137" max="137" width="12.625" style="159" bestFit="1" customWidth="1"/>
    <col min="138" max="16384" width="9" style="159"/>
  </cols>
  <sheetData>
    <row r="1" spans="1:148" s="148" customFormat="1" ht="18.75" thickBot="1">
      <c r="A1" s="554"/>
      <c r="B1" s="560">
        <v>9999</v>
      </c>
      <c r="C1" s="559" t="s">
        <v>43</v>
      </c>
      <c r="D1" s="559"/>
      <c r="E1" s="559"/>
      <c r="F1" s="559"/>
      <c r="G1" s="559"/>
      <c r="H1" s="559"/>
      <c r="I1" s="559"/>
      <c r="J1" s="559"/>
      <c r="K1" s="568" t="s">
        <v>17</v>
      </c>
      <c r="L1" s="572" t="s">
        <v>258</v>
      </c>
      <c r="M1" s="576" t="s">
        <v>256</v>
      </c>
      <c r="N1" s="576" t="s">
        <v>257</v>
      </c>
      <c r="O1" s="578" t="s">
        <v>70</v>
      </c>
      <c r="P1" s="559" t="s">
        <v>44</v>
      </c>
      <c r="Q1" s="559"/>
      <c r="R1" s="559"/>
      <c r="S1" s="564" t="s">
        <v>10</v>
      </c>
      <c r="T1" s="561" t="s">
        <v>45</v>
      </c>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t="s">
        <v>24</v>
      </c>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t="s">
        <v>46</v>
      </c>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t="s">
        <v>47</v>
      </c>
      <c r="CO1" s="561"/>
      <c r="CP1" s="561"/>
      <c r="CQ1" s="561"/>
      <c r="CR1" s="561"/>
      <c r="CS1" s="561"/>
      <c r="CT1" s="561"/>
      <c r="CU1" s="561"/>
      <c r="CV1" s="561"/>
      <c r="CW1" s="561"/>
      <c r="CX1" s="561"/>
      <c r="CY1" s="561"/>
      <c r="CZ1" s="561"/>
      <c r="DA1" s="561"/>
      <c r="DB1" s="561"/>
      <c r="DC1" s="561"/>
      <c r="DD1" s="561"/>
      <c r="DE1" s="561"/>
      <c r="DF1" s="561"/>
      <c r="DG1" s="561"/>
      <c r="DH1" s="561"/>
      <c r="DI1" s="561"/>
      <c r="DJ1" s="561"/>
      <c r="DK1" s="583"/>
      <c r="DL1" s="586" t="s">
        <v>48</v>
      </c>
      <c r="DM1" s="587"/>
      <c r="DN1" s="586" t="s">
        <v>1</v>
      </c>
      <c r="DO1" s="597"/>
      <c r="DP1" s="587"/>
      <c r="DQ1" s="593" t="s">
        <v>49</v>
      </c>
      <c r="DR1" s="594"/>
      <c r="DS1" s="146"/>
      <c r="DT1" s="146"/>
      <c r="DU1" s="593" t="s">
        <v>50</v>
      </c>
      <c r="DV1" s="594"/>
      <c r="DW1" s="594"/>
      <c r="DX1" s="594"/>
      <c r="DY1" s="599"/>
      <c r="DZ1" s="591" t="s">
        <v>51</v>
      </c>
      <c r="EA1" s="591"/>
      <c r="EB1" s="591"/>
    </row>
    <row r="2" spans="1:148" s="148" customFormat="1" ht="18.75" thickBot="1">
      <c r="A2" s="554"/>
      <c r="B2" s="560"/>
      <c r="C2" s="559"/>
      <c r="D2" s="559"/>
      <c r="E2" s="559"/>
      <c r="F2" s="559"/>
      <c r="G2" s="559"/>
      <c r="H2" s="559"/>
      <c r="I2" s="559"/>
      <c r="J2" s="559"/>
      <c r="K2" s="569"/>
      <c r="L2" s="573"/>
      <c r="M2" s="577"/>
      <c r="N2" s="577"/>
      <c r="O2" s="579"/>
      <c r="P2" s="559"/>
      <c r="Q2" s="559"/>
      <c r="R2" s="559"/>
      <c r="S2" s="564"/>
      <c r="T2" s="557" t="s">
        <v>18</v>
      </c>
      <c r="U2" s="557"/>
      <c r="V2" s="557"/>
      <c r="W2" s="557"/>
      <c r="X2" s="557"/>
      <c r="Y2" s="557"/>
      <c r="Z2" s="557"/>
      <c r="AA2" s="557"/>
      <c r="AB2" s="557"/>
      <c r="AC2" s="557"/>
      <c r="AD2" s="149"/>
      <c r="AE2" s="149"/>
      <c r="AF2" s="558" t="s">
        <v>21</v>
      </c>
      <c r="AG2" s="558"/>
      <c r="AH2" s="558"/>
      <c r="AI2" s="558"/>
      <c r="AJ2" s="558"/>
      <c r="AK2" s="558"/>
      <c r="AL2" s="558"/>
      <c r="AM2" s="558"/>
      <c r="AN2" s="558"/>
      <c r="AO2" s="558"/>
      <c r="AP2" s="150"/>
      <c r="AQ2" s="150"/>
      <c r="AR2" s="557" t="s">
        <v>18</v>
      </c>
      <c r="AS2" s="557"/>
      <c r="AT2" s="557"/>
      <c r="AU2" s="557"/>
      <c r="AV2" s="557"/>
      <c r="AW2" s="557"/>
      <c r="AX2" s="557"/>
      <c r="AY2" s="557"/>
      <c r="AZ2" s="557"/>
      <c r="BA2" s="557"/>
      <c r="BB2" s="149"/>
      <c r="BC2" s="149"/>
      <c r="BD2" s="558" t="s">
        <v>21</v>
      </c>
      <c r="BE2" s="558"/>
      <c r="BF2" s="558"/>
      <c r="BG2" s="558"/>
      <c r="BH2" s="558"/>
      <c r="BI2" s="558"/>
      <c r="BJ2" s="558"/>
      <c r="BK2" s="558"/>
      <c r="BL2" s="558"/>
      <c r="BM2" s="558"/>
      <c r="BN2" s="150"/>
      <c r="BO2" s="150"/>
      <c r="BP2" s="557" t="s">
        <v>18</v>
      </c>
      <c r="BQ2" s="557"/>
      <c r="BR2" s="557"/>
      <c r="BS2" s="557"/>
      <c r="BT2" s="557"/>
      <c r="BU2" s="557"/>
      <c r="BV2" s="557"/>
      <c r="BW2" s="557"/>
      <c r="BX2" s="557"/>
      <c r="BY2" s="557"/>
      <c r="BZ2" s="149"/>
      <c r="CA2" s="149"/>
      <c r="CB2" s="558" t="s">
        <v>21</v>
      </c>
      <c r="CC2" s="558"/>
      <c r="CD2" s="558"/>
      <c r="CE2" s="558"/>
      <c r="CF2" s="558"/>
      <c r="CG2" s="558"/>
      <c r="CH2" s="558"/>
      <c r="CI2" s="558"/>
      <c r="CJ2" s="558"/>
      <c r="CK2" s="558"/>
      <c r="CL2" s="150"/>
      <c r="CM2" s="150"/>
      <c r="CN2" s="557" t="s">
        <v>18</v>
      </c>
      <c r="CO2" s="557"/>
      <c r="CP2" s="557"/>
      <c r="CQ2" s="557"/>
      <c r="CR2" s="557"/>
      <c r="CS2" s="557"/>
      <c r="CT2" s="557"/>
      <c r="CU2" s="557"/>
      <c r="CV2" s="557"/>
      <c r="CW2" s="557"/>
      <c r="CX2" s="149"/>
      <c r="CY2" s="149"/>
      <c r="CZ2" s="558" t="s">
        <v>21</v>
      </c>
      <c r="DA2" s="558"/>
      <c r="DB2" s="558"/>
      <c r="DC2" s="558"/>
      <c r="DD2" s="558"/>
      <c r="DE2" s="558"/>
      <c r="DF2" s="558"/>
      <c r="DG2" s="558"/>
      <c r="DH2" s="558"/>
      <c r="DI2" s="558"/>
      <c r="DJ2" s="150"/>
      <c r="DK2" s="150"/>
      <c r="DL2" s="588"/>
      <c r="DM2" s="589"/>
      <c r="DN2" s="588"/>
      <c r="DO2" s="598"/>
      <c r="DP2" s="589"/>
      <c r="DQ2" s="595"/>
      <c r="DR2" s="596"/>
      <c r="DS2" s="147"/>
      <c r="DT2" s="147"/>
      <c r="DU2" s="595"/>
      <c r="DV2" s="596"/>
      <c r="DW2" s="596"/>
      <c r="DX2" s="596"/>
      <c r="DY2" s="600"/>
      <c r="DZ2" s="591"/>
      <c r="EA2" s="591"/>
      <c r="EB2" s="591"/>
    </row>
    <row r="3" spans="1:148" ht="80.25" customHeight="1" thickBot="1">
      <c r="A3" s="151" t="s">
        <v>3</v>
      </c>
      <c r="B3" s="152" t="s">
        <v>52</v>
      </c>
      <c r="C3" s="152" t="s">
        <v>53</v>
      </c>
      <c r="D3" s="152" t="s">
        <v>54</v>
      </c>
      <c r="E3" s="152" t="s">
        <v>7</v>
      </c>
      <c r="F3" s="153" t="s">
        <v>8</v>
      </c>
      <c r="G3" s="153" t="s">
        <v>546</v>
      </c>
      <c r="H3" s="152" t="s">
        <v>66</v>
      </c>
      <c r="I3" s="152" t="s">
        <v>12</v>
      </c>
      <c r="J3" s="152" t="s">
        <v>11</v>
      </c>
      <c r="K3" s="569"/>
      <c r="L3" s="573"/>
      <c r="M3" s="577"/>
      <c r="N3" s="577"/>
      <c r="O3" s="579"/>
      <c r="P3" s="562" t="s">
        <v>31</v>
      </c>
      <c r="Q3" s="562" t="s">
        <v>55</v>
      </c>
      <c r="R3" s="580" t="s">
        <v>15</v>
      </c>
      <c r="S3" s="564"/>
      <c r="T3" s="549" t="str">
        <f>'اختيار المقررات'!D8</f>
        <v>اساسيات الادارة</v>
      </c>
      <c r="U3" s="550"/>
      <c r="V3" s="549" t="str">
        <f>'اختيار المقررات'!D9</f>
        <v xml:space="preserve">مبادئ التمويل والاستثمار </v>
      </c>
      <c r="W3" s="550"/>
      <c r="X3" s="549" t="str">
        <f>'اختيار المقررات'!D10</f>
        <v>التحليل الجزئي</v>
      </c>
      <c r="Y3" s="550"/>
      <c r="Z3" s="549" t="str">
        <f>'اختيار المقررات'!D11</f>
        <v>مبادئ الاحصاء</v>
      </c>
      <c r="AA3" s="550"/>
      <c r="AB3" s="549" t="str">
        <f>'اختيار المقررات'!D12</f>
        <v xml:space="preserve">المحاسبة المالية </v>
      </c>
      <c r="AC3" s="550"/>
      <c r="AD3" s="566" t="str">
        <f>'اختيار المقررات'!D13</f>
        <v>لغة أعمال 1</v>
      </c>
      <c r="AE3" s="567"/>
      <c r="AF3" s="551" t="str">
        <f>'اختيار المقررات'!M8</f>
        <v xml:space="preserve">اساسيات التسويق في المشروعات الصغيرة </v>
      </c>
      <c r="AG3" s="552"/>
      <c r="AH3" s="575" t="str">
        <f>'اختيار المقررات'!M9</f>
        <v xml:space="preserve">رياضيات ادارية ومالية </v>
      </c>
      <c r="AI3" s="552"/>
      <c r="AJ3" s="549" t="str">
        <f>'اختيار المقررات'!M10</f>
        <v>المحاسبة المتوسطة</v>
      </c>
      <c r="AK3" s="550"/>
      <c r="AL3" s="549" t="str">
        <f>'اختيار المقررات'!M11</f>
        <v xml:space="preserve">الاشكال القانونية للمشروعات وأسس احداثها </v>
      </c>
      <c r="AM3" s="550"/>
      <c r="AN3" s="549" t="str">
        <f>'اختيار المقررات'!M12</f>
        <v>مهارات حاسوب 1</v>
      </c>
      <c r="AO3" s="550"/>
      <c r="AP3" s="555" t="str">
        <f>'اختيار المقررات'!M13</f>
        <v>لغة اعمال 2</v>
      </c>
      <c r="AQ3" s="556"/>
      <c r="AR3" s="553" t="str">
        <f>'اختيار المقررات'!D16</f>
        <v xml:space="preserve">ادارة التفاوض باللغة الاجنبية </v>
      </c>
      <c r="AS3" s="550"/>
      <c r="AT3" s="549" t="str">
        <f>'اختيار المقررات'!D17</f>
        <v>التحليل الكلي</v>
      </c>
      <c r="AU3" s="550"/>
      <c r="AV3" s="549" t="str">
        <f>'اختيار المقررات'!D18</f>
        <v xml:space="preserve">الاساليب الكمية في الادارة </v>
      </c>
      <c r="AW3" s="550"/>
      <c r="AX3" s="549" t="str">
        <f>'اختيار المقررات'!D19</f>
        <v>محاسبة شركات الاشخاص</v>
      </c>
      <c r="AY3" s="550"/>
      <c r="AZ3" s="549" t="str">
        <f>'اختيار المقررات'!D20</f>
        <v xml:space="preserve">الملية العامة والتشريع الضريبي </v>
      </c>
      <c r="BA3" s="553"/>
      <c r="BB3" s="549" t="str">
        <f>'اختيار المقررات'!D21</f>
        <v>مهارات حاسوب  2</v>
      </c>
      <c r="BC3" s="550"/>
      <c r="BD3" s="551" t="str">
        <f>'اختيار المقررات'!M16</f>
        <v xml:space="preserve">ادارة الانتاج والعمليات </v>
      </c>
      <c r="BE3" s="552"/>
      <c r="BF3" s="549" t="str">
        <f>'اختيار المقررات'!M17</f>
        <v xml:space="preserve">الادارة المالية </v>
      </c>
      <c r="BG3" s="550"/>
      <c r="BH3" s="549" t="str">
        <f>'اختيار المقررات'!M18</f>
        <v xml:space="preserve">محاسبة تكاليف وادارية </v>
      </c>
      <c r="BI3" s="550"/>
      <c r="BJ3" s="549" t="str">
        <f>'اختيار المقررات'!M19</f>
        <v>الاتصالات التسويقية</v>
      </c>
      <c r="BK3" s="550"/>
      <c r="BL3" s="549" t="str">
        <f>'اختيار المقررات'!M20</f>
        <v xml:space="preserve">البيئة القانونية للاستثمار والعمل </v>
      </c>
      <c r="BM3" s="553"/>
      <c r="BN3" s="549" t="str">
        <f>'اختيار المقررات'!M21</f>
        <v xml:space="preserve">مراسلات ادارية باللغة الاجنبية </v>
      </c>
      <c r="BO3" s="550"/>
      <c r="BP3" s="582" t="str">
        <f>'اختيار المقررات'!U8</f>
        <v xml:space="preserve">ادارة المشروعات الصغيرة </v>
      </c>
      <c r="BQ3" s="550"/>
      <c r="BR3" s="549" t="str">
        <f>'اختيار المقررات'!U9</f>
        <v xml:space="preserve">الاتصالات الادارية </v>
      </c>
      <c r="BS3" s="550"/>
      <c r="BT3" s="549" t="str">
        <f>'اختيار المقررات'!U10</f>
        <v xml:space="preserve">المحاسبة المالية المتخصصة </v>
      </c>
      <c r="BU3" s="550"/>
      <c r="BV3" s="549" t="str">
        <f>'اختيار المقررات'!U11</f>
        <v xml:space="preserve">ادارة الموارد البشرية </v>
      </c>
      <c r="BW3" s="550"/>
      <c r="BX3" s="549" t="str">
        <f>'اختيار المقررات'!U12</f>
        <v>القانون التجاري</v>
      </c>
      <c r="BY3" s="550"/>
      <c r="BZ3" s="566" t="str">
        <f>'اختيار المقررات'!U13</f>
        <v xml:space="preserve">معلوماتية </v>
      </c>
      <c r="CA3" s="552"/>
      <c r="CB3" s="549" t="str">
        <f>'اختيار المقررات'!AC8</f>
        <v xml:space="preserve">ادارة العلاقات العامة </v>
      </c>
      <c r="CC3" s="550"/>
      <c r="CD3" s="549" t="str">
        <f>'اختيار المقررات'!AC9</f>
        <v>تطبيقات احصائية في الادارة</v>
      </c>
      <c r="CE3" s="550"/>
      <c r="CF3" s="549" t="str">
        <f>'اختيار المقررات'!AC10</f>
        <v xml:space="preserve">سياسات التسعير والتوزيع </v>
      </c>
      <c r="CG3" s="550"/>
      <c r="CH3" s="549" t="str">
        <f>'اختيار المقررات'!AC11</f>
        <v>نظم المعلومات الادارية</v>
      </c>
      <c r="CI3" s="550"/>
      <c r="CJ3" s="549" t="str">
        <f>'اختيار المقررات'!AC12</f>
        <v xml:space="preserve">دراسات ادارية بلغة اجنبية </v>
      </c>
      <c r="CK3" s="550"/>
      <c r="CL3" s="549" t="str">
        <f>'اختيار المقررات'!AC13</f>
        <v>نظرية المنظمة والتطوير التنظيمي</v>
      </c>
      <c r="CM3" s="584"/>
      <c r="CN3" s="553" t="str">
        <f>'اختيار المقررات'!U16</f>
        <v xml:space="preserve">ادارة الامداد في المشروعات الصغيرة </v>
      </c>
      <c r="CO3" s="550"/>
      <c r="CP3" s="549" t="str">
        <f>'اختيار المقررات'!U17</f>
        <v xml:space="preserve">ادارة الوقت </v>
      </c>
      <c r="CQ3" s="550"/>
      <c r="CR3" s="549" t="str">
        <f>'اختيار المقررات'!U18</f>
        <v xml:space="preserve">ادارة الجدوى وتقييم المشروعات </v>
      </c>
      <c r="CS3" s="550"/>
      <c r="CT3" s="549" t="str">
        <f>'اختيار المقررات'!U19</f>
        <v xml:space="preserve">ادارة الجودة في المشروعات الصغيرة </v>
      </c>
      <c r="CU3" s="550"/>
      <c r="CV3" s="549" t="str">
        <f>'اختيار المقررات'!U20</f>
        <v xml:space="preserve">الرقابة الادارية </v>
      </c>
      <c r="CW3" s="550"/>
      <c r="CX3" s="549" t="str">
        <f>'اختيار المقررات'!U21</f>
        <v xml:space="preserve">نظرية القررات الادارية </v>
      </c>
      <c r="CY3" s="550"/>
      <c r="CZ3" s="549" t="str">
        <f>'اختيار المقررات'!AC16</f>
        <v xml:space="preserve">المسؤولية الاجتماعية واخلاقيات العمل </v>
      </c>
      <c r="DA3" s="550"/>
      <c r="DB3" s="549" t="str">
        <f>'اختيار المقررات'!AC17</f>
        <v xml:space="preserve">ادارة المخاطر المالية والائتمان </v>
      </c>
      <c r="DC3" s="550"/>
      <c r="DD3" s="549" t="str">
        <f>'اختيار المقررات'!AC18</f>
        <v xml:space="preserve">التجارة الالكترونية بلغة اجنبية </v>
      </c>
      <c r="DE3" s="550"/>
      <c r="DF3" s="549" t="str">
        <f>'اختيار المقررات'!AC19</f>
        <v xml:space="preserve">السلوك التنظيمي </v>
      </c>
      <c r="DG3" s="550"/>
      <c r="DH3" s="549" t="str">
        <f>'اختيار المقررات'!AC20</f>
        <v>استراتيجيات تنمية المشروعات الصغيرة</v>
      </c>
      <c r="DI3" s="553"/>
      <c r="DJ3" s="549" t="str">
        <f>'اختيار المقررات'!AC21</f>
        <v xml:space="preserve">ادارة التنافس في المشروعات الصغيرة </v>
      </c>
      <c r="DK3" s="584"/>
      <c r="DL3" s="571" t="s">
        <v>56</v>
      </c>
      <c r="DM3" s="590" t="s">
        <v>0</v>
      </c>
      <c r="DN3" s="571" t="s">
        <v>56</v>
      </c>
      <c r="DO3" s="570" t="s">
        <v>0</v>
      </c>
      <c r="DP3" s="585" t="s">
        <v>57</v>
      </c>
      <c r="DQ3" s="585" t="s">
        <v>16</v>
      </c>
      <c r="DR3" s="571" t="s">
        <v>275</v>
      </c>
      <c r="DS3" s="605" t="s">
        <v>276</v>
      </c>
      <c r="DT3" s="605" t="s">
        <v>277</v>
      </c>
      <c r="DU3" s="601" t="s">
        <v>28</v>
      </c>
      <c r="DV3" s="608" t="s">
        <v>26</v>
      </c>
      <c r="DW3" s="603" t="s">
        <v>59</v>
      </c>
      <c r="DX3" s="604" t="s">
        <v>27</v>
      </c>
      <c r="DY3" s="607" t="s">
        <v>29</v>
      </c>
      <c r="DZ3" s="548" t="s">
        <v>60</v>
      </c>
      <c r="EA3" s="592" t="s">
        <v>278</v>
      </c>
      <c r="EB3" s="592" t="s">
        <v>279</v>
      </c>
      <c r="EC3" s="548" t="s">
        <v>61</v>
      </c>
      <c r="ED3" s="547" t="s">
        <v>545</v>
      </c>
      <c r="EE3" s="547" t="s">
        <v>544</v>
      </c>
      <c r="EF3" s="547" t="s">
        <v>543</v>
      </c>
      <c r="EG3" s="547" t="s">
        <v>542</v>
      </c>
      <c r="EH3" s="155"/>
      <c r="EI3" s="155"/>
      <c r="EJ3" s="155"/>
      <c r="EK3" s="156"/>
      <c r="EL3" s="157"/>
      <c r="EM3" s="157"/>
      <c r="EN3" s="154"/>
      <c r="EO3" s="158"/>
      <c r="EP3" s="158"/>
      <c r="EQ3" s="158"/>
      <c r="ER3" s="154"/>
    </row>
    <row r="4" spans="1:148" s="170" customFormat="1" ht="24.95" customHeight="1" thickBot="1">
      <c r="A4" s="160" t="s">
        <v>3</v>
      </c>
      <c r="B4" s="161" t="s">
        <v>52</v>
      </c>
      <c r="C4" s="161" t="s">
        <v>53</v>
      </c>
      <c r="D4" s="161" t="s">
        <v>54</v>
      </c>
      <c r="E4" s="161" t="s">
        <v>7</v>
      </c>
      <c r="F4" s="162" t="s">
        <v>8</v>
      </c>
      <c r="G4" s="162"/>
      <c r="H4" s="161"/>
      <c r="I4" s="161" t="s">
        <v>12</v>
      </c>
      <c r="J4" s="161" t="s">
        <v>11</v>
      </c>
      <c r="K4" s="569"/>
      <c r="L4" s="574"/>
      <c r="M4" s="577"/>
      <c r="N4" s="577"/>
      <c r="O4" s="579"/>
      <c r="P4" s="563"/>
      <c r="Q4" s="563"/>
      <c r="R4" s="581"/>
      <c r="S4" s="565"/>
      <c r="T4" s="163" t="s">
        <v>19</v>
      </c>
      <c r="U4" s="164" t="s">
        <v>20</v>
      </c>
      <c r="V4" s="163" t="s">
        <v>19</v>
      </c>
      <c r="W4" s="164" t="s">
        <v>20</v>
      </c>
      <c r="X4" s="163" t="s">
        <v>19</v>
      </c>
      <c r="Y4" s="164" t="s">
        <v>20</v>
      </c>
      <c r="Z4" s="163" t="s">
        <v>19</v>
      </c>
      <c r="AA4" s="164" t="s">
        <v>20</v>
      </c>
      <c r="AB4" s="163" t="s">
        <v>19</v>
      </c>
      <c r="AC4" s="164" t="s">
        <v>20</v>
      </c>
      <c r="AD4" s="163" t="s">
        <v>19</v>
      </c>
      <c r="AE4" s="164" t="s">
        <v>20</v>
      </c>
      <c r="AF4" s="165" t="s">
        <v>19</v>
      </c>
      <c r="AG4" s="164" t="s">
        <v>20</v>
      </c>
      <c r="AH4" s="163" t="s">
        <v>19</v>
      </c>
      <c r="AI4" s="164" t="s">
        <v>20</v>
      </c>
      <c r="AJ4" s="163" t="s">
        <v>19</v>
      </c>
      <c r="AK4" s="164" t="s">
        <v>20</v>
      </c>
      <c r="AL4" s="163" t="s">
        <v>19</v>
      </c>
      <c r="AM4" s="164" t="s">
        <v>20</v>
      </c>
      <c r="AN4" s="163" t="s">
        <v>19</v>
      </c>
      <c r="AO4" s="164" t="s">
        <v>20</v>
      </c>
      <c r="AP4" s="163" t="s">
        <v>19</v>
      </c>
      <c r="AQ4" s="164" t="s">
        <v>20</v>
      </c>
      <c r="AR4" s="165" t="s">
        <v>19</v>
      </c>
      <c r="AS4" s="164" t="s">
        <v>20</v>
      </c>
      <c r="AT4" s="163" t="s">
        <v>19</v>
      </c>
      <c r="AU4" s="164" t="s">
        <v>20</v>
      </c>
      <c r="AV4" s="163" t="s">
        <v>19</v>
      </c>
      <c r="AW4" s="164" t="s">
        <v>20</v>
      </c>
      <c r="AX4" s="163" t="s">
        <v>19</v>
      </c>
      <c r="AY4" s="164" t="s">
        <v>20</v>
      </c>
      <c r="AZ4" s="163" t="s">
        <v>19</v>
      </c>
      <c r="BA4" s="164" t="s">
        <v>20</v>
      </c>
      <c r="BB4" s="163" t="s">
        <v>19</v>
      </c>
      <c r="BC4" s="164" t="s">
        <v>20</v>
      </c>
      <c r="BD4" s="165" t="s">
        <v>19</v>
      </c>
      <c r="BE4" s="164" t="s">
        <v>20</v>
      </c>
      <c r="BF4" s="163" t="s">
        <v>19</v>
      </c>
      <c r="BG4" s="164" t="s">
        <v>20</v>
      </c>
      <c r="BH4" s="163" t="s">
        <v>19</v>
      </c>
      <c r="BI4" s="164" t="s">
        <v>20</v>
      </c>
      <c r="BJ4" s="163" t="s">
        <v>19</v>
      </c>
      <c r="BK4" s="164" t="s">
        <v>20</v>
      </c>
      <c r="BL4" s="163" t="s">
        <v>19</v>
      </c>
      <c r="BM4" s="166" t="s">
        <v>20</v>
      </c>
      <c r="BN4" s="163" t="s">
        <v>19</v>
      </c>
      <c r="BO4" s="164" t="s">
        <v>20</v>
      </c>
      <c r="BP4" s="167" t="s">
        <v>19</v>
      </c>
      <c r="BQ4" s="164" t="s">
        <v>20</v>
      </c>
      <c r="BR4" s="163" t="s">
        <v>19</v>
      </c>
      <c r="BS4" s="164" t="s">
        <v>20</v>
      </c>
      <c r="BT4" s="163" t="s">
        <v>19</v>
      </c>
      <c r="BU4" s="164" t="s">
        <v>20</v>
      </c>
      <c r="BV4" s="163" t="s">
        <v>19</v>
      </c>
      <c r="BW4" s="164" t="s">
        <v>20</v>
      </c>
      <c r="BX4" s="163" t="s">
        <v>19</v>
      </c>
      <c r="BY4" s="168" t="s">
        <v>20</v>
      </c>
      <c r="BZ4" s="163" t="s">
        <v>19</v>
      </c>
      <c r="CA4" s="168" t="s">
        <v>20</v>
      </c>
      <c r="CB4" s="165" t="s">
        <v>19</v>
      </c>
      <c r="CC4" s="164" t="s">
        <v>20</v>
      </c>
      <c r="CD4" s="163" t="s">
        <v>19</v>
      </c>
      <c r="CE4" s="164" t="s">
        <v>20</v>
      </c>
      <c r="CF4" s="163" t="s">
        <v>19</v>
      </c>
      <c r="CG4" s="164" t="s">
        <v>20</v>
      </c>
      <c r="CH4" s="163" t="s">
        <v>19</v>
      </c>
      <c r="CI4" s="164" t="s">
        <v>20</v>
      </c>
      <c r="CJ4" s="163" t="s">
        <v>19</v>
      </c>
      <c r="CK4" s="164" t="s">
        <v>20</v>
      </c>
      <c r="CL4" s="163" t="s">
        <v>19</v>
      </c>
      <c r="CM4" s="164" t="s">
        <v>20</v>
      </c>
      <c r="CN4" s="167" t="s">
        <v>19</v>
      </c>
      <c r="CO4" s="164" t="s">
        <v>20</v>
      </c>
      <c r="CP4" s="163" t="s">
        <v>19</v>
      </c>
      <c r="CQ4" s="164" t="s">
        <v>20</v>
      </c>
      <c r="CR4" s="163" t="s">
        <v>19</v>
      </c>
      <c r="CS4" s="164" t="s">
        <v>20</v>
      </c>
      <c r="CT4" s="163" t="s">
        <v>19</v>
      </c>
      <c r="CU4" s="164" t="s">
        <v>20</v>
      </c>
      <c r="CV4" s="163" t="s">
        <v>19</v>
      </c>
      <c r="CW4" s="166" t="s">
        <v>20</v>
      </c>
      <c r="CX4" s="163" t="s">
        <v>19</v>
      </c>
      <c r="CY4" s="164" t="s">
        <v>20</v>
      </c>
      <c r="CZ4" s="169" t="s">
        <v>19</v>
      </c>
      <c r="DA4" s="164" t="s">
        <v>20</v>
      </c>
      <c r="DB4" s="163" t="s">
        <v>19</v>
      </c>
      <c r="DC4" s="164" t="s">
        <v>20</v>
      </c>
      <c r="DD4" s="163" t="s">
        <v>19</v>
      </c>
      <c r="DE4" s="164" t="s">
        <v>20</v>
      </c>
      <c r="DF4" s="163" t="s">
        <v>19</v>
      </c>
      <c r="DG4" s="164" t="s">
        <v>20</v>
      </c>
      <c r="DH4" s="163" t="s">
        <v>19</v>
      </c>
      <c r="DI4" s="166" t="s">
        <v>20</v>
      </c>
      <c r="DJ4" s="163" t="s">
        <v>19</v>
      </c>
      <c r="DK4" s="164" t="s">
        <v>20</v>
      </c>
      <c r="DL4" s="571"/>
      <c r="DM4" s="590"/>
      <c r="DN4" s="571"/>
      <c r="DO4" s="570"/>
      <c r="DP4" s="585"/>
      <c r="DQ4" s="585"/>
      <c r="DR4" s="571"/>
      <c r="DS4" s="606"/>
      <c r="DT4" s="606"/>
      <c r="DU4" s="602"/>
      <c r="DV4" s="608"/>
      <c r="DW4" s="603"/>
      <c r="DX4" s="604"/>
      <c r="DY4" s="607"/>
      <c r="DZ4" s="548"/>
      <c r="EA4" s="592"/>
      <c r="EB4" s="592"/>
      <c r="EC4" s="548"/>
      <c r="ED4" s="547"/>
      <c r="EE4" s="547"/>
      <c r="EF4" s="547"/>
      <c r="EG4" s="547"/>
    </row>
    <row r="5" spans="1:148" s="194" customFormat="1" ht="24.95" customHeight="1">
      <c r="A5" s="171">
        <f>'اختيار المقررات'!E1</f>
        <v>0</v>
      </c>
      <c r="B5" s="172" t="e">
        <f>'اختيار المقررات'!L1</f>
        <v>#N/A</v>
      </c>
      <c r="C5" s="172" t="b">
        <f>'اختيار المقررات'!Q1</f>
        <v>0</v>
      </c>
      <c r="D5" s="172" t="b">
        <f>'اختيار المقررات'!W1</f>
        <v>0</v>
      </c>
      <c r="E5" s="172" t="b">
        <f>'اختيار المقررات'!AE1</f>
        <v>0</v>
      </c>
      <c r="F5" s="173" t="b">
        <f>'اختيار المقررات'!AB1</f>
        <v>0</v>
      </c>
      <c r="G5" s="173">
        <f>'اختيار المقررات'!AB3</f>
        <v>0</v>
      </c>
      <c r="H5" s="216">
        <f>'اختيار المقررات'!Q3</f>
        <v>0</v>
      </c>
      <c r="I5" s="172" t="b">
        <f>'اختيار المقررات'!E3</f>
        <v>0</v>
      </c>
      <c r="J5" s="174" t="b">
        <f>'اختيار المقررات'!L3</f>
        <v>0</v>
      </c>
      <c r="K5" s="175" t="b">
        <f>'اختيار المقررات'!W3</f>
        <v>0</v>
      </c>
      <c r="L5" s="176">
        <f>'اختيار المقررات'!AE3</f>
        <v>0</v>
      </c>
      <c r="M5" s="217">
        <f>'اختيار المقررات'!W4</f>
        <v>0</v>
      </c>
      <c r="N5" s="217">
        <f>'اختيار المقررات'!AB4</f>
        <v>0</v>
      </c>
      <c r="O5" s="177">
        <f>'اختيار المقررات'!AE4</f>
        <v>0</v>
      </c>
      <c r="P5" s="178" t="b">
        <f>'اختيار المقررات'!E4</f>
        <v>0</v>
      </c>
      <c r="Q5" s="179" t="b">
        <f>'اختيار المقررات'!L4</f>
        <v>0</v>
      </c>
      <c r="R5" s="180" t="b">
        <f>'اختيار المقررات'!Q4</f>
        <v>0</v>
      </c>
      <c r="S5" s="181" t="e">
        <f>'اختيار المقررات'!E2</f>
        <v>#N/A</v>
      </c>
      <c r="T5" s="182" t="str">
        <f>IFERROR(IF(OR(T3=الإستمارة!$C$12,T3=الإستمارة!$C$13,T3=الإستمارة!$C$14,T3=الإستمارة!$C$15,T3=الإستمارة!$C$16,T3=الإستمارة!$C$17,T3=الإستمارة!$C$18,T3=الإستمارة!$C$19),VLOOKUP(T3,الإستمارة!$C$12:$G$19,5,0),VLOOKUP(T3,الإستمارة!$K$12:$O$19,5,0)),"")</f>
        <v/>
      </c>
      <c r="U5" s="183" t="e">
        <f>'اختيار المقررات'!I8</f>
        <v>#N/A</v>
      </c>
      <c r="V5" s="182" t="str">
        <f>IFERROR(IF(OR(V3=الإستمارة!$C$12,V3=الإستمارة!$C$13,V3=الإستمارة!$C$14,V3=الإستمارة!$C$15,V3=الإستمارة!$C$16,V3=الإستمارة!$C$17,V3=الإستمارة!$C$18,V3=الإستمارة!$C$19),VLOOKUP(V3,الإستمارة!$C$12:$G$19,5,0),VLOOKUP(V3,الإستمارة!$K$12:$O$19,5,0)),"")</f>
        <v/>
      </c>
      <c r="W5" s="183" t="e">
        <f>'اختيار المقررات'!I9</f>
        <v>#N/A</v>
      </c>
      <c r="X5" s="182" t="str">
        <f>IFERROR(IF(OR(X3=الإستمارة!$C$12,X3=الإستمارة!$C$13,X3=الإستمارة!$C$14,X3=الإستمارة!$C$15,X3=الإستمارة!$C$16,X3=الإستمارة!$C$17,X3=الإستمارة!$C$18,X3=الإستمارة!$C$19),VLOOKUP(X3,الإستمارة!$C$12:$G$19,5,0),VLOOKUP(X3,الإستمارة!$K$12:$O$19,5,0)),"")</f>
        <v/>
      </c>
      <c r="Y5" s="183" t="e">
        <f>'اختيار المقررات'!I10</f>
        <v>#N/A</v>
      </c>
      <c r="Z5" s="182" t="str">
        <f>IFERROR(IF(OR(Z3=الإستمارة!$C$12,Z3=الإستمارة!$C$13,Z3=الإستمارة!$C$14,Z3=الإستمارة!$C$15,Z3=الإستمارة!$C$16,Z3=الإستمارة!$C$17,Z3=الإستمارة!$C$18,Z3=الإستمارة!$C$19),VLOOKUP(Z3,الإستمارة!$C$12:$G$19,5,0),VLOOKUP(Z3,الإستمارة!$K$12:$O$19,5,0)),"")</f>
        <v/>
      </c>
      <c r="AA5" s="183" t="e">
        <f>'اختيار المقررات'!I11</f>
        <v>#N/A</v>
      </c>
      <c r="AB5" s="182" t="str">
        <f>IFERROR(IF(OR(AB3=الإستمارة!$C$12,AB3=الإستمارة!$C$13,AB3=الإستمارة!$C$14,AB3=الإستمارة!$C$15,AB3=الإستمارة!$C$16,AB3=الإستمارة!$C$17,AB3=الإستمارة!$C$18,AB3=الإستمارة!$C$19),VLOOKUP(AB3,الإستمارة!$C$12:$G$19,5,0),VLOOKUP(AB3,الإستمارة!$K$12:$O$19,5,0)),"")</f>
        <v/>
      </c>
      <c r="AC5" s="183" t="e">
        <f>'اختيار المقررات'!I12</f>
        <v>#N/A</v>
      </c>
      <c r="AD5" s="182" t="str">
        <f>IFERROR(IF(OR(AD3=الإستمارة!$C$12,AD3=الإستمارة!$C$13,AD3=الإستمارة!$C$14,AD3=الإستمارة!$C$15,AD3=الإستمارة!$C$16,AD3=الإستمارة!$C$17,AD3=الإستمارة!$C$18,AD3=الإستمارة!$C$19),VLOOKUP(AD3,الإستمارة!$C$12:$G$19,5,0),VLOOKUP(AD3,الإستمارة!$K$12:$O$19,5,0)),"")</f>
        <v/>
      </c>
      <c r="AE5" s="183" t="e">
        <f>'اختيار المقررات'!I13</f>
        <v>#N/A</v>
      </c>
      <c r="AF5" s="182" t="str">
        <f>IFERROR(IF(OR(AF3=الإستمارة!$C$12,AF3=الإستمارة!$C$13,AF3=الإستمارة!$C$14,AF3=الإستمارة!$C$15,AF3=الإستمارة!$C$16,AF3=الإستمارة!$C$17,AF3=الإستمارة!$C$18,AF3=الإستمارة!$C$19),VLOOKUP(AF3,الإستمارة!$C$12:$G$19,5,0),VLOOKUP(AF3,الإستمارة!$K$12:$O$19,5,0)),"")</f>
        <v/>
      </c>
      <c r="AG5" s="183" t="e">
        <f>'اختيار المقررات'!Q8</f>
        <v>#N/A</v>
      </c>
      <c r="AH5" s="182" t="str">
        <f>IFERROR(IF(OR(AH3=الإستمارة!$C$12,AH3=الإستمارة!$C$13,AH3=الإستمارة!$C$14,AH3=الإستمارة!$C$15,AH3=الإستمارة!$C$16,AH3=الإستمارة!$C$17,AH3=الإستمارة!$C$18,AH3=الإستمارة!$C$19),VLOOKUP(AH3,الإستمارة!$C$12:$G$19,5,0),VLOOKUP(AH3,الإستمارة!$K$12:$O$19,5,0)),"")</f>
        <v/>
      </c>
      <c r="AI5" s="183" t="e">
        <f>'اختيار المقررات'!Q9</f>
        <v>#N/A</v>
      </c>
      <c r="AJ5" s="182" t="str">
        <f>IFERROR(IF(OR(AJ3=الإستمارة!$C$12,AJ3=الإستمارة!$C$13,AJ3=الإستمارة!$C$14,AJ3=الإستمارة!$C$15,AJ3=الإستمارة!$C$16,AJ3=الإستمارة!$C$17,AJ3=الإستمارة!$C$18,AJ3=الإستمارة!$C$19),VLOOKUP(AJ3,الإستمارة!$C$12:$G$19,5,0),VLOOKUP(AJ3,الإستمارة!$K$12:$O$19,5,0)),"")</f>
        <v/>
      </c>
      <c r="AK5" s="183" t="e">
        <f>'اختيار المقررات'!Q10</f>
        <v>#N/A</v>
      </c>
      <c r="AL5" s="182" t="str">
        <f>IFERROR(IF(OR(AL3=الإستمارة!$C$12,AL3=الإستمارة!$C$13,AL3=الإستمارة!$C$14,AL3=الإستمارة!$C$15,AL3=الإستمارة!$C$16,AL3=الإستمارة!$C$17,AL3=الإستمارة!$C$18,AL3=الإستمارة!$C$19),VLOOKUP(AL3,الإستمارة!$C$12:$G$19,5,0),VLOOKUP(AL3,الإستمارة!$K$12:$O$19,5,0)),"")</f>
        <v/>
      </c>
      <c r="AM5" s="183" t="e">
        <f>'اختيار المقررات'!Q11</f>
        <v>#N/A</v>
      </c>
      <c r="AN5" s="182" t="str">
        <f>IFERROR(IF(OR(AN3=الإستمارة!$C$12,AN3=الإستمارة!$C$13,AN3=الإستمارة!$C$14,AN3=الإستمارة!$C$15,AN3=الإستمارة!$C$16,AN3=الإستمارة!$C$17,AN3=الإستمارة!$C$18,AN3=الإستمارة!$C$19),VLOOKUP(AN3,الإستمارة!$C$12:$G$19,5,0),VLOOKUP(AN3,الإستمارة!$K$12:$O$19,5,0)),"")</f>
        <v/>
      </c>
      <c r="AO5" s="183" t="e">
        <f>'اختيار المقررات'!Q12</f>
        <v>#N/A</v>
      </c>
      <c r="AP5" s="182" t="str">
        <f>IFERROR(IF(OR(AP3=الإستمارة!$C$12,AP3=الإستمارة!$C$13,AP3=الإستمارة!$C$14,AP3=الإستمارة!$C$15,AP3=الإستمارة!$C$16,AP3=الإستمارة!$C$17,AP3=الإستمارة!$C$18,AP3=الإستمارة!$C$19),VLOOKUP(AP3,الإستمارة!$C$12:$G$19,5,0),VLOOKUP(AP3,الإستمارة!$K$12:$O$19,5,0)),"")</f>
        <v/>
      </c>
      <c r="AQ5" s="184" t="e">
        <f>'اختيار المقررات'!Q13</f>
        <v>#N/A</v>
      </c>
      <c r="AR5" s="182" t="str">
        <f>IFERROR(IF(OR(AR3=الإستمارة!$C$12,AR3=الإستمارة!$C$13,AR3=الإستمارة!$C$14,AR3=الإستمارة!$C$15,AR3=الإستمارة!$C$16,AR3=الإستمارة!$C$17,AR3=الإستمارة!$C$18,AR3=الإستمارة!$C$19),VLOOKUP(AR3,الإستمارة!$C$12:$G$19,5,0),VLOOKUP(AR3,الإستمارة!$K$12:$O$19,5,0)),"")</f>
        <v/>
      </c>
      <c r="AS5" s="183" t="e">
        <f>'اختيار المقررات'!I16</f>
        <v>#N/A</v>
      </c>
      <c r="AT5" s="182" t="str">
        <f>IFERROR(IF(OR(AT3=الإستمارة!$C$12,AT3=الإستمارة!$C$13,AT3=الإستمارة!$C$14,AT3=الإستمارة!$C$15,AT3=الإستمارة!$C$16,AT3=الإستمارة!$C$17,AT3=الإستمارة!$C$18,AT3=الإستمارة!$C$19),VLOOKUP(AT3,الإستمارة!$C$12:$G$19,5,0),VLOOKUP(AT3,الإستمارة!$K$12:$O$19,5,0)),"")</f>
        <v/>
      </c>
      <c r="AU5" s="183" t="e">
        <f>'اختيار المقررات'!I17</f>
        <v>#N/A</v>
      </c>
      <c r="AV5" s="182" t="str">
        <f>IFERROR(IF(OR(AV3=الإستمارة!$C$12,AV3=الإستمارة!$C$13,AV3=الإستمارة!$C$14,AV3=الإستمارة!$C$15,AV3=الإستمارة!$C$16,AV3=الإستمارة!$C$17,AV3=الإستمارة!$C$18,AV3=الإستمارة!$C$19),VLOOKUP(AV3,الإستمارة!$C$12:$G$19,5,0),VLOOKUP(AV3,الإستمارة!$K$12:$O$19,5,0)),"")</f>
        <v/>
      </c>
      <c r="AW5" s="183" t="e">
        <f>'اختيار المقررات'!I18</f>
        <v>#N/A</v>
      </c>
      <c r="AX5" s="182" t="str">
        <f>IFERROR(IF(OR(AX3=الإستمارة!$C$12,AX3=الإستمارة!$C$13,AX3=الإستمارة!$C$14,AX3=الإستمارة!$C$15,AX3=الإستمارة!$C$16,AX3=الإستمارة!$C$17,AX3=الإستمارة!$C$18,AX3=الإستمارة!$C$19),VLOOKUP(AX3,الإستمارة!$C$12:$G$19,5,0),VLOOKUP(AX3,الإستمارة!$K$12:$O$19,5,0)),"")</f>
        <v/>
      </c>
      <c r="AY5" s="183" t="e">
        <f>'اختيار المقررات'!I19</f>
        <v>#N/A</v>
      </c>
      <c r="AZ5" s="182" t="str">
        <f>IFERROR(IF(OR(AZ3=الإستمارة!$C$12,AZ3=الإستمارة!$C$13,AZ3=الإستمارة!$C$14,AZ3=الإستمارة!$C$15,AZ3=الإستمارة!$C$16,AZ3=الإستمارة!$C$17,AZ3=الإستمارة!$C$18,AZ3=الإستمارة!$C$19),VLOOKUP(AZ3,الإستمارة!$C$12:$G$19,5,0),VLOOKUP(AZ3,الإستمارة!$K$12:$O$19,5,0)),"")</f>
        <v/>
      </c>
      <c r="BA5" s="183" t="e">
        <f>'اختيار المقررات'!I20</f>
        <v>#N/A</v>
      </c>
      <c r="BB5" s="182" t="str">
        <f>IFERROR(IF(OR(BB3=الإستمارة!$C$12,BB3=الإستمارة!$C$13,BB3=الإستمارة!$C$14,BB3=الإستمارة!$C$15,BB3=الإستمارة!$C$16,BB3=الإستمارة!$C$17,BB3=الإستمارة!$C$18,BB3=الإستمارة!$C$19),VLOOKUP(BB3,الإستمارة!$C$12:$G$19,5,0),VLOOKUP(BB3,الإستمارة!$K$12:$O$19,5,0)),"")</f>
        <v/>
      </c>
      <c r="BC5" s="183" t="e">
        <f>'اختيار المقررات'!I21</f>
        <v>#N/A</v>
      </c>
      <c r="BD5" s="182" t="str">
        <f>IFERROR(IF(OR(BD3=الإستمارة!$C$12,BD3=الإستمارة!$C$13,BD3=الإستمارة!$C$14,BD3=الإستمارة!$C$15,BD3=الإستمارة!$C$16,BD3=الإستمارة!$C$17,BD3=الإستمارة!$C$18,BD3=الإستمارة!$C$19),VLOOKUP(BD3,الإستمارة!$C$12:$G$19,5,0),VLOOKUP(BD3,الإستمارة!$K$12:$O$19,5,0)),"")</f>
        <v/>
      </c>
      <c r="BE5" s="183" t="e">
        <f>'اختيار المقررات'!Q16</f>
        <v>#N/A</v>
      </c>
      <c r="BF5" s="182" t="str">
        <f>IFERROR(IF(OR(BF3=الإستمارة!$C$12,BF3=الإستمارة!$C$13,BF3=الإستمارة!$C$14,BF3=الإستمارة!$C$15,BF3=الإستمارة!$C$16,BF3=الإستمارة!$C$17,BF3=الإستمارة!$C$18,BF3=الإستمارة!$C$19),VLOOKUP(BF3,الإستمارة!$C$12:$G$19,5,0),VLOOKUP(BF3,الإستمارة!$K$12:$O$19,5,0)),"")</f>
        <v/>
      </c>
      <c r="BG5" s="183" t="e">
        <f>'اختيار المقررات'!Q17</f>
        <v>#N/A</v>
      </c>
      <c r="BH5" s="182" t="str">
        <f>IFERROR(IF(OR(BH3=الإستمارة!$C$12,BH3=الإستمارة!$C$13,BH3=الإستمارة!$C$14,BH3=الإستمارة!$C$15,BH3=الإستمارة!$C$16,BH3=الإستمارة!$C$17,BH3=الإستمارة!$C$18,BH3=الإستمارة!$C$19),VLOOKUP(BH3,الإستمارة!$C$12:$G$19,5,0),VLOOKUP(BH3,الإستمارة!$K$12:$O$19,5,0)),"")</f>
        <v/>
      </c>
      <c r="BI5" s="183" t="e">
        <f>'اختيار المقررات'!Q18</f>
        <v>#N/A</v>
      </c>
      <c r="BJ5" s="182" t="str">
        <f>IFERROR(IF(OR(BJ3=الإستمارة!$C$12,BJ3=الإستمارة!$C$13,BJ3=الإستمارة!$C$14,BJ3=الإستمارة!$C$15,BJ3=الإستمارة!$C$16,BJ3=الإستمارة!$C$17,BJ3=الإستمارة!$C$18,BJ3=الإستمارة!$C$19),VLOOKUP(BJ3,الإستمارة!$C$12:$G$19,5,0),VLOOKUP(BJ3,الإستمارة!$K$12:$O$19,5,0)),"")</f>
        <v/>
      </c>
      <c r="BK5" s="183" t="e">
        <f>'اختيار المقررات'!Q19</f>
        <v>#N/A</v>
      </c>
      <c r="BL5" s="182" t="str">
        <f>IFERROR(IF(OR(BL3=الإستمارة!$C$12,BL3=الإستمارة!$C$13,BL3=الإستمارة!$C$14,BL3=الإستمارة!$C$15,BL3=الإستمارة!$C$16,BL3=الإستمارة!$C$17,BL3=الإستمارة!$C$18,BL3=الإستمارة!$C$19),VLOOKUP(BL3,الإستمارة!$C$12:$G$19,5,0),VLOOKUP(BL3,الإستمارة!$K$12:$O$19,5,0)),"")</f>
        <v/>
      </c>
      <c r="BM5" s="185" t="e">
        <f>'اختيار المقررات'!Q20</f>
        <v>#N/A</v>
      </c>
      <c r="BN5" s="182" t="str">
        <f>IFERROR(IF(OR(BN3=الإستمارة!$C$12,BN3=الإستمارة!$C$13,BN3=الإستمارة!$C$14,BN3=الإستمارة!$C$15,BN3=الإستمارة!$C$16,BN3=الإستمارة!$C$17,BN3=الإستمارة!$C$18,BN3=الإستمارة!$C$19),VLOOKUP(BN3,الإستمارة!$C$12:$G$19,5,0),VLOOKUP(BN3,الإستمارة!$K$12:$O$19,5,0)),"")</f>
        <v/>
      </c>
      <c r="BO5" s="183" t="e">
        <f>'اختيار المقررات'!Q21</f>
        <v>#N/A</v>
      </c>
      <c r="BP5" s="182" t="str">
        <f>IFERROR(IF(OR(BP3=الإستمارة!$C$12,BP3=الإستمارة!$C$13,BP3=الإستمارة!$C$14,BP3=الإستمارة!$C$15,BP3=الإستمارة!$C$16,BP3=الإستمارة!$C$17,BP3=الإستمارة!$C$18,BP3=الإستمارة!$C$19),VLOOKUP(BP3,الإستمارة!$C$12:$G$19,5,0),VLOOKUP(BP3,الإستمارة!$K$12:$O$19,5,0)),"")</f>
        <v/>
      </c>
      <c r="BQ5" s="183" t="e">
        <f>'اختيار المقررات'!Y8</f>
        <v>#N/A</v>
      </c>
      <c r="BR5" s="182" t="str">
        <f>IFERROR(IF(OR(BR3=الإستمارة!$C$12,BR3=الإستمارة!$C$13,BR3=الإستمارة!$C$14,BR3=الإستمارة!$C$15,BR3=الإستمارة!$C$16,BR3=الإستمارة!$C$17,BR3=الإستمارة!$C$18,BR3=الإستمارة!$C$19),VLOOKUP(BR3,الإستمارة!$C$12:$G$19,5,0),VLOOKUP(BR3,الإستمارة!$K$12:$O$19,5,0)),"")</f>
        <v/>
      </c>
      <c r="BS5" s="183" t="e">
        <f>'اختيار المقررات'!Y9</f>
        <v>#N/A</v>
      </c>
      <c r="BT5" s="182" t="str">
        <f>IFERROR(IF(OR(BT3=الإستمارة!$C$12,BT3=الإستمارة!$C$13,BT3=الإستمارة!$C$14,BT3=الإستمارة!$C$15,BT3=الإستمارة!$C$16,BT3=الإستمارة!$C$17,BT3=الإستمارة!$C$18,BT3=الإستمارة!$C$19),VLOOKUP(BT3,الإستمارة!$C$12:$G$19,5,0),VLOOKUP(BT3,الإستمارة!$K$12:$O$19,5,0)),"")</f>
        <v/>
      </c>
      <c r="BU5" s="183" t="e">
        <f>'اختيار المقررات'!Y10</f>
        <v>#N/A</v>
      </c>
      <c r="BV5" s="182" t="str">
        <f>IFERROR(IF(OR(BV3=الإستمارة!$C$12,BV3=الإستمارة!$C$13,BV3=الإستمارة!$C$14,BV3=الإستمارة!$C$15,BV3=الإستمارة!$C$16,BV3=الإستمارة!$C$17,BV3=الإستمارة!$C$18,BV3=الإستمارة!$C$19),VLOOKUP(BV3,الإستمارة!$C$12:$G$19,5,0),VLOOKUP(BV3,الإستمارة!$K$12:$O$19,5,0)),"")</f>
        <v/>
      </c>
      <c r="BW5" s="183" t="e">
        <f>'اختيار المقررات'!Y11</f>
        <v>#N/A</v>
      </c>
      <c r="BX5" s="182" t="str">
        <f>IFERROR(IF(OR(BX3=الإستمارة!$C$12,BX3=الإستمارة!$C$13,BX3=الإستمارة!$C$14,BX3=الإستمارة!$C$15,BX3=الإستمارة!$C$16,BX3=الإستمارة!$C$17,BX3=الإستمارة!$C$18,BX3=الإستمارة!$C$19),VLOOKUP(BX3,الإستمارة!$C$12:$G$19,5,0),VLOOKUP(BX3,الإستمارة!$K$12:$O$19,5,0)),"")</f>
        <v/>
      </c>
      <c r="BY5" s="186" t="e">
        <f>'اختيار المقررات'!Y12</f>
        <v>#N/A</v>
      </c>
      <c r="BZ5" s="182" t="str">
        <f>IFERROR(IF(OR(BZ3=الإستمارة!$C$12,BZ3=الإستمارة!$C$13,BZ3=الإستمارة!$C$14,BZ3=الإستمارة!$C$15,BZ3=الإستمارة!$C$16,BZ3=الإستمارة!$C$17,BZ3=الإستمارة!$C$18,BZ3=الإستمارة!$C$19),VLOOKUP(BZ3,الإستمارة!$C$12:$G$19,5,0),VLOOKUP(BZ3,الإستمارة!$K$12:$O$19,5,0)),"")</f>
        <v/>
      </c>
      <c r="CA5" s="186" t="e">
        <f>'اختيار المقررات'!Y13</f>
        <v>#N/A</v>
      </c>
      <c r="CB5" s="182" t="str">
        <f>IFERROR(IF(OR(CB3=الإستمارة!$C$12,CB3=الإستمارة!$C$13,CB3=الإستمارة!$C$14,CB3=الإستمارة!$C$15,CB3=الإستمارة!$C$16,CB3=الإستمارة!$C$17,CB3=الإستمارة!$C$18,CB3=الإستمارة!$C$19),VLOOKUP(CB3,الإستمارة!$C$12:$G$19,5,0),VLOOKUP(CB3,الإستمارة!$K$12:$O$19,5,0)),"")</f>
        <v/>
      </c>
      <c r="CC5" s="183" t="e">
        <f>'اختيار المقررات'!AG8</f>
        <v>#N/A</v>
      </c>
      <c r="CD5" s="182" t="str">
        <f>IFERROR(IF(OR(CD3=الإستمارة!$C$12,CD3=الإستمارة!$C$13,CD3=الإستمارة!$C$14,CD3=الإستمارة!$C$15,CD3=الإستمارة!$C$16,CD3=الإستمارة!$C$17,CD3=الإستمارة!$C$18,CD3=الإستمارة!$C$19),VLOOKUP(CD3,الإستمارة!$C$12:$G$19,5,0),VLOOKUP(CD3,الإستمارة!$K$12:$O$19,5,0)),"")</f>
        <v/>
      </c>
      <c r="CE5" s="183" t="e">
        <f>'اختيار المقررات'!AG9</f>
        <v>#N/A</v>
      </c>
      <c r="CF5" s="182" t="str">
        <f>IFERROR(IF(OR(CF3=الإستمارة!$C$12,CF3=الإستمارة!$C$13,CF3=الإستمارة!$C$14,CF3=الإستمارة!$C$15,CF3=الإستمارة!$C$16,CF3=الإستمارة!$C$17,CF3=الإستمارة!$C$18,CF3=الإستمارة!$C$19),VLOOKUP(CF3,الإستمارة!$C$12:$G$19,5,0),VLOOKUP(CF3,الإستمارة!$K$12:$O$19,5,0)),"")</f>
        <v/>
      </c>
      <c r="CG5" s="183" t="e">
        <f>'اختيار المقررات'!AG10</f>
        <v>#N/A</v>
      </c>
      <c r="CH5" s="182" t="str">
        <f>IFERROR(IF(OR(CH3=الإستمارة!$C$12,CH3=الإستمارة!$C$13,CH3=الإستمارة!$C$14,CH3=الإستمارة!$C$15,CH3=الإستمارة!$C$16,CH3=الإستمارة!$C$17,CH3=الإستمارة!$C$18,CH3=الإستمارة!$C$19),VLOOKUP(CH3,الإستمارة!$C$12:$G$19,5,0),VLOOKUP(CH3,الإستمارة!$K$12:$O$19,5,0)),"")</f>
        <v/>
      </c>
      <c r="CI5" s="183" t="e">
        <f>'اختيار المقررات'!AG11</f>
        <v>#N/A</v>
      </c>
      <c r="CJ5" s="182" t="str">
        <f>IFERROR(IF(OR(CJ3=الإستمارة!$C$12,CJ3=الإستمارة!$C$13,CJ3=الإستمارة!$C$14,CJ3=الإستمارة!$C$15,CJ3=الإستمارة!$C$16,CJ3=الإستمارة!$C$17,CJ3=الإستمارة!$C$18,CJ3=الإستمارة!$C$19),VLOOKUP(CJ3,الإستمارة!$C$12:$G$19,5,0),VLOOKUP(CJ3,الإستمارة!$K$12:$O$19,5,0)),"")</f>
        <v/>
      </c>
      <c r="CK5" s="183" t="e">
        <f>'اختيار المقررات'!AG12</f>
        <v>#N/A</v>
      </c>
      <c r="CL5" s="182" t="str">
        <f>IFERROR(IF(OR(CL3=الإستمارة!$C$12,CL3=الإستمارة!$C$13,CL3=الإستمارة!$C$14,CL3=الإستمارة!$C$15,CL3=الإستمارة!$C$16,CL3=الإستمارة!$C$17,CL3=الإستمارة!$C$18,CL3=الإستمارة!$C$19),VLOOKUP(CL3,الإستمارة!$C$12:$G$19,5,0),VLOOKUP(CL3,الإستمارة!$K$12:$O$19,5,0)),"")</f>
        <v/>
      </c>
      <c r="CM5" s="184" t="e">
        <f>'اختيار المقررات'!AG13</f>
        <v>#N/A</v>
      </c>
      <c r="CN5" s="182" t="str">
        <f>IFERROR(IF(OR(CN3=الإستمارة!$C$12,CN3=الإستمارة!$C$13,CN3=الإستمارة!$C$14,CN3=الإستمارة!$C$15,CN3=الإستمارة!$C$16,CN3=الإستمارة!$C$17,CN3=الإستمارة!$C$18,CN3=الإستمارة!$C$19),VLOOKUP(CN3,الإستمارة!$C$12:$G$19,5,0),VLOOKUP(CN3,الإستمارة!$K$12:$O$19,5,0)),"")</f>
        <v/>
      </c>
      <c r="CO5" s="183" t="e">
        <f>'اختيار المقررات'!Y16</f>
        <v>#N/A</v>
      </c>
      <c r="CP5" s="182" t="str">
        <f>IFERROR(IF(OR(CP3=الإستمارة!$C$12,CP3=الإستمارة!$C$13,CP3=الإستمارة!$C$14,CP3=الإستمارة!$C$15,CP3=الإستمارة!$C$16,CP3=الإستمارة!$C$17,CP3=الإستمارة!$C$18,CP3=الإستمارة!$C$19),VLOOKUP(CP3,الإستمارة!$C$12:$G$19,5,0),VLOOKUP(CP3,الإستمارة!$K$12:$O$19,5,0)),"")</f>
        <v/>
      </c>
      <c r="CQ5" s="183" t="e">
        <f>'اختيار المقررات'!Y17</f>
        <v>#N/A</v>
      </c>
      <c r="CR5" s="182" t="str">
        <f>IFERROR(IF(OR(CR3=الإستمارة!$C$12,CR3=الإستمارة!$C$13,CR3=الإستمارة!$C$14,CR3=الإستمارة!$C$15,CR3=الإستمارة!$C$16,CR3=الإستمارة!$C$17,CR3=الإستمارة!$C$18,CR3=الإستمارة!$C$19),VLOOKUP(CR3,الإستمارة!$C$12:$G$19,5,0),VLOOKUP(CR3,الإستمارة!$K$12:$O$19,5,0)),"")</f>
        <v/>
      </c>
      <c r="CS5" s="183" t="e">
        <f>'اختيار المقررات'!Y18</f>
        <v>#N/A</v>
      </c>
      <c r="CT5" s="182" t="str">
        <f>IFERROR(IF(OR(CT3=الإستمارة!$C$12,CT3=الإستمارة!$C$13,CT3=الإستمارة!$C$14,CT3=الإستمارة!$C$15,CT3=الإستمارة!$C$16,CT3=الإستمارة!$C$17,CT3=الإستمارة!$C$18,CT3=الإستمارة!$C$19),VLOOKUP(CT3,الإستمارة!$C$12:$G$19,5,0),VLOOKUP(CT3,الإستمارة!$K$12:$O$19,5,0)),"")</f>
        <v/>
      </c>
      <c r="CU5" s="183" t="e">
        <f>'اختيار المقررات'!Y19</f>
        <v>#N/A</v>
      </c>
      <c r="CV5" s="182" t="str">
        <f>IFERROR(IF(OR(CV3=الإستمارة!$C$12,CV3=الإستمارة!$C$13,CV3=الإستمارة!$C$14,CV3=الإستمارة!$C$15,CV3=الإستمارة!$C$16,CV3=الإستمارة!$C$17,CV3=الإستمارة!$C$18,CV3=الإستمارة!$C$19),VLOOKUP(CV3,الإستمارة!$C$12:$G$19,5,0),VLOOKUP(CV3,الإستمارة!$K$12:$O$19,5,0)),"")</f>
        <v/>
      </c>
      <c r="CW5" s="185" t="e">
        <f>'اختيار المقررات'!Y20</f>
        <v>#N/A</v>
      </c>
      <c r="CX5" s="182" t="str">
        <f>IFERROR(IF(OR(CX3=الإستمارة!$C$12,CX3=الإستمارة!$C$13,CX3=الإستمارة!$C$14,CX3=الإستمارة!$C$15,CX3=الإستمارة!$C$16,CX3=الإستمارة!$C$17,CX3=الإستمارة!$C$18,CX3=الإستمارة!$C$19),VLOOKUP(CX3,الإستمارة!$C$12:$G$19,5,0),VLOOKUP(CX3,الإستمارة!$K$12:$O$19,5,0)),"")</f>
        <v/>
      </c>
      <c r="CY5" s="183" t="e">
        <f>'اختيار المقررات'!Y21</f>
        <v>#N/A</v>
      </c>
      <c r="CZ5" s="182" t="str">
        <f>IFERROR(IF(OR(CZ3=الإستمارة!$C$12,CZ3=الإستمارة!$C$13,CZ3=الإستمارة!$C$14,CZ3=الإستمارة!$C$15,CZ3=الإستمارة!$C$16,CZ3=الإستمارة!$C$17,CZ3=الإستمارة!$C$18,CZ3=الإستمارة!$C$19),VLOOKUP(CZ3,الإستمارة!$C$12:$G$19,5,0),VLOOKUP(CZ3,الإستمارة!$K$12:$O$19,5,0)),"")</f>
        <v/>
      </c>
      <c r="DA5" s="183">
        <f>'اختيار المقررات'!AG16</f>
        <v>0</v>
      </c>
      <c r="DB5" s="182" t="str">
        <f>IFERROR(IF(OR(DB3=الإستمارة!$C$12,DB3=الإستمارة!$C$13,DB3=الإستمارة!$C$14,DB3=الإستمارة!$C$15,DB3=الإستمارة!$C$16,DB3=الإستمارة!$C$17,DB3=الإستمارة!$C$18,DB3=الإستمارة!$C$19),VLOOKUP(DB3,الإستمارة!$C$12:$G$19,5,0),VLOOKUP(DB3,الإستمارة!$K$12:$O$19,5,0)),"")</f>
        <v/>
      </c>
      <c r="DC5" s="183">
        <f>'اختيار المقررات'!AG17</f>
        <v>0</v>
      </c>
      <c r="DD5" s="182" t="str">
        <f>IFERROR(IF(OR(DD3=الإستمارة!$C$12,DD3=الإستمارة!$C$13,DD3=الإستمارة!$C$14,DD3=الإستمارة!$C$15,DD3=الإستمارة!$C$16,DD3=الإستمارة!$C$17,DD3=الإستمارة!$C$18,DD3=الإستمارة!$C$19),VLOOKUP(DD3,الإستمارة!$C$12:$G$19,5,0),VLOOKUP(DD3,الإستمارة!$K$12:$O$19,5,0)),"")</f>
        <v/>
      </c>
      <c r="DE5" s="183">
        <f>'اختيار المقررات'!AG18</f>
        <v>0</v>
      </c>
      <c r="DF5" s="182" t="str">
        <f>IFERROR(IF(OR(DF3=الإستمارة!$C$12,DF3=الإستمارة!$C$13,DF3=الإستمارة!$C$14,DF3=الإستمارة!$C$15,DF3=الإستمارة!$C$16,DF3=الإستمارة!$C$17,DF3=الإستمارة!$C$18,DF3=الإستمارة!$C$19),VLOOKUP(DF3,الإستمارة!$C$12:$G$19,5,0),VLOOKUP(DF3,الإستمارة!$K$12:$O$19,5,0)),"")</f>
        <v/>
      </c>
      <c r="DG5" s="183">
        <f>'اختيار المقررات'!AG19</f>
        <v>0</v>
      </c>
      <c r="DH5" s="182" t="str">
        <f>IFERROR(IF(OR(DH3=الإستمارة!$C$12,DH3=الإستمارة!$C$13,DH3=الإستمارة!$C$14,DH3=الإستمارة!$C$15,DH3=الإستمارة!$C$16,DH3=الإستمارة!$C$17,DH3=الإستمارة!$C$18,DH3=الإستمارة!$C$19),VLOOKUP(DH3,الإستمارة!$C$12:$G$19,5,0),VLOOKUP(DH3,الإستمارة!$K$12:$O$19,5,0)),"")</f>
        <v/>
      </c>
      <c r="DI5" s="185">
        <f>'اختيار المقررات'!AG20</f>
        <v>0</v>
      </c>
      <c r="DJ5" s="182" t="str">
        <f>IFERROR(IF(OR(DJ3=الإستمارة!$C$12,DJ3=الإستمارة!$C$13,DJ3=الإستمارة!$C$14,DJ3=الإستمارة!$C$15,DJ3=الإستمارة!$C$16,DJ3=الإستمارة!$C$17,DJ3=الإستمارة!$C$18,DJ3=الإستمارة!$C$19),VLOOKUP(DJ3,الإستمارة!$C$12:$G$19,5,0),VLOOKUP(DJ3,الإستمارة!$K$12:$O$19,5,0)),"")</f>
        <v/>
      </c>
      <c r="DK5" s="184">
        <f>'اختيار المقررات'!AG21</f>
        <v>0</v>
      </c>
      <c r="DL5" s="140">
        <f>'اختيار المقررات'!Q5</f>
        <v>0</v>
      </c>
      <c r="DM5" s="218">
        <f>'اختيار المقررات'!W5</f>
        <v>0</v>
      </c>
      <c r="DN5" s="140" t="e">
        <f>'اختيار المقررات'!AB5</f>
        <v>#N/A</v>
      </c>
      <c r="DO5" s="187">
        <f>'اختيار المقررات'!AE4</f>
        <v>0</v>
      </c>
      <c r="DP5" s="188">
        <f>'اختيار المقررات'!AI5</f>
        <v>0</v>
      </c>
      <c r="DQ5" s="139" t="e">
        <f>'اختيار المقررات'!E5</f>
        <v>#N/A</v>
      </c>
      <c r="DR5" s="140">
        <f>'اختيار المقررات'!L5</f>
        <v>0</v>
      </c>
      <c r="DS5" s="140">
        <f>'اختيار المقررات'!W25</f>
        <v>0</v>
      </c>
      <c r="DT5" s="140" t="e">
        <f>'اختيار المقررات'!AE25</f>
        <v>#N/A</v>
      </c>
      <c r="DU5" s="140" t="e">
        <f>'اختيار المقررات'!N25</f>
        <v>#N/A</v>
      </c>
      <c r="DV5" s="189" t="e">
        <f>'اختيار المقررات'!N26</f>
        <v>#N/A</v>
      </c>
      <c r="DW5" s="140" t="str">
        <f>'اختيار المقررات'!N27</f>
        <v>لا</v>
      </c>
      <c r="DX5" s="190" t="e">
        <f>'اختيار المقررات'!W26</f>
        <v>#N/A</v>
      </c>
      <c r="DY5" s="191" t="e">
        <f>'اختيار المقررات'!AE26</f>
        <v>#N/A</v>
      </c>
      <c r="DZ5" s="192">
        <f>'اختيار المقررات'!Q28</f>
        <v>0</v>
      </c>
      <c r="EA5" s="193">
        <f>'اختيار المقررات'!Y28</f>
        <v>0</v>
      </c>
      <c r="EB5" s="193">
        <f>'اختيار المقررات'!AE28</f>
        <v>0</v>
      </c>
      <c r="EC5" s="193">
        <f>DZ5+EA5+EB5</f>
        <v>0</v>
      </c>
      <c r="ED5" s="194" t="str">
        <f>'اختيار المقررات'!AB2</f>
        <v xml:space="preserve"> </v>
      </c>
      <c r="EE5" s="194">
        <f>'اختيار المقررات'!W2</f>
        <v>0</v>
      </c>
      <c r="EF5" s="194">
        <f>'اختيار المقررات'!Q2</f>
        <v>0</v>
      </c>
      <c r="EG5" s="194">
        <f>'اختيار المقررات'!L2</f>
        <v>0</v>
      </c>
    </row>
  </sheetData>
  <sheetProtection password="BE24" sheet="1" objects="1" scenarios="1"/>
  <mergeCells count="100">
    <mergeCell ref="DZ3:DZ4"/>
    <mergeCell ref="DZ1:EB2"/>
    <mergeCell ref="EA3:EA4"/>
    <mergeCell ref="DQ1:DR2"/>
    <mergeCell ref="DN1:DP2"/>
    <mergeCell ref="DU1:DY2"/>
    <mergeCell ref="DU3:DU4"/>
    <mergeCell ref="EB3:EB4"/>
    <mergeCell ref="DW3:DW4"/>
    <mergeCell ref="DX3:DX4"/>
    <mergeCell ref="DT3:DT4"/>
    <mergeCell ref="DS3:DS4"/>
    <mergeCell ref="DY3:DY4"/>
    <mergeCell ref="DV3:DV4"/>
    <mergeCell ref="CB2:CK2"/>
    <mergeCell ref="BR3:BS3"/>
    <mergeCell ref="DJ3:DK3"/>
    <mergeCell ref="DQ3:DQ4"/>
    <mergeCell ref="DR3:DR4"/>
    <mergeCell ref="DL1:DM2"/>
    <mergeCell ref="CV3:CW3"/>
    <mergeCell ref="DH3:DI3"/>
    <mergeCell ref="BT3:BU3"/>
    <mergeCell ref="BZ3:CA3"/>
    <mergeCell ref="DM3:DM4"/>
    <mergeCell ref="DL3:DL4"/>
    <mergeCell ref="BX3:BY3"/>
    <mergeCell ref="CB3:CC3"/>
    <mergeCell ref="CN3:CO3"/>
    <mergeCell ref="DP3:DP4"/>
    <mergeCell ref="R3:R4"/>
    <mergeCell ref="BH3:BI3"/>
    <mergeCell ref="BP3:BQ3"/>
    <mergeCell ref="CN1:DK1"/>
    <mergeCell ref="BP1:CM1"/>
    <mergeCell ref="CZ2:DI2"/>
    <mergeCell ref="CZ3:DA3"/>
    <mergeCell ref="DB3:DC3"/>
    <mergeCell ref="CX3:CY3"/>
    <mergeCell ref="BP2:BY2"/>
    <mergeCell ref="CJ3:CK3"/>
    <mergeCell ref="CP3:CQ3"/>
    <mergeCell ref="CL3:CM3"/>
    <mergeCell ref="CT3:CU3"/>
    <mergeCell ref="CD3:CE3"/>
    <mergeCell ref="CF3:CG3"/>
    <mergeCell ref="K1:K4"/>
    <mergeCell ref="DO3:DO4"/>
    <mergeCell ref="DN3:DN4"/>
    <mergeCell ref="AF2:AO2"/>
    <mergeCell ref="CH3:CI3"/>
    <mergeCell ref="L1:L4"/>
    <mergeCell ref="CN2:CW2"/>
    <mergeCell ref="BV3:BW3"/>
    <mergeCell ref="CR3:CS3"/>
    <mergeCell ref="AH3:AI3"/>
    <mergeCell ref="AJ3:AK3"/>
    <mergeCell ref="Q3:Q4"/>
    <mergeCell ref="M1:M4"/>
    <mergeCell ref="N1:N4"/>
    <mergeCell ref="O1:O4"/>
    <mergeCell ref="AL3:AM3"/>
    <mergeCell ref="X3:Y3"/>
    <mergeCell ref="T1:AQ1"/>
    <mergeCell ref="Z3:AA3"/>
    <mergeCell ref="AB3:AC3"/>
    <mergeCell ref="AD3:AE3"/>
    <mergeCell ref="AF3:AG3"/>
    <mergeCell ref="AN3:AO3"/>
    <mergeCell ref="A1:A2"/>
    <mergeCell ref="AX3:AY3"/>
    <mergeCell ref="AZ3:BA3"/>
    <mergeCell ref="AP3:AQ3"/>
    <mergeCell ref="BF3:BG3"/>
    <mergeCell ref="AR2:BA2"/>
    <mergeCell ref="BD2:BM2"/>
    <mergeCell ref="C1:J2"/>
    <mergeCell ref="B1:B2"/>
    <mergeCell ref="AR1:BO1"/>
    <mergeCell ref="P1:R2"/>
    <mergeCell ref="T2:AC2"/>
    <mergeCell ref="P3:P4"/>
    <mergeCell ref="S1:S4"/>
    <mergeCell ref="T3:U3"/>
    <mergeCell ref="V3:W3"/>
    <mergeCell ref="DD3:DE3"/>
    <mergeCell ref="DF3:DG3"/>
    <mergeCell ref="BN3:BO3"/>
    <mergeCell ref="BD3:BE3"/>
    <mergeCell ref="AR3:AS3"/>
    <mergeCell ref="AT3:AU3"/>
    <mergeCell ref="AV3:AW3"/>
    <mergeCell ref="BJ3:BK3"/>
    <mergeCell ref="BL3:BM3"/>
    <mergeCell ref="BB3:BC3"/>
    <mergeCell ref="ED3:ED4"/>
    <mergeCell ref="EE3:EE4"/>
    <mergeCell ref="EF3:EF4"/>
    <mergeCell ref="EG3:EG4"/>
    <mergeCell ref="EC3:EC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AY3194"/>
  <sheetViews>
    <sheetView rightToLeft="1" workbookViewId="0">
      <selection sqref="A1:XFD1048576"/>
    </sheetView>
  </sheetViews>
  <sheetFormatPr defaultRowHeight="14.25"/>
  <cols>
    <col min="1" max="1" width="8.875" style="272" bestFit="1" customWidth="1"/>
    <col min="2" max="2" width="9.75" style="272" customWidth="1"/>
    <col min="3" max="50" width="9" style="272" customWidth="1"/>
    <col min="51" max="16384" width="9" style="272"/>
  </cols>
  <sheetData>
    <row r="1" spans="1:50" ht="45" customHeight="1">
      <c r="A1" s="272" t="s">
        <v>3</v>
      </c>
      <c r="B1" s="272" t="s">
        <v>575</v>
      </c>
      <c r="C1" s="272">
        <v>610</v>
      </c>
      <c r="D1" s="272">
        <v>611</v>
      </c>
      <c r="E1" s="272">
        <v>612</v>
      </c>
      <c r="F1" s="272">
        <v>613</v>
      </c>
      <c r="G1" s="272">
        <v>614</v>
      </c>
      <c r="H1" s="272">
        <v>615</v>
      </c>
      <c r="I1" s="272">
        <v>616</v>
      </c>
      <c r="J1" s="272">
        <v>617</v>
      </c>
      <c r="K1" s="272">
        <v>618</v>
      </c>
      <c r="L1" s="272">
        <v>619</v>
      </c>
      <c r="M1" s="272">
        <v>620</v>
      </c>
      <c r="N1" s="272">
        <v>621</v>
      </c>
      <c r="O1" s="272">
        <v>622</v>
      </c>
      <c r="P1" s="272">
        <v>623</v>
      </c>
      <c r="Q1" s="272">
        <v>624</v>
      </c>
      <c r="R1" s="272">
        <v>625</v>
      </c>
      <c r="S1" s="272">
        <v>626</v>
      </c>
      <c r="T1" s="272">
        <v>627</v>
      </c>
      <c r="U1" s="272">
        <v>628</v>
      </c>
      <c r="V1" s="272">
        <v>629</v>
      </c>
      <c r="W1" s="272">
        <v>630</v>
      </c>
      <c r="X1" s="272">
        <v>631</v>
      </c>
      <c r="Y1" s="272">
        <v>632</v>
      </c>
      <c r="Z1" s="272">
        <v>633</v>
      </c>
      <c r="AA1" s="272">
        <v>640</v>
      </c>
      <c r="AB1" s="272">
        <v>641</v>
      </c>
      <c r="AC1" s="272">
        <v>642</v>
      </c>
      <c r="AD1" s="272">
        <v>643</v>
      </c>
      <c r="AE1" s="272">
        <v>644</v>
      </c>
      <c r="AF1" s="272">
        <v>645</v>
      </c>
      <c r="AG1" s="272">
        <v>646</v>
      </c>
      <c r="AH1" s="272">
        <v>647</v>
      </c>
      <c r="AI1" s="272">
        <v>648</v>
      </c>
      <c r="AJ1" s="272">
        <v>649</v>
      </c>
      <c r="AK1" s="272">
        <v>650</v>
      </c>
      <c r="AL1" s="272">
        <v>651</v>
      </c>
      <c r="AM1" s="272">
        <v>660</v>
      </c>
      <c r="AN1" s="272">
        <v>661</v>
      </c>
      <c r="AO1" s="272">
        <v>662</v>
      </c>
      <c r="AP1" s="272">
        <v>663</v>
      </c>
      <c r="AQ1" s="272">
        <v>664</v>
      </c>
      <c r="AR1" s="272">
        <v>665</v>
      </c>
      <c r="AS1" s="272">
        <v>666</v>
      </c>
      <c r="AT1" s="272">
        <v>667</v>
      </c>
      <c r="AU1" s="272">
        <v>668</v>
      </c>
      <c r="AV1" s="272">
        <v>669</v>
      </c>
      <c r="AW1" s="272">
        <v>670</v>
      </c>
      <c r="AX1" s="272">
        <v>671</v>
      </c>
    </row>
    <row r="2" spans="1:50">
      <c r="A2" s="272">
        <v>800184</v>
      </c>
      <c r="B2" s="272" t="s">
        <v>711</v>
      </c>
      <c r="C2" s="272" t="s">
        <v>262</v>
      </c>
      <c r="D2" s="272" t="s">
        <v>262</v>
      </c>
      <c r="E2" s="272" t="s">
        <v>262</v>
      </c>
      <c r="F2" s="272" t="s">
        <v>262</v>
      </c>
      <c r="G2" s="272" t="s">
        <v>262</v>
      </c>
      <c r="H2" s="272" t="s">
        <v>263</v>
      </c>
      <c r="I2" s="272" t="s">
        <v>262</v>
      </c>
      <c r="J2" s="272" t="s">
        <v>262</v>
      </c>
      <c r="K2" s="272" t="s">
        <v>262</v>
      </c>
      <c r="L2" s="272" t="s">
        <v>262</v>
      </c>
      <c r="M2" s="272" t="s">
        <v>262</v>
      </c>
      <c r="N2" s="272" t="s">
        <v>263</v>
      </c>
    </row>
    <row r="3" spans="1:50">
      <c r="A3" s="272">
        <v>800870</v>
      </c>
      <c r="B3" s="272" t="s">
        <v>711</v>
      </c>
      <c r="C3" s="272" t="s">
        <v>262</v>
      </c>
      <c r="D3" s="272" t="s">
        <v>262</v>
      </c>
      <c r="E3" s="272" t="s">
        <v>262</v>
      </c>
      <c r="F3" s="272" t="s">
        <v>263</v>
      </c>
      <c r="G3" s="272" t="s">
        <v>262</v>
      </c>
      <c r="H3" s="272" t="s">
        <v>263</v>
      </c>
      <c r="I3" s="272" t="s">
        <v>264</v>
      </c>
      <c r="J3" s="272" t="s">
        <v>263</v>
      </c>
      <c r="K3" s="272" t="s">
        <v>262</v>
      </c>
      <c r="L3" s="272" t="s">
        <v>264</v>
      </c>
      <c r="M3" s="272" t="s">
        <v>263</v>
      </c>
      <c r="N3" s="272" t="s">
        <v>263</v>
      </c>
    </row>
    <row r="4" spans="1:50">
      <c r="A4" s="272">
        <v>802258</v>
      </c>
      <c r="B4" s="272" t="s">
        <v>711</v>
      </c>
      <c r="C4" s="272" t="s">
        <v>263</v>
      </c>
      <c r="D4" s="272" t="s">
        <v>262</v>
      </c>
      <c r="E4" s="272" t="s">
        <v>263</v>
      </c>
      <c r="F4" s="272" t="s">
        <v>262</v>
      </c>
      <c r="G4" s="272" t="s">
        <v>263</v>
      </c>
      <c r="H4" s="272" t="s">
        <v>262</v>
      </c>
      <c r="I4" s="272" t="s">
        <v>263</v>
      </c>
      <c r="J4" s="272" t="s">
        <v>263</v>
      </c>
      <c r="K4" s="272" t="s">
        <v>263</v>
      </c>
      <c r="L4" s="272" t="s">
        <v>263</v>
      </c>
      <c r="M4" s="272" t="s">
        <v>263</v>
      </c>
      <c r="N4" s="272" t="s">
        <v>263</v>
      </c>
    </row>
    <row r="5" spans="1:50">
      <c r="A5" s="272">
        <v>802731</v>
      </c>
      <c r="B5" s="272" t="s">
        <v>711</v>
      </c>
      <c r="C5" s="272" t="s">
        <v>264</v>
      </c>
      <c r="D5" s="272" t="s">
        <v>262</v>
      </c>
      <c r="E5" s="272" t="s">
        <v>263</v>
      </c>
      <c r="F5" s="272" t="s">
        <v>263</v>
      </c>
      <c r="G5" s="272" t="s">
        <v>264</v>
      </c>
      <c r="H5" s="272" t="s">
        <v>264</v>
      </c>
      <c r="I5" s="272" t="s">
        <v>263</v>
      </c>
      <c r="J5" s="272" t="s">
        <v>263</v>
      </c>
      <c r="K5" s="272" t="s">
        <v>264</v>
      </c>
      <c r="L5" s="272" t="s">
        <v>262</v>
      </c>
      <c r="M5" s="272" t="s">
        <v>264</v>
      </c>
      <c r="N5" s="272" t="s">
        <v>264</v>
      </c>
    </row>
    <row r="6" spans="1:50">
      <c r="A6" s="272">
        <v>802991</v>
      </c>
      <c r="B6" s="272" t="s">
        <v>711</v>
      </c>
      <c r="C6" s="272" t="s">
        <v>262</v>
      </c>
      <c r="D6" s="272" t="s">
        <v>264</v>
      </c>
      <c r="E6" s="272" t="s">
        <v>263</v>
      </c>
      <c r="F6" s="272" t="s">
        <v>262</v>
      </c>
      <c r="G6" s="272" t="s">
        <v>264</v>
      </c>
      <c r="H6" s="272" t="s">
        <v>263</v>
      </c>
      <c r="I6" s="272" t="s">
        <v>264</v>
      </c>
      <c r="J6" s="272" t="s">
        <v>264</v>
      </c>
      <c r="K6" s="272" t="s">
        <v>262</v>
      </c>
      <c r="L6" s="272" t="s">
        <v>264</v>
      </c>
      <c r="M6" s="272" t="s">
        <v>262</v>
      </c>
      <c r="N6" s="272" t="s">
        <v>263</v>
      </c>
    </row>
    <row r="7" spans="1:50">
      <c r="A7" s="272">
        <v>805009</v>
      </c>
      <c r="B7" s="272" t="s">
        <v>711</v>
      </c>
      <c r="C7" s="272" t="s">
        <v>262</v>
      </c>
      <c r="D7" s="272" t="s">
        <v>264</v>
      </c>
      <c r="E7" s="272" t="s">
        <v>262</v>
      </c>
      <c r="F7" s="272" t="s">
        <v>262</v>
      </c>
      <c r="G7" s="272" t="s">
        <v>262</v>
      </c>
      <c r="H7" s="272" t="s">
        <v>262</v>
      </c>
      <c r="I7" s="272" t="s">
        <v>264</v>
      </c>
      <c r="J7" s="272" t="s">
        <v>262</v>
      </c>
      <c r="K7" s="272" t="s">
        <v>263</v>
      </c>
      <c r="L7" s="272" t="s">
        <v>262</v>
      </c>
      <c r="M7" s="272" t="s">
        <v>262</v>
      </c>
      <c r="N7" s="272" t="s">
        <v>262</v>
      </c>
    </row>
    <row r="8" spans="1:50">
      <c r="A8" s="272">
        <v>805041</v>
      </c>
      <c r="B8" s="272" t="s">
        <v>711</v>
      </c>
      <c r="C8" s="272" t="s">
        <v>262</v>
      </c>
      <c r="D8" s="272" t="s">
        <v>262</v>
      </c>
      <c r="E8" s="272" t="s">
        <v>262</v>
      </c>
      <c r="F8" s="272" t="s">
        <v>262</v>
      </c>
      <c r="G8" s="272" t="s">
        <v>262</v>
      </c>
      <c r="H8" s="272" t="s">
        <v>263</v>
      </c>
      <c r="I8" s="272" t="s">
        <v>262</v>
      </c>
      <c r="J8" s="272" t="s">
        <v>262</v>
      </c>
      <c r="K8" s="272" t="s">
        <v>264</v>
      </c>
      <c r="L8" s="272" t="s">
        <v>262</v>
      </c>
      <c r="M8" s="272" t="s">
        <v>264</v>
      </c>
      <c r="N8" s="272" t="s">
        <v>263</v>
      </c>
    </row>
    <row r="9" spans="1:50">
      <c r="A9" s="272">
        <v>805891</v>
      </c>
      <c r="B9" s="272" t="s">
        <v>711</v>
      </c>
      <c r="C9" s="272" t="s">
        <v>262</v>
      </c>
      <c r="D9" s="272" t="s">
        <v>262</v>
      </c>
      <c r="E9" s="272" t="s">
        <v>264</v>
      </c>
      <c r="F9" s="272" t="s">
        <v>262</v>
      </c>
      <c r="G9" s="272" t="s">
        <v>262</v>
      </c>
      <c r="H9" s="272" t="s">
        <v>264</v>
      </c>
      <c r="I9" s="272" t="s">
        <v>264</v>
      </c>
      <c r="J9" s="272" t="s">
        <v>263</v>
      </c>
      <c r="K9" s="272" t="s">
        <v>263</v>
      </c>
      <c r="L9" s="272" t="s">
        <v>264</v>
      </c>
      <c r="M9" s="272" t="s">
        <v>263</v>
      </c>
      <c r="N9" s="272" t="s">
        <v>264</v>
      </c>
    </row>
    <row r="10" spans="1:50">
      <c r="A10" s="272">
        <v>805903</v>
      </c>
      <c r="B10" s="272" t="s">
        <v>711</v>
      </c>
      <c r="C10" s="272" t="s">
        <v>264</v>
      </c>
      <c r="D10" s="272" t="s">
        <v>263</v>
      </c>
      <c r="E10" s="272" t="s">
        <v>262</v>
      </c>
      <c r="F10" s="272" t="s">
        <v>264</v>
      </c>
      <c r="G10" s="272" t="s">
        <v>264</v>
      </c>
      <c r="H10" s="272" t="s">
        <v>263</v>
      </c>
      <c r="I10" s="272" t="s">
        <v>264</v>
      </c>
      <c r="J10" s="272" t="s">
        <v>263</v>
      </c>
      <c r="K10" s="272" t="s">
        <v>263</v>
      </c>
      <c r="L10" s="272" t="s">
        <v>263</v>
      </c>
      <c r="M10" s="272" t="s">
        <v>263</v>
      </c>
      <c r="N10" s="272" t="s">
        <v>263</v>
      </c>
    </row>
    <row r="11" spans="1:50">
      <c r="A11" s="272">
        <v>806660</v>
      </c>
      <c r="B11" s="272" t="s">
        <v>711</v>
      </c>
      <c r="C11" s="272" t="s">
        <v>262</v>
      </c>
      <c r="D11" s="272" t="s">
        <v>264</v>
      </c>
      <c r="E11" s="272" t="s">
        <v>263</v>
      </c>
      <c r="F11" s="272" t="s">
        <v>262</v>
      </c>
      <c r="G11" s="272" t="s">
        <v>263</v>
      </c>
      <c r="H11" s="272" t="s">
        <v>262</v>
      </c>
      <c r="I11" s="272" t="s">
        <v>263</v>
      </c>
      <c r="J11" s="272" t="s">
        <v>263</v>
      </c>
      <c r="K11" s="272" t="s">
        <v>263</v>
      </c>
      <c r="L11" s="272" t="s">
        <v>263</v>
      </c>
      <c r="M11" s="272" t="s">
        <v>263</v>
      </c>
      <c r="N11" s="272" t="s">
        <v>263</v>
      </c>
    </row>
    <row r="12" spans="1:50">
      <c r="A12" s="272">
        <v>806764</v>
      </c>
      <c r="B12" s="272" t="s">
        <v>711</v>
      </c>
      <c r="C12" s="272" t="s">
        <v>262</v>
      </c>
      <c r="D12" s="272" t="s">
        <v>263</v>
      </c>
      <c r="E12" s="272" t="s">
        <v>263</v>
      </c>
      <c r="F12" s="272" t="s">
        <v>262</v>
      </c>
      <c r="G12" s="272" t="s">
        <v>262</v>
      </c>
      <c r="H12" s="272" t="s">
        <v>262</v>
      </c>
      <c r="I12" s="272" t="s">
        <v>263</v>
      </c>
      <c r="J12" s="272" t="s">
        <v>263</v>
      </c>
      <c r="K12" s="272" t="s">
        <v>263</v>
      </c>
      <c r="L12" s="272" t="s">
        <v>263</v>
      </c>
      <c r="M12" s="272" t="s">
        <v>263</v>
      </c>
      <c r="N12" s="272" t="s">
        <v>264</v>
      </c>
    </row>
    <row r="13" spans="1:50">
      <c r="A13" s="272">
        <v>806784</v>
      </c>
      <c r="B13" s="272" t="s">
        <v>711</v>
      </c>
      <c r="C13" s="272" t="s">
        <v>262</v>
      </c>
      <c r="D13" s="272" t="s">
        <v>262</v>
      </c>
      <c r="E13" s="272" t="s">
        <v>262</v>
      </c>
      <c r="F13" s="272" t="s">
        <v>262</v>
      </c>
      <c r="G13" s="272" t="s">
        <v>262</v>
      </c>
      <c r="H13" s="272" t="s">
        <v>262</v>
      </c>
      <c r="I13" s="272" t="s">
        <v>262</v>
      </c>
      <c r="J13" s="272" t="s">
        <v>262</v>
      </c>
      <c r="K13" s="272" t="s">
        <v>262</v>
      </c>
      <c r="L13" s="272" t="s">
        <v>262</v>
      </c>
      <c r="M13" s="272" t="s">
        <v>262</v>
      </c>
      <c r="N13" s="272" t="s">
        <v>262</v>
      </c>
    </row>
    <row r="14" spans="1:50">
      <c r="A14" s="272">
        <v>806945</v>
      </c>
      <c r="B14" s="272" t="s">
        <v>711</v>
      </c>
      <c r="C14" s="272" t="s">
        <v>262</v>
      </c>
      <c r="D14" s="272" t="s">
        <v>262</v>
      </c>
      <c r="E14" s="272" t="s">
        <v>262</v>
      </c>
      <c r="F14" s="272" t="s">
        <v>262</v>
      </c>
      <c r="G14" s="272" t="s">
        <v>262</v>
      </c>
      <c r="H14" s="272" t="s">
        <v>264</v>
      </c>
      <c r="I14" s="272" t="s">
        <v>262</v>
      </c>
      <c r="J14" s="272" t="s">
        <v>262</v>
      </c>
      <c r="K14" s="272" t="s">
        <v>264</v>
      </c>
      <c r="L14" s="272" t="s">
        <v>262</v>
      </c>
      <c r="M14" s="272" t="s">
        <v>263</v>
      </c>
      <c r="N14" s="272" t="s">
        <v>263</v>
      </c>
    </row>
    <row r="15" spans="1:50">
      <c r="A15" s="272">
        <v>807313</v>
      </c>
      <c r="B15" s="272" t="s">
        <v>711</v>
      </c>
      <c r="C15" s="272" t="s">
        <v>264</v>
      </c>
      <c r="D15" s="272" t="s">
        <v>262</v>
      </c>
      <c r="E15" s="272" t="s">
        <v>263</v>
      </c>
      <c r="F15" s="272" t="s">
        <v>264</v>
      </c>
      <c r="G15" s="272" t="s">
        <v>264</v>
      </c>
      <c r="H15" s="272" t="s">
        <v>264</v>
      </c>
      <c r="I15" s="272" t="s">
        <v>263</v>
      </c>
      <c r="J15" s="272" t="s">
        <v>262</v>
      </c>
      <c r="K15" s="272" t="s">
        <v>263</v>
      </c>
      <c r="L15" s="272" t="s">
        <v>263</v>
      </c>
      <c r="M15" s="272" t="s">
        <v>264</v>
      </c>
      <c r="N15" s="272" t="s">
        <v>264</v>
      </c>
    </row>
    <row r="16" spans="1:50">
      <c r="A16" s="272">
        <v>807407</v>
      </c>
      <c r="B16" s="272" t="s">
        <v>711</v>
      </c>
      <c r="C16" s="272" t="s">
        <v>264</v>
      </c>
      <c r="D16" s="272" t="s">
        <v>262</v>
      </c>
      <c r="E16" s="272" t="s">
        <v>262</v>
      </c>
      <c r="F16" s="272" t="s">
        <v>264</v>
      </c>
      <c r="G16" s="272" t="s">
        <v>263</v>
      </c>
      <c r="H16" s="272" t="s">
        <v>264</v>
      </c>
      <c r="I16" s="272" t="s">
        <v>264</v>
      </c>
      <c r="J16" s="272" t="s">
        <v>262</v>
      </c>
      <c r="K16" s="272" t="s">
        <v>264</v>
      </c>
      <c r="L16" s="272" t="s">
        <v>264</v>
      </c>
      <c r="M16" s="272" t="s">
        <v>264</v>
      </c>
      <c r="N16" s="272" t="s">
        <v>264</v>
      </c>
    </row>
    <row r="17" spans="1:14">
      <c r="A17" s="272">
        <v>807566</v>
      </c>
      <c r="B17" s="272" t="s">
        <v>711</v>
      </c>
      <c r="C17" s="272" t="s">
        <v>264</v>
      </c>
      <c r="D17" s="272" t="s">
        <v>262</v>
      </c>
      <c r="E17" s="272" t="s">
        <v>263</v>
      </c>
      <c r="F17" s="272" t="s">
        <v>263</v>
      </c>
      <c r="G17" s="272" t="s">
        <v>263</v>
      </c>
      <c r="H17" s="272" t="s">
        <v>264</v>
      </c>
      <c r="I17" s="272" t="s">
        <v>263</v>
      </c>
      <c r="J17" s="272" t="s">
        <v>263</v>
      </c>
      <c r="K17" s="272" t="s">
        <v>263</v>
      </c>
      <c r="L17" s="272" t="s">
        <v>263</v>
      </c>
      <c r="M17" s="272" t="s">
        <v>263</v>
      </c>
      <c r="N17" s="272" t="s">
        <v>263</v>
      </c>
    </row>
    <row r="18" spans="1:14">
      <c r="A18" s="272">
        <v>807600</v>
      </c>
      <c r="B18" s="272" t="s">
        <v>711</v>
      </c>
      <c r="C18" s="272" t="s">
        <v>262</v>
      </c>
      <c r="D18" s="272" t="s">
        <v>262</v>
      </c>
      <c r="E18" s="272" t="s">
        <v>263</v>
      </c>
      <c r="F18" s="272" t="s">
        <v>263</v>
      </c>
      <c r="G18" s="272" t="s">
        <v>262</v>
      </c>
      <c r="H18" s="272" t="s">
        <v>264</v>
      </c>
      <c r="I18" s="272" t="s">
        <v>264</v>
      </c>
      <c r="J18" s="272" t="s">
        <v>264</v>
      </c>
      <c r="K18" s="272" t="s">
        <v>263</v>
      </c>
      <c r="L18" s="272" t="s">
        <v>263</v>
      </c>
      <c r="M18" s="272" t="s">
        <v>263</v>
      </c>
      <c r="N18" s="272" t="s">
        <v>263</v>
      </c>
    </row>
    <row r="19" spans="1:14">
      <c r="A19" s="272">
        <v>807690</v>
      </c>
      <c r="B19" s="272" t="s">
        <v>711</v>
      </c>
      <c r="C19" s="272" t="s">
        <v>262</v>
      </c>
      <c r="D19" s="272" t="s">
        <v>264</v>
      </c>
      <c r="E19" s="272" t="s">
        <v>264</v>
      </c>
      <c r="F19" s="272" t="s">
        <v>262</v>
      </c>
      <c r="G19" s="272" t="s">
        <v>262</v>
      </c>
      <c r="H19" s="272" t="s">
        <v>262</v>
      </c>
      <c r="I19" s="272" t="s">
        <v>263</v>
      </c>
      <c r="J19" s="272" t="s">
        <v>263</v>
      </c>
      <c r="K19" s="272" t="s">
        <v>263</v>
      </c>
      <c r="L19" s="272" t="s">
        <v>263</v>
      </c>
      <c r="M19" s="272" t="s">
        <v>263</v>
      </c>
      <c r="N19" s="272" t="s">
        <v>263</v>
      </c>
    </row>
    <row r="20" spans="1:14">
      <c r="A20" s="272">
        <v>808348</v>
      </c>
      <c r="B20" s="272" t="s">
        <v>711</v>
      </c>
      <c r="C20" s="272" t="s">
        <v>262</v>
      </c>
      <c r="D20" s="272" t="s">
        <v>262</v>
      </c>
      <c r="E20" s="272" t="s">
        <v>264</v>
      </c>
      <c r="F20" s="272" t="s">
        <v>262</v>
      </c>
      <c r="G20" s="272" t="s">
        <v>263</v>
      </c>
      <c r="H20" s="272" t="s">
        <v>262</v>
      </c>
      <c r="I20" s="272" t="s">
        <v>262</v>
      </c>
      <c r="J20" s="272" t="s">
        <v>264</v>
      </c>
      <c r="K20" s="272" t="s">
        <v>263</v>
      </c>
      <c r="L20" s="272" t="s">
        <v>263</v>
      </c>
      <c r="M20" s="272" t="s">
        <v>264</v>
      </c>
      <c r="N20" s="272" t="s">
        <v>263</v>
      </c>
    </row>
    <row r="21" spans="1:14">
      <c r="A21" s="272">
        <v>808400</v>
      </c>
      <c r="B21" s="272" t="s">
        <v>711</v>
      </c>
      <c r="C21" s="272" t="s">
        <v>262</v>
      </c>
      <c r="D21" s="272" t="s">
        <v>262</v>
      </c>
      <c r="E21" s="272" t="s">
        <v>263</v>
      </c>
      <c r="F21" s="272" t="s">
        <v>264</v>
      </c>
      <c r="G21" s="272" t="s">
        <v>264</v>
      </c>
      <c r="H21" s="272" t="s">
        <v>262</v>
      </c>
      <c r="I21" s="272" t="s">
        <v>262</v>
      </c>
      <c r="J21" s="272" t="s">
        <v>264</v>
      </c>
      <c r="K21" s="272" t="s">
        <v>264</v>
      </c>
      <c r="L21" s="272" t="s">
        <v>262</v>
      </c>
      <c r="M21" s="272" t="s">
        <v>262</v>
      </c>
      <c r="N21" s="272" t="s">
        <v>263</v>
      </c>
    </row>
    <row r="22" spans="1:14">
      <c r="A22" s="272">
        <v>808524</v>
      </c>
      <c r="B22" s="272" t="s">
        <v>711</v>
      </c>
      <c r="C22" s="272" t="s">
        <v>264</v>
      </c>
      <c r="D22" s="272" t="s">
        <v>263</v>
      </c>
      <c r="E22" s="272" t="s">
        <v>263</v>
      </c>
      <c r="F22" s="272" t="s">
        <v>264</v>
      </c>
      <c r="G22" s="272" t="s">
        <v>263</v>
      </c>
      <c r="H22" s="272" t="s">
        <v>263</v>
      </c>
      <c r="I22" s="272" t="s">
        <v>264</v>
      </c>
      <c r="J22" s="272" t="s">
        <v>264</v>
      </c>
      <c r="K22" s="272" t="s">
        <v>263</v>
      </c>
      <c r="L22" s="272" t="s">
        <v>264</v>
      </c>
      <c r="M22" s="272" t="s">
        <v>264</v>
      </c>
      <c r="N22" s="272" t="s">
        <v>264</v>
      </c>
    </row>
    <row r="23" spans="1:14">
      <c r="A23" s="272">
        <v>808575</v>
      </c>
      <c r="B23" s="272" t="s">
        <v>711</v>
      </c>
      <c r="C23" s="272" t="s">
        <v>262</v>
      </c>
      <c r="D23" s="272" t="s">
        <v>263</v>
      </c>
      <c r="E23" s="272" t="s">
        <v>263</v>
      </c>
      <c r="F23" s="272" t="s">
        <v>262</v>
      </c>
      <c r="G23" s="272" t="s">
        <v>263</v>
      </c>
      <c r="H23" s="272" t="s">
        <v>262</v>
      </c>
      <c r="I23" s="272" t="s">
        <v>263</v>
      </c>
      <c r="J23" s="272" t="s">
        <v>263</v>
      </c>
      <c r="K23" s="272" t="s">
        <v>263</v>
      </c>
      <c r="L23" s="272" t="s">
        <v>263</v>
      </c>
      <c r="M23" s="272" t="s">
        <v>263</v>
      </c>
      <c r="N23" s="272" t="s">
        <v>264</v>
      </c>
    </row>
    <row r="24" spans="1:14">
      <c r="A24" s="272">
        <v>808660</v>
      </c>
      <c r="B24" s="272" t="s">
        <v>711</v>
      </c>
      <c r="C24" s="272" t="s">
        <v>262</v>
      </c>
      <c r="D24" s="272" t="s">
        <v>264</v>
      </c>
      <c r="E24" s="272" t="s">
        <v>264</v>
      </c>
      <c r="F24" s="272" t="s">
        <v>264</v>
      </c>
      <c r="G24" s="272" t="s">
        <v>264</v>
      </c>
      <c r="H24" s="272" t="s">
        <v>264</v>
      </c>
      <c r="I24" s="272" t="s">
        <v>262</v>
      </c>
      <c r="J24" s="272" t="s">
        <v>263</v>
      </c>
      <c r="K24" s="272" t="s">
        <v>263</v>
      </c>
      <c r="L24" s="272" t="s">
        <v>263</v>
      </c>
      <c r="M24" s="272" t="s">
        <v>264</v>
      </c>
      <c r="N24" s="272" t="s">
        <v>263</v>
      </c>
    </row>
    <row r="25" spans="1:14">
      <c r="A25" s="272">
        <v>808705</v>
      </c>
      <c r="B25" s="272" t="s">
        <v>711</v>
      </c>
      <c r="C25" s="272" t="s">
        <v>264</v>
      </c>
      <c r="D25" s="272" t="s">
        <v>262</v>
      </c>
      <c r="E25" s="272" t="s">
        <v>264</v>
      </c>
      <c r="F25" s="272" t="s">
        <v>264</v>
      </c>
      <c r="G25" s="272" t="s">
        <v>264</v>
      </c>
      <c r="H25" s="272" t="s">
        <v>262</v>
      </c>
      <c r="I25" s="272" t="s">
        <v>263</v>
      </c>
      <c r="J25" s="272" t="s">
        <v>263</v>
      </c>
      <c r="K25" s="272" t="s">
        <v>263</v>
      </c>
      <c r="L25" s="272" t="s">
        <v>263</v>
      </c>
      <c r="M25" s="272" t="s">
        <v>263</v>
      </c>
      <c r="N25" s="272" t="s">
        <v>263</v>
      </c>
    </row>
    <row r="26" spans="1:14">
      <c r="A26" s="272">
        <v>809178</v>
      </c>
      <c r="B26" s="272" t="s">
        <v>711</v>
      </c>
      <c r="C26" s="272" t="s">
        <v>263</v>
      </c>
      <c r="D26" s="272" t="s">
        <v>263</v>
      </c>
      <c r="E26" s="272" t="s">
        <v>263</v>
      </c>
      <c r="F26" s="272" t="s">
        <v>264</v>
      </c>
      <c r="G26" s="272" t="s">
        <v>264</v>
      </c>
      <c r="H26" s="272" t="s">
        <v>263</v>
      </c>
      <c r="I26" s="272" t="s">
        <v>263</v>
      </c>
      <c r="J26" s="272" t="s">
        <v>263</v>
      </c>
      <c r="K26" s="272" t="s">
        <v>263</v>
      </c>
      <c r="L26" s="272" t="s">
        <v>263</v>
      </c>
      <c r="M26" s="272" t="s">
        <v>263</v>
      </c>
      <c r="N26" s="272" t="s">
        <v>263</v>
      </c>
    </row>
    <row r="27" spans="1:14">
      <c r="A27" s="272">
        <v>809187</v>
      </c>
      <c r="B27" s="272" t="s">
        <v>711</v>
      </c>
      <c r="C27" s="272" t="s">
        <v>263</v>
      </c>
      <c r="D27" s="272" t="s">
        <v>264</v>
      </c>
      <c r="E27" s="272" t="s">
        <v>262</v>
      </c>
      <c r="F27" s="272" t="s">
        <v>264</v>
      </c>
      <c r="G27" s="272" t="s">
        <v>263</v>
      </c>
      <c r="H27" s="272" t="s">
        <v>263</v>
      </c>
      <c r="I27" s="272" t="s">
        <v>262</v>
      </c>
      <c r="J27" s="272" t="s">
        <v>263</v>
      </c>
      <c r="K27" s="272" t="s">
        <v>264</v>
      </c>
      <c r="L27" s="272" t="s">
        <v>262</v>
      </c>
      <c r="M27" s="272" t="s">
        <v>264</v>
      </c>
      <c r="N27" s="272" t="s">
        <v>262</v>
      </c>
    </row>
    <row r="28" spans="1:14">
      <c r="A28" s="272">
        <v>809199</v>
      </c>
      <c r="B28" s="272" t="s">
        <v>711</v>
      </c>
      <c r="C28" s="272" t="s">
        <v>264</v>
      </c>
      <c r="D28" s="272" t="s">
        <v>264</v>
      </c>
      <c r="E28" s="272" t="s">
        <v>263</v>
      </c>
      <c r="F28" s="272" t="s">
        <v>262</v>
      </c>
      <c r="G28" s="272" t="s">
        <v>262</v>
      </c>
      <c r="H28" s="272" t="s">
        <v>263</v>
      </c>
      <c r="I28" s="272" t="s">
        <v>262</v>
      </c>
      <c r="J28" s="272" t="s">
        <v>264</v>
      </c>
      <c r="K28" s="272" t="s">
        <v>263</v>
      </c>
      <c r="L28" s="272" t="s">
        <v>264</v>
      </c>
      <c r="M28" s="272" t="s">
        <v>263</v>
      </c>
      <c r="N28" s="272" t="s">
        <v>262</v>
      </c>
    </row>
    <row r="29" spans="1:14">
      <c r="A29" s="272">
        <v>809333</v>
      </c>
      <c r="B29" s="272" t="s">
        <v>711</v>
      </c>
      <c r="C29" s="272" t="s">
        <v>262</v>
      </c>
      <c r="D29" s="272" t="s">
        <v>264</v>
      </c>
      <c r="E29" s="272" t="s">
        <v>262</v>
      </c>
      <c r="F29" s="272" t="s">
        <v>264</v>
      </c>
      <c r="G29" s="272" t="s">
        <v>264</v>
      </c>
      <c r="H29" s="272" t="s">
        <v>262</v>
      </c>
      <c r="I29" s="272" t="s">
        <v>262</v>
      </c>
      <c r="J29" s="272" t="s">
        <v>262</v>
      </c>
      <c r="K29" s="272" t="s">
        <v>263</v>
      </c>
      <c r="L29" s="272" t="s">
        <v>263</v>
      </c>
      <c r="M29" s="272" t="s">
        <v>262</v>
      </c>
      <c r="N29" s="272" t="s">
        <v>262</v>
      </c>
    </row>
    <row r="30" spans="1:14">
      <c r="A30" s="272">
        <v>809380</v>
      </c>
      <c r="B30" s="272" t="s">
        <v>711</v>
      </c>
      <c r="C30" s="272" t="s">
        <v>264</v>
      </c>
      <c r="D30" s="272" t="s">
        <v>262</v>
      </c>
      <c r="E30" s="272" t="s">
        <v>262</v>
      </c>
      <c r="F30" s="272" t="s">
        <v>262</v>
      </c>
      <c r="G30" s="272" t="s">
        <v>262</v>
      </c>
      <c r="H30" s="272" t="s">
        <v>262</v>
      </c>
      <c r="I30" s="272" t="s">
        <v>264</v>
      </c>
      <c r="J30" s="272" t="s">
        <v>263</v>
      </c>
      <c r="K30" s="272" t="s">
        <v>264</v>
      </c>
      <c r="L30" s="272" t="s">
        <v>263</v>
      </c>
      <c r="M30" s="272" t="s">
        <v>263</v>
      </c>
      <c r="N30" s="272" t="s">
        <v>263</v>
      </c>
    </row>
    <row r="31" spans="1:14">
      <c r="A31" s="272">
        <v>809387</v>
      </c>
      <c r="B31" s="272" t="s">
        <v>711</v>
      </c>
      <c r="C31" s="272" t="s">
        <v>264</v>
      </c>
      <c r="D31" s="272" t="s">
        <v>263</v>
      </c>
      <c r="E31" s="272" t="s">
        <v>263</v>
      </c>
      <c r="F31" s="272" t="s">
        <v>262</v>
      </c>
      <c r="G31" s="272" t="s">
        <v>262</v>
      </c>
      <c r="H31" s="272" t="s">
        <v>264</v>
      </c>
      <c r="I31" s="272" t="s">
        <v>264</v>
      </c>
      <c r="J31" s="272" t="s">
        <v>264</v>
      </c>
      <c r="K31" s="272" t="s">
        <v>264</v>
      </c>
      <c r="L31" s="272" t="s">
        <v>264</v>
      </c>
      <c r="M31" s="272" t="s">
        <v>263</v>
      </c>
      <c r="N31" s="272" t="s">
        <v>263</v>
      </c>
    </row>
    <row r="32" spans="1:14">
      <c r="A32" s="272">
        <v>809548</v>
      </c>
      <c r="B32" s="272" t="s">
        <v>711</v>
      </c>
      <c r="C32" s="272" t="s">
        <v>264</v>
      </c>
      <c r="D32" s="272" t="s">
        <v>263</v>
      </c>
      <c r="E32" s="272" t="s">
        <v>263</v>
      </c>
      <c r="F32" s="272" t="s">
        <v>264</v>
      </c>
      <c r="G32" s="272" t="s">
        <v>264</v>
      </c>
      <c r="H32" s="272" t="s">
        <v>264</v>
      </c>
      <c r="I32" s="272" t="s">
        <v>264</v>
      </c>
      <c r="J32" s="272" t="s">
        <v>263</v>
      </c>
      <c r="K32" s="272" t="s">
        <v>263</v>
      </c>
      <c r="L32" s="272" t="s">
        <v>264</v>
      </c>
      <c r="M32" s="272" t="s">
        <v>263</v>
      </c>
      <c r="N32" s="272" t="s">
        <v>263</v>
      </c>
    </row>
    <row r="33" spans="1:14">
      <c r="A33" s="272">
        <v>809608</v>
      </c>
      <c r="B33" s="272" t="s">
        <v>711</v>
      </c>
      <c r="C33" s="272" t="s">
        <v>262</v>
      </c>
      <c r="D33" s="272" t="s">
        <v>263</v>
      </c>
      <c r="E33" s="272" t="s">
        <v>264</v>
      </c>
      <c r="F33" s="272" t="s">
        <v>264</v>
      </c>
      <c r="G33" s="272" t="s">
        <v>262</v>
      </c>
      <c r="H33" s="272" t="s">
        <v>262</v>
      </c>
      <c r="I33" s="272" t="s">
        <v>263</v>
      </c>
      <c r="J33" s="272" t="s">
        <v>264</v>
      </c>
      <c r="K33" s="272" t="s">
        <v>264</v>
      </c>
      <c r="L33" s="272" t="s">
        <v>263</v>
      </c>
      <c r="M33" s="272" t="s">
        <v>263</v>
      </c>
      <c r="N33" s="272" t="s">
        <v>263</v>
      </c>
    </row>
    <row r="34" spans="1:14">
      <c r="A34" s="272">
        <v>809685</v>
      </c>
      <c r="B34" s="272" t="s">
        <v>711</v>
      </c>
      <c r="C34" s="272" t="s">
        <v>262</v>
      </c>
      <c r="D34" s="272" t="s">
        <v>262</v>
      </c>
      <c r="E34" s="272" t="s">
        <v>262</v>
      </c>
      <c r="F34" s="272" t="s">
        <v>262</v>
      </c>
      <c r="G34" s="272" t="s">
        <v>262</v>
      </c>
      <c r="H34" s="272" t="s">
        <v>262</v>
      </c>
      <c r="I34" s="272" t="s">
        <v>262</v>
      </c>
      <c r="J34" s="272" t="s">
        <v>262</v>
      </c>
      <c r="K34" s="272" t="s">
        <v>263</v>
      </c>
      <c r="L34" s="272" t="s">
        <v>264</v>
      </c>
      <c r="M34" s="272" t="s">
        <v>262</v>
      </c>
      <c r="N34" s="272" t="s">
        <v>263</v>
      </c>
    </row>
    <row r="35" spans="1:14">
      <c r="A35" s="272">
        <v>809738</v>
      </c>
      <c r="B35" s="272" t="s">
        <v>711</v>
      </c>
      <c r="C35" s="272" t="s">
        <v>262</v>
      </c>
      <c r="D35" s="272" t="s">
        <v>262</v>
      </c>
      <c r="E35" s="272" t="s">
        <v>262</v>
      </c>
      <c r="F35" s="272" t="s">
        <v>262</v>
      </c>
      <c r="G35" s="272" t="s">
        <v>262</v>
      </c>
      <c r="H35" s="272" t="s">
        <v>262</v>
      </c>
      <c r="I35" s="272" t="s">
        <v>263</v>
      </c>
      <c r="J35" s="272" t="s">
        <v>263</v>
      </c>
      <c r="K35" s="272" t="s">
        <v>263</v>
      </c>
      <c r="L35" s="272" t="s">
        <v>263</v>
      </c>
      <c r="M35" s="272" t="s">
        <v>263</v>
      </c>
      <c r="N35" s="272" t="s">
        <v>263</v>
      </c>
    </row>
    <row r="36" spans="1:14">
      <c r="A36" s="272">
        <v>809891</v>
      </c>
      <c r="B36" s="272" t="s">
        <v>711</v>
      </c>
      <c r="C36" s="272" t="s">
        <v>262</v>
      </c>
      <c r="D36" s="272" t="s">
        <v>262</v>
      </c>
      <c r="E36" s="272" t="s">
        <v>264</v>
      </c>
      <c r="F36" s="272" t="s">
        <v>262</v>
      </c>
      <c r="G36" s="272" t="s">
        <v>264</v>
      </c>
      <c r="H36" s="272" t="s">
        <v>264</v>
      </c>
      <c r="I36" s="272" t="s">
        <v>264</v>
      </c>
      <c r="J36" s="272" t="s">
        <v>263</v>
      </c>
      <c r="K36" s="272" t="s">
        <v>263</v>
      </c>
      <c r="L36" s="272" t="s">
        <v>262</v>
      </c>
      <c r="M36" s="272" t="s">
        <v>262</v>
      </c>
      <c r="N36" s="272" t="s">
        <v>263</v>
      </c>
    </row>
    <row r="37" spans="1:14">
      <c r="A37" s="272">
        <v>809907</v>
      </c>
      <c r="B37" s="272" t="s">
        <v>711</v>
      </c>
      <c r="C37" s="272" t="s">
        <v>263</v>
      </c>
      <c r="D37" s="272" t="s">
        <v>264</v>
      </c>
      <c r="E37" s="272" t="s">
        <v>264</v>
      </c>
      <c r="F37" s="272" t="s">
        <v>262</v>
      </c>
      <c r="G37" s="272" t="s">
        <v>263</v>
      </c>
      <c r="H37" s="272" t="s">
        <v>264</v>
      </c>
      <c r="I37" s="272" t="s">
        <v>263</v>
      </c>
      <c r="J37" s="272" t="s">
        <v>263</v>
      </c>
      <c r="K37" s="272" t="s">
        <v>264</v>
      </c>
      <c r="L37" s="272" t="s">
        <v>264</v>
      </c>
      <c r="M37" s="272" t="s">
        <v>263</v>
      </c>
      <c r="N37" s="272" t="s">
        <v>263</v>
      </c>
    </row>
    <row r="38" spans="1:14">
      <c r="A38" s="272">
        <v>810010</v>
      </c>
      <c r="B38" s="272" t="s">
        <v>711</v>
      </c>
      <c r="C38" s="272" t="s">
        <v>262</v>
      </c>
      <c r="D38" s="272" t="s">
        <v>264</v>
      </c>
      <c r="E38" s="272" t="s">
        <v>263</v>
      </c>
      <c r="F38" s="272" t="s">
        <v>262</v>
      </c>
      <c r="G38" s="272" t="s">
        <v>262</v>
      </c>
      <c r="H38" s="272" t="s">
        <v>263</v>
      </c>
      <c r="I38" s="272" t="s">
        <v>264</v>
      </c>
      <c r="J38" s="272" t="s">
        <v>264</v>
      </c>
      <c r="K38" s="272" t="s">
        <v>263</v>
      </c>
      <c r="L38" s="272" t="s">
        <v>264</v>
      </c>
      <c r="M38" s="272" t="s">
        <v>264</v>
      </c>
      <c r="N38" s="272" t="s">
        <v>262</v>
      </c>
    </row>
    <row r="39" spans="1:14">
      <c r="A39" s="272">
        <v>810112</v>
      </c>
      <c r="B39" s="272" t="s">
        <v>711</v>
      </c>
      <c r="C39" s="272" t="s">
        <v>262</v>
      </c>
      <c r="D39" s="272" t="s">
        <v>262</v>
      </c>
      <c r="E39" s="272" t="s">
        <v>264</v>
      </c>
      <c r="F39" s="272" t="s">
        <v>264</v>
      </c>
      <c r="G39" s="272" t="s">
        <v>264</v>
      </c>
      <c r="H39" s="272" t="s">
        <v>262</v>
      </c>
      <c r="I39" s="272" t="s">
        <v>264</v>
      </c>
      <c r="J39" s="272" t="s">
        <v>262</v>
      </c>
      <c r="K39" s="272" t="s">
        <v>262</v>
      </c>
      <c r="L39" s="272" t="s">
        <v>264</v>
      </c>
      <c r="M39" s="272" t="s">
        <v>262</v>
      </c>
      <c r="N39" s="272" t="s">
        <v>264</v>
      </c>
    </row>
    <row r="40" spans="1:14">
      <c r="A40" s="272">
        <v>810194</v>
      </c>
      <c r="B40" s="272" t="s">
        <v>711</v>
      </c>
      <c r="C40" s="272" t="s">
        <v>262</v>
      </c>
      <c r="D40" s="272" t="s">
        <v>262</v>
      </c>
      <c r="E40" s="272" t="s">
        <v>263</v>
      </c>
      <c r="F40" s="272" t="s">
        <v>262</v>
      </c>
      <c r="G40" s="272" t="s">
        <v>264</v>
      </c>
      <c r="H40" s="272" t="s">
        <v>264</v>
      </c>
      <c r="I40" s="272" t="s">
        <v>262</v>
      </c>
      <c r="J40" s="272" t="s">
        <v>262</v>
      </c>
      <c r="K40" s="272" t="s">
        <v>262</v>
      </c>
      <c r="L40" s="272" t="s">
        <v>264</v>
      </c>
      <c r="M40" s="272" t="s">
        <v>262</v>
      </c>
      <c r="N40" s="272" t="s">
        <v>264</v>
      </c>
    </row>
    <row r="41" spans="1:14">
      <c r="A41" s="272">
        <v>810280</v>
      </c>
      <c r="B41" s="272" t="s">
        <v>711</v>
      </c>
      <c r="C41" s="272" t="s">
        <v>264</v>
      </c>
      <c r="D41" s="272" t="s">
        <v>264</v>
      </c>
      <c r="E41" s="272" t="s">
        <v>262</v>
      </c>
      <c r="F41" s="272" t="s">
        <v>262</v>
      </c>
      <c r="G41" s="272" t="s">
        <v>262</v>
      </c>
      <c r="H41" s="272" t="s">
        <v>263</v>
      </c>
      <c r="I41" s="272" t="s">
        <v>263</v>
      </c>
      <c r="J41" s="272" t="s">
        <v>262</v>
      </c>
      <c r="K41" s="272" t="s">
        <v>264</v>
      </c>
      <c r="L41" s="272" t="s">
        <v>264</v>
      </c>
      <c r="M41" s="272" t="s">
        <v>263</v>
      </c>
      <c r="N41" s="272" t="s">
        <v>263</v>
      </c>
    </row>
    <row r="42" spans="1:14">
      <c r="A42" s="272">
        <v>810293</v>
      </c>
      <c r="B42" s="272" t="s">
        <v>711</v>
      </c>
      <c r="C42" s="272" t="s">
        <v>264</v>
      </c>
      <c r="D42" s="272" t="s">
        <v>262</v>
      </c>
      <c r="E42" s="272" t="s">
        <v>264</v>
      </c>
      <c r="F42" s="272" t="s">
        <v>264</v>
      </c>
      <c r="G42" s="272" t="s">
        <v>263</v>
      </c>
      <c r="H42" s="272" t="s">
        <v>262</v>
      </c>
      <c r="I42" s="272" t="s">
        <v>262</v>
      </c>
      <c r="J42" s="272" t="s">
        <v>264</v>
      </c>
      <c r="K42" s="272" t="s">
        <v>263</v>
      </c>
      <c r="L42" s="272" t="s">
        <v>264</v>
      </c>
      <c r="M42" s="272" t="s">
        <v>262</v>
      </c>
      <c r="N42" s="272" t="s">
        <v>262</v>
      </c>
    </row>
    <row r="43" spans="1:14">
      <c r="A43" s="272">
        <v>810358</v>
      </c>
      <c r="B43" s="272" t="s">
        <v>711</v>
      </c>
      <c r="C43" s="272" t="s">
        <v>264</v>
      </c>
      <c r="D43" s="272" t="s">
        <v>262</v>
      </c>
      <c r="E43" s="272" t="s">
        <v>262</v>
      </c>
      <c r="F43" s="272" t="s">
        <v>262</v>
      </c>
      <c r="G43" s="272" t="s">
        <v>264</v>
      </c>
      <c r="H43" s="272" t="s">
        <v>264</v>
      </c>
      <c r="I43" s="272" t="s">
        <v>264</v>
      </c>
      <c r="J43" s="272" t="s">
        <v>264</v>
      </c>
      <c r="K43" s="272" t="s">
        <v>263</v>
      </c>
      <c r="L43" s="272" t="s">
        <v>264</v>
      </c>
      <c r="M43" s="272" t="s">
        <v>263</v>
      </c>
      <c r="N43" s="272" t="s">
        <v>263</v>
      </c>
    </row>
    <row r="44" spans="1:14">
      <c r="A44" s="272">
        <v>810381</v>
      </c>
      <c r="B44" s="272" t="s">
        <v>711</v>
      </c>
      <c r="C44" s="272" t="s">
        <v>262</v>
      </c>
      <c r="D44" s="272" t="s">
        <v>264</v>
      </c>
      <c r="E44" s="272" t="s">
        <v>262</v>
      </c>
      <c r="F44" s="272" t="s">
        <v>262</v>
      </c>
      <c r="G44" s="272" t="s">
        <v>262</v>
      </c>
      <c r="H44" s="272" t="s">
        <v>264</v>
      </c>
      <c r="I44" s="272" t="s">
        <v>264</v>
      </c>
      <c r="J44" s="272" t="s">
        <v>264</v>
      </c>
      <c r="K44" s="272" t="s">
        <v>264</v>
      </c>
      <c r="L44" s="272" t="s">
        <v>264</v>
      </c>
      <c r="M44" s="272" t="s">
        <v>263</v>
      </c>
      <c r="N44" s="272" t="s">
        <v>263</v>
      </c>
    </row>
    <row r="45" spans="1:14">
      <c r="A45" s="272">
        <v>810622</v>
      </c>
      <c r="B45" s="272" t="s">
        <v>711</v>
      </c>
      <c r="C45" s="272" t="s">
        <v>264</v>
      </c>
      <c r="D45" s="272" t="s">
        <v>264</v>
      </c>
      <c r="E45" s="272" t="s">
        <v>264</v>
      </c>
      <c r="F45" s="272" t="s">
        <v>264</v>
      </c>
      <c r="G45" s="272" t="s">
        <v>264</v>
      </c>
      <c r="H45" s="272" t="s">
        <v>264</v>
      </c>
      <c r="I45" s="272" t="s">
        <v>263</v>
      </c>
      <c r="J45" s="272" t="s">
        <v>263</v>
      </c>
      <c r="K45" s="272" t="s">
        <v>263</v>
      </c>
      <c r="L45" s="272" t="s">
        <v>263</v>
      </c>
      <c r="M45" s="272" t="s">
        <v>264</v>
      </c>
      <c r="N45" s="272" t="s">
        <v>264</v>
      </c>
    </row>
    <row r="46" spans="1:14">
      <c r="A46" s="272">
        <v>810815</v>
      </c>
      <c r="B46" s="272" t="s">
        <v>711</v>
      </c>
      <c r="C46" s="272" t="s">
        <v>264</v>
      </c>
      <c r="D46" s="272" t="s">
        <v>264</v>
      </c>
      <c r="E46" s="272" t="s">
        <v>264</v>
      </c>
      <c r="F46" s="272" t="s">
        <v>264</v>
      </c>
      <c r="G46" s="272" t="s">
        <v>264</v>
      </c>
      <c r="H46" s="272" t="s">
        <v>264</v>
      </c>
      <c r="I46" s="272" t="s">
        <v>264</v>
      </c>
      <c r="J46" s="272" t="s">
        <v>264</v>
      </c>
      <c r="K46" s="272" t="s">
        <v>264</v>
      </c>
      <c r="L46" s="272" t="s">
        <v>264</v>
      </c>
      <c r="M46" s="272" t="s">
        <v>264</v>
      </c>
      <c r="N46" s="272" t="s">
        <v>264</v>
      </c>
    </row>
    <row r="47" spans="1:14">
      <c r="A47" s="272">
        <v>810832</v>
      </c>
      <c r="B47" s="272" t="s">
        <v>711</v>
      </c>
      <c r="C47" s="272" t="s">
        <v>264</v>
      </c>
      <c r="D47" s="272" t="s">
        <v>264</v>
      </c>
      <c r="E47" s="272" t="s">
        <v>264</v>
      </c>
      <c r="F47" s="272" t="s">
        <v>264</v>
      </c>
      <c r="G47" s="272" t="s">
        <v>264</v>
      </c>
      <c r="H47" s="272" t="s">
        <v>264</v>
      </c>
      <c r="I47" s="272" t="s">
        <v>263</v>
      </c>
      <c r="J47" s="272" t="s">
        <v>263</v>
      </c>
      <c r="K47" s="272" t="s">
        <v>263</v>
      </c>
      <c r="L47" s="272" t="s">
        <v>263</v>
      </c>
      <c r="M47" s="272" t="s">
        <v>263</v>
      </c>
      <c r="N47" s="272" t="s">
        <v>263</v>
      </c>
    </row>
    <row r="48" spans="1:14">
      <c r="A48" s="272">
        <v>810840</v>
      </c>
      <c r="B48" s="272" t="s">
        <v>711</v>
      </c>
      <c r="C48" s="272" t="s">
        <v>264</v>
      </c>
      <c r="D48" s="272" t="s">
        <v>264</v>
      </c>
      <c r="E48" s="272" t="s">
        <v>263</v>
      </c>
      <c r="F48" s="272" t="s">
        <v>263</v>
      </c>
      <c r="G48" s="272" t="s">
        <v>263</v>
      </c>
      <c r="H48" s="272" t="s">
        <v>262</v>
      </c>
      <c r="I48" s="272" t="s">
        <v>264</v>
      </c>
      <c r="J48" s="272" t="s">
        <v>263</v>
      </c>
      <c r="K48" s="272" t="s">
        <v>263</v>
      </c>
      <c r="L48" s="272" t="s">
        <v>263</v>
      </c>
      <c r="M48" s="272" t="s">
        <v>263</v>
      </c>
      <c r="N48" s="272" t="s">
        <v>263</v>
      </c>
    </row>
    <row r="49" spans="1:14">
      <c r="A49" s="272">
        <v>810859</v>
      </c>
      <c r="B49" s="272" t="s">
        <v>711</v>
      </c>
      <c r="C49" s="272" t="s">
        <v>262</v>
      </c>
      <c r="D49" s="272" t="s">
        <v>264</v>
      </c>
      <c r="E49" s="272" t="s">
        <v>264</v>
      </c>
      <c r="F49" s="272" t="s">
        <v>262</v>
      </c>
      <c r="G49" s="272" t="s">
        <v>263</v>
      </c>
      <c r="H49" s="272" t="s">
        <v>264</v>
      </c>
      <c r="I49" s="272" t="s">
        <v>263</v>
      </c>
      <c r="J49" s="272" t="s">
        <v>263</v>
      </c>
      <c r="K49" s="272" t="s">
        <v>263</v>
      </c>
      <c r="L49" s="272" t="s">
        <v>264</v>
      </c>
      <c r="M49" s="272" t="s">
        <v>264</v>
      </c>
      <c r="N49" s="272" t="s">
        <v>263</v>
      </c>
    </row>
    <row r="50" spans="1:14">
      <c r="A50" s="272">
        <v>810922</v>
      </c>
      <c r="B50" s="272" t="s">
        <v>711</v>
      </c>
      <c r="C50" s="272" t="s">
        <v>264</v>
      </c>
      <c r="D50" s="272" t="s">
        <v>264</v>
      </c>
      <c r="E50" s="272" t="s">
        <v>263</v>
      </c>
      <c r="F50" s="272" t="s">
        <v>263</v>
      </c>
      <c r="G50" s="272" t="s">
        <v>263</v>
      </c>
      <c r="H50" s="272" t="s">
        <v>264</v>
      </c>
      <c r="I50" s="272" t="s">
        <v>263</v>
      </c>
      <c r="J50" s="272" t="s">
        <v>263</v>
      </c>
      <c r="K50" s="272" t="s">
        <v>263</v>
      </c>
      <c r="L50" s="272" t="s">
        <v>263</v>
      </c>
      <c r="M50" s="272" t="s">
        <v>263</v>
      </c>
      <c r="N50" s="272" t="s">
        <v>263</v>
      </c>
    </row>
    <row r="51" spans="1:14">
      <c r="A51" s="272">
        <v>811058</v>
      </c>
      <c r="B51" s="272" t="s">
        <v>711</v>
      </c>
      <c r="C51" s="272" t="s">
        <v>264</v>
      </c>
      <c r="D51" s="272" t="s">
        <v>264</v>
      </c>
      <c r="E51" s="272" t="s">
        <v>263</v>
      </c>
      <c r="F51" s="272" t="s">
        <v>264</v>
      </c>
      <c r="G51" s="272" t="s">
        <v>264</v>
      </c>
      <c r="H51" s="272" t="s">
        <v>264</v>
      </c>
      <c r="I51" s="272" t="s">
        <v>264</v>
      </c>
      <c r="J51" s="272" t="s">
        <v>264</v>
      </c>
      <c r="K51" s="272" t="s">
        <v>263</v>
      </c>
      <c r="L51" s="272" t="s">
        <v>263</v>
      </c>
      <c r="M51" s="272" t="s">
        <v>264</v>
      </c>
      <c r="N51" s="272" t="s">
        <v>264</v>
      </c>
    </row>
    <row r="52" spans="1:14">
      <c r="A52" s="272">
        <v>811104</v>
      </c>
      <c r="B52" s="272" t="s">
        <v>711</v>
      </c>
      <c r="C52" s="272" t="s">
        <v>262</v>
      </c>
      <c r="D52" s="272" t="s">
        <v>264</v>
      </c>
      <c r="E52" s="272" t="s">
        <v>264</v>
      </c>
      <c r="F52" s="272" t="s">
        <v>264</v>
      </c>
      <c r="G52" s="272" t="s">
        <v>264</v>
      </c>
      <c r="H52" s="272" t="s">
        <v>262</v>
      </c>
      <c r="I52" s="272" t="s">
        <v>264</v>
      </c>
      <c r="J52" s="272" t="s">
        <v>264</v>
      </c>
      <c r="K52" s="272" t="s">
        <v>264</v>
      </c>
      <c r="L52" s="272" t="s">
        <v>264</v>
      </c>
      <c r="M52" s="272" t="s">
        <v>264</v>
      </c>
      <c r="N52" s="272" t="s">
        <v>264</v>
      </c>
    </row>
    <row r="53" spans="1:14">
      <c r="A53" s="272">
        <v>811106</v>
      </c>
      <c r="B53" s="272" t="s">
        <v>711</v>
      </c>
      <c r="C53" s="272" t="s">
        <v>263</v>
      </c>
      <c r="D53" s="272" t="s">
        <v>262</v>
      </c>
      <c r="E53" s="272" t="s">
        <v>263</v>
      </c>
      <c r="F53" s="272" t="s">
        <v>263</v>
      </c>
      <c r="G53" s="272" t="s">
        <v>263</v>
      </c>
      <c r="H53" s="272" t="s">
        <v>263</v>
      </c>
      <c r="I53" s="272" t="s">
        <v>262</v>
      </c>
      <c r="J53" s="272" t="s">
        <v>263</v>
      </c>
      <c r="K53" s="272" t="s">
        <v>263</v>
      </c>
      <c r="L53" s="272" t="s">
        <v>264</v>
      </c>
      <c r="M53" s="272" t="s">
        <v>263</v>
      </c>
      <c r="N53" s="272" t="s">
        <v>263</v>
      </c>
    </row>
    <row r="54" spans="1:14">
      <c r="A54" s="272">
        <v>811137</v>
      </c>
      <c r="B54" s="272" t="s">
        <v>711</v>
      </c>
      <c r="C54" s="272" t="s">
        <v>264</v>
      </c>
      <c r="D54" s="272" t="s">
        <v>263</v>
      </c>
      <c r="E54" s="272" t="s">
        <v>263</v>
      </c>
      <c r="F54" s="272" t="s">
        <v>263</v>
      </c>
      <c r="G54" s="272" t="s">
        <v>263</v>
      </c>
      <c r="H54" s="272" t="s">
        <v>264</v>
      </c>
      <c r="I54" s="272" t="s">
        <v>263</v>
      </c>
      <c r="J54" s="272" t="s">
        <v>263</v>
      </c>
      <c r="K54" s="272" t="s">
        <v>263</v>
      </c>
      <c r="L54" s="272" t="s">
        <v>264</v>
      </c>
      <c r="M54" s="272" t="s">
        <v>264</v>
      </c>
      <c r="N54" s="272" t="s">
        <v>263</v>
      </c>
    </row>
    <row r="55" spans="1:14">
      <c r="A55" s="272">
        <v>811164</v>
      </c>
      <c r="B55" s="272" t="s">
        <v>711</v>
      </c>
      <c r="C55" s="272" t="s">
        <v>264</v>
      </c>
      <c r="D55" s="272" t="s">
        <v>263</v>
      </c>
      <c r="E55" s="272" t="s">
        <v>263</v>
      </c>
      <c r="F55" s="272" t="s">
        <v>264</v>
      </c>
      <c r="G55" s="272" t="s">
        <v>264</v>
      </c>
      <c r="H55" s="272" t="s">
        <v>264</v>
      </c>
      <c r="I55" s="272" t="s">
        <v>264</v>
      </c>
      <c r="J55" s="272" t="s">
        <v>264</v>
      </c>
      <c r="K55" s="272" t="s">
        <v>264</v>
      </c>
      <c r="L55" s="272" t="s">
        <v>263</v>
      </c>
      <c r="M55" s="272" t="s">
        <v>263</v>
      </c>
      <c r="N55" s="272" t="s">
        <v>264</v>
      </c>
    </row>
    <row r="56" spans="1:14">
      <c r="A56" s="272">
        <v>811165</v>
      </c>
      <c r="B56" s="272" t="s">
        <v>711</v>
      </c>
      <c r="C56" s="272" t="s">
        <v>264</v>
      </c>
      <c r="D56" s="272" t="s">
        <v>264</v>
      </c>
      <c r="E56" s="272" t="s">
        <v>263</v>
      </c>
      <c r="F56" s="272" t="s">
        <v>263</v>
      </c>
      <c r="G56" s="272" t="s">
        <v>263</v>
      </c>
      <c r="H56" s="272" t="s">
        <v>263</v>
      </c>
      <c r="I56" s="272" t="s">
        <v>263</v>
      </c>
      <c r="J56" s="272" t="s">
        <v>263</v>
      </c>
      <c r="K56" s="272" t="s">
        <v>263</v>
      </c>
      <c r="L56" s="272" t="s">
        <v>263</v>
      </c>
      <c r="M56" s="272" t="s">
        <v>263</v>
      </c>
      <c r="N56" s="272" t="s">
        <v>263</v>
      </c>
    </row>
    <row r="57" spans="1:14">
      <c r="A57" s="272">
        <v>811189</v>
      </c>
      <c r="B57" s="272" t="s">
        <v>711</v>
      </c>
      <c r="C57" s="272" t="s">
        <v>262</v>
      </c>
      <c r="D57" s="272" t="s">
        <v>264</v>
      </c>
      <c r="E57" s="272" t="s">
        <v>263</v>
      </c>
      <c r="F57" s="272" t="s">
        <v>263</v>
      </c>
      <c r="G57" s="272" t="s">
        <v>263</v>
      </c>
      <c r="H57" s="272" t="s">
        <v>262</v>
      </c>
      <c r="I57" s="272" t="s">
        <v>263</v>
      </c>
      <c r="J57" s="272" t="s">
        <v>263</v>
      </c>
      <c r="K57" s="272" t="s">
        <v>263</v>
      </c>
      <c r="L57" s="272" t="s">
        <v>263</v>
      </c>
      <c r="M57" s="272" t="s">
        <v>263</v>
      </c>
      <c r="N57" s="272" t="s">
        <v>263</v>
      </c>
    </row>
    <row r="58" spans="1:14">
      <c r="A58" s="272">
        <v>811262</v>
      </c>
      <c r="B58" s="272" t="s">
        <v>711</v>
      </c>
      <c r="C58" s="272" t="s">
        <v>264</v>
      </c>
      <c r="D58" s="272" t="s">
        <v>263</v>
      </c>
      <c r="E58" s="272" t="s">
        <v>263</v>
      </c>
      <c r="F58" s="272" t="s">
        <v>264</v>
      </c>
      <c r="G58" s="272" t="s">
        <v>264</v>
      </c>
      <c r="H58" s="272" t="s">
        <v>264</v>
      </c>
      <c r="I58" s="272" t="s">
        <v>263</v>
      </c>
      <c r="J58" s="272" t="s">
        <v>263</v>
      </c>
      <c r="K58" s="272" t="s">
        <v>263</v>
      </c>
      <c r="L58" s="272" t="s">
        <v>263</v>
      </c>
      <c r="M58" s="272" t="s">
        <v>264</v>
      </c>
      <c r="N58" s="272" t="s">
        <v>264</v>
      </c>
    </row>
    <row r="59" spans="1:14">
      <c r="A59" s="272">
        <v>811306</v>
      </c>
      <c r="B59" s="272" t="s">
        <v>711</v>
      </c>
      <c r="C59" s="272" t="s">
        <v>262</v>
      </c>
      <c r="D59" s="272" t="s">
        <v>264</v>
      </c>
      <c r="E59" s="272" t="s">
        <v>264</v>
      </c>
      <c r="F59" s="272" t="s">
        <v>264</v>
      </c>
      <c r="G59" s="272" t="s">
        <v>262</v>
      </c>
      <c r="H59" s="272" t="s">
        <v>262</v>
      </c>
      <c r="I59" s="272" t="s">
        <v>264</v>
      </c>
      <c r="J59" s="272" t="s">
        <v>263</v>
      </c>
      <c r="K59" s="272" t="s">
        <v>263</v>
      </c>
      <c r="L59" s="272" t="s">
        <v>263</v>
      </c>
      <c r="M59" s="272" t="s">
        <v>263</v>
      </c>
      <c r="N59" s="272" t="s">
        <v>264</v>
      </c>
    </row>
    <row r="60" spans="1:14">
      <c r="A60" s="272">
        <v>811382</v>
      </c>
      <c r="B60" s="272" t="s">
        <v>711</v>
      </c>
      <c r="C60" s="272" t="s">
        <v>264</v>
      </c>
      <c r="D60" s="272" t="s">
        <v>264</v>
      </c>
      <c r="E60" s="272" t="s">
        <v>263</v>
      </c>
      <c r="F60" s="272" t="s">
        <v>264</v>
      </c>
      <c r="G60" s="272" t="s">
        <v>263</v>
      </c>
      <c r="H60" s="272" t="s">
        <v>264</v>
      </c>
      <c r="I60" s="272" t="s">
        <v>263</v>
      </c>
      <c r="J60" s="272" t="s">
        <v>263</v>
      </c>
      <c r="K60" s="272" t="s">
        <v>263</v>
      </c>
      <c r="L60" s="272" t="s">
        <v>263</v>
      </c>
      <c r="M60" s="272" t="s">
        <v>263</v>
      </c>
      <c r="N60" s="272" t="s">
        <v>263</v>
      </c>
    </row>
    <row r="61" spans="1:14">
      <c r="A61" s="272">
        <v>811405</v>
      </c>
      <c r="B61" s="272" t="s">
        <v>711</v>
      </c>
      <c r="C61" s="272" t="s">
        <v>262</v>
      </c>
      <c r="D61" s="272" t="s">
        <v>263</v>
      </c>
      <c r="E61" s="272" t="s">
        <v>263</v>
      </c>
      <c r="F61" s="272" t="s">
        <v>264</v>
      </c>
      <c r="G61" s="272" t="s">
        <v>263</v>
      </c>
      <c r="H61" s="272" t="s">
        <v>263</v>
      </c>
      <c r="I61" s="272" t="s">
        <v>263</v>
      </c>
      <c r="J61" s="272" t="s">
        <v>264</v>
      </c>
      <c r="K61" s="272" t="s">
        <v>263</v>
      </c>
      <c r="L61" s="272" t="s">
        <v>263</v>
      </c>
      <c r="M61" s="272" t="s">
        <v>264</v>
      </c>
      <c r="N61" s="272" t="s">
        <v>263</v>
      </c>
    </row>
    <row r="62" spans="1:14">
      <c r="A62" s="272">
        <v>811458</v>
      </c>
      <c r="B62" s="272" t="s">
        <v>711</v>
      </c>
      <c r="C62" s="272" t="s">
        <v>264</v>
      </c>
      <c r="D62" s="272" t="s">
        <v>264</v>
      </c>
      <c r="E62" s="272" t="s">
        <v>264</v>
      </c>
      <c r="F62" s="272" t="s">
        <v>263</v>
      </c>
      <c r="G62" s="272" t="s">
        <v>264</v>
      </c>
      <c r="H62" s="272" t="s">
        <v>264</v>
      </c>
      <c r="I62" s="272" t="s">
        <v>263</v>
      </c>
      <c r="J62" s="272" t="s">
        <v>263</v>
      </c>
      <c r="K62" s="272" t="s">
        <v>263</v>
      </c>
      <c r="L62" s="272" t="s">
        <v>263</v>
      </c>
      <c r="M62" s="272" t="s">
        <v>263</v>
      </c>
      <c r="N62" s="272" t="s">
        <v>264</v>
      </c>
    </row>
    <row r="63" spans="1:14">
      <c r="A63" s="272">
        <v>811513</v>
      </c>
      <c r="B63" s="272" t="s">
        <v>711</v>
      </c>
      <c r="C63" s="272" t="s">
        <v>262</v>
      </c>
      <c r="D63" s="272" t="s">
        <v>264</v>
      </c>
      <c r="E63" s="272" t="s">
        <v>263</v>
      </c>
      <c r="F63" s="272" t="s">
        <v>263</v>
      </c>
      <c r="G63" s="272" t="s">
        <v>263</v>
      </c>
      <c r="H63" s="272" t="s">
        <v>264</v>
      </c>
      <c r="I63" s="272" t="s">
        <v>264</v>
      </c>
      <c r="J63" s="272" t="s">
        <v>263</v>
      </c>
      <c r="K63" s="272" t="s">
        <v>263</v>
      </c>
      <c r="L63" s="272" t="s">
        <v>263</v>
      </c>
      <c r="M63" s="272" t="s">
        <v>263</v>
      </c>
      <c r="N63" s="272" t="s">
        <v>263</v>
      </c>
    </row>
    <row r="64" spans="1:14">
      <c r="A64" s="272">
        <v>811579</v>
      </c>
      <c r="B64" s="272" t="s">
        <v>711</v>
      </c>
      <c r="C64" s="272" t="s">
        <v>262</v>
      </c>
      <c r="D64" s="272" t="s">
        <v>264</v>
      </c>
      <c r="E64" s="272" t="s">
        <v>264</v>
      </c>
      <c r="F64" s="272" t="s">
        <v>264</v>
      </c>
      <c r="G64" s="272" t="s">
        <v>264</v>
      </c>
      <c r="H64" s="272" t="s">
        <v>263</v>
      </c>
      <c r="I64" s="272" t="s">
        <v>264</v>
      </c>
      <c r="J64" s="272" t="s">
        <v>264</v>
      </c>
      <c r="K64" s="272" t="s">
        <v>263</v>
      </c>
      <c r="L64" s="272" t="s">
        <v>263</v>
      </c>
      <c r="M64" s="272" t="s">
        <v>264</v>
      </c>
      <c r="N64" s="272" t="s">
        <v>263</v>
      </c>
    </row>
    <row r="65" spans="1:14">
      <c r="A65" s="272">
        <v>811581</v>
      </c>
      <c r="B65" s="272" t="s">
        <v>711</v>
      </c>
      <c r="C65" s="272" t="s">
        <v>264</v>
      </c>
      <c r="D65" s="272" t="s">
        <v>262</v>
      </c>
      <c r="E65" s="272" t="s">
        <v>264</v>
      </c>
      <c r="F65" s="272" t="s">
        <v>262</v>
      </c>
      <c r="G65" s="272" t="s">
        <v>264</v>
      </c>
      <c r="H65" s="272" t="s">
        <v>264</v>
      </c>
      <c r="I65" s="272" t="s">
        <v>263</v>
      </c>
      <c r="J65" s="272" t="s">
        <v>263</v>
      </c>
      <c r="K65" s="272" t="s">
        <v>263</v>
      </c>
      <c r="L65" s="272" t="s">
        <v>263</v>
      </c>
      <c r="M65" s="272" t="s">
        <v>263</v>
      </c>
      <c r="N65" s="272" t="s">
        <v>263</v>
      </c>
    </row>
    <row r="66" spans="1:14">
      <c r="A66" s="272">
        <v>811661</v>
      </c>
      <c r="B66" s="272" t="s">
        <v>711</v>
      </c>
      <c r="C66" s="272" t="s">
        <v>264</v>
      </c>
      <c r="D66" s="272" t="s">
        <v>264</v>
      </c>
      <c r="E66" s="272" t="s">
        <v>263</v>
      </c>
      <c r="F66" s="272" t="s">
        <v>264</v>
      </c>
      <c r="G66" s="272" t="s">
        <v>264</v>
      </c>
      <c r="H66" s="272" t="s">
        <v>263</v>
      </c>
      <c r="I66" s="272" t="s">
        <v>264</v>
      </c>
      <c r="J66" s="272" t="s">
        <v>263</v>
      </c>
      <c r="K66" s="272" t="s">
        <v>263</v>
      </c>
      <c r="L66" s="272" t="s">
        <v>263</v>
      </c>
      <c r="M66" s="272" t="s">
        <v>264</v>
      </c>
      <c r="N66" s="272" t="s">
        <v>263</v>
      </c>
    </row>
    <row r="67" spans="1:14">
      <c r="A67" s="272">
        <v>811672</v>
      </c>
      <c r="B67" s="272" t="s">
        <v>711</v>
      </c>
      <c r="C67" s="272" t="s">
        <v>264</v>
      </c>
      <c r="D67" s="272" t="s">
        <v>264</v>
      </c>
      <c r="E67" s="272" t="s">
        <v>263</v>
      </c>
      <c r="F67" s="272" t="s">
        <v>264</v>
      </c>
      <c r="G67" s="272" t="s">
        <v>263</v>
      </c>
      <c r="H67" s="272" t="s">
        <v>263</v>
      </c>
      <c r="I67" s="272" t="s">
        <v>263</v>
      </c>
      <c r="J67" s="272" t="s">
        <v>263</v>
      </c>
      <c r="K67" s="272" t="s">
        <v>263</v>
      </c>
      <c r="L67" s="272" t="s">
        <v>263</v>
      </c>
      <c r="M67" s="272" t="s">
        <v>263</v>
      </c>
      <c r="N67" s="272" t="s">
        <v>263</v>
      </c>
    </row>
    <row r="68" spans="1:14">
      <c r="A68" s="272">
        <v>811698</v>
      </c>
      <c r="B68" s="272" t="s">
        <v>711</v>
      </c>
      <c r="C68" s="272" t="s">
        <v>264</v>
      </c>
      <c r="D68" s="272" t="s">
        <v>264</v>
      </c>
      <c r="E68" s="272" t="s">
        <v>263</v>
      </c>
      <c r="F68" s="272" t="s">
        <v>263</v>
      </c>
      <c r="G68" s="272" t="s">
        <v>263</v>
      </c>
      <c r="H68" s="272" t="s">
        <v>263</v>
      </c>
      <c r="I68" s="272" t="s">
        <v>263</v>
      </c>
      <c r="J68" s="272" t="s">
        <v>263</v>
      </c>
      <c r="K68" s="272" t="s">
        <v>263</v>
      </c>
      <c r="L68" s="272" t="s">
        <v>263</v>
      </c>
      <c r="M68" s="272" t="s">
        <v>263</v>
      </c>
      <c r="N68" s="272" t="s">
        <v>263</v>
      </c>
    </row>
    <row r="69" spans="1:14">
      <c r="A69" s="272">
        <v>811701</v>
      </c>
      <c r="B69" s="272" t="s">
        <v>711</v>
      </c>
      <c r="C69" s="272" t="s">
        <v>262</v>
      </c>
      <c r="D69" s="272" t="s">
        <v>263</v>
      </c>
      <c r="E69" s="272" t="s">
        <v>262</v>
      </c>
      <c r="F69" s="272" t="s">
        <v>263</v>
      </c>
      <c r="G69" s="272" t="s">
        <v>262</v>
      </c>
      <c r="H69" s="272" t="s">
        <v>262</v>
      </c>
      <c r="I69" s="272" t="s">
        <v>263</v>
      </c>
      <c r="J69" s="272" t="s">
        <v>263</v>
      </c>
      <c r="K69" s="272" t="s">
        <v>263</v>
      </c>
      <c r="L69" s="272" t="s">
        <v>263</v>
      </c>
      <c r="M69" s="272" t="s">
        <v>263</v>
      </c>
      <c r="N69" s="272" t="s">
        <v>263</v>
      </c>
    </row>
    <row r="70" spans="1:14">
      <c r="A70" s="272">
        <v>811724</v>
      </c>
      <c r="B70" s="272" t="s">
        <v>711</v>
      </c>
      <c r="C70" s="272" t="s">
        <v>264</v>
      </c>
      <c r="D70" s="272" t="s">
        <v>263</v>
      </c>
      <c r="E70" s="272" t="s">
        <v>263</v>
      </c>
      <c r="F70" s="272" t="s">
        <v>263</v>
      </c>
      <c r="G70" s="272" t="s">
        <v>263</v>
      </c>
      <c r="H70" s="272" t="s">
        <v>264</v>
      </c>
      <c r="I70" s="272" t="s">
        <v>263</v>
      </c>
      <c r="J70" s="272" t="s">
        <v>263</v>
      </c>
      <c r="K70" s="272" t="s">
        <v>263</v>
      </c>
      <c r="L70" s="272" t="s">
        <v>263</v>
      </c>
      <c r="M70" s="272" t="s">
        <v>263</v>
      </c>
      <c r="N70" s="272" t="s">
        <v>263</v>
      </c>
    </row>
    <row r="71" spans="1:14">
      <c r="A71" s="272">
        <v>811737</v>
      </c>
      <c r="B71" s="272" t="s">
        <v>711</v>
      </c>
      <c r="C71" s="272" t="s">
        <v>264</v>
      </c>
      <c r="D71" s="272" t="s">
        <v>263</v>
      </c>
      <c r="E71" s="272" t="s">
        <v>263</v>
      </c>
      <c r="F71" s="272" t="s">
        <v>263</v>
      </c>
      <c r="G71" s="272" t="s">
        <v>263</v>
      </c>
      <c r="H71" s="272" t="s">
        <v>264</v>
      </c>
      <c r="I71" s="272" t="s">
        <v>263</v>
      </c>
      <c r="J71" s="272" t="s">
        <v>263</v>
      </c>
      <c r="K71" s="272" t="s">
        <v>263</v>
      </c>
      <c r="L71" s="272" t="s">
        <v>263</v>
      </c>
      <c r="M71" s="272" t="s">
        <v>263</v>
      </c>
      <c r="N71" s="272" t="s">
        <v>263</v>
      </c>
    </row>
    <row r="72" spans="1:14">
      <c r="A72" s="272">
        <v>811944</v>
      </c>
      <c r="B72" s="272" t="s">
        <v>711</v>
      </c>
      <c r="C72" s="272" t="s">
        <v>262</v>
      </c>
      <c r="D72" s="272" t="s">
        <v>262</v>
      </c>
      <c r="E72" s="272" t="s">
        <v>264</v>
      </c>
      <c r="F72" s="272" t="s">
        <v>264</v>
      </c>
      <c r="G72" s="272" t="s">
        <v>264</v>
      </c>
      <c r="H72" s="272" t="s">
        <v>264</v>
      </c>
      <c r="I72" s="272" t="s">
        <v>263</v>
      </c>
      <c r="J72" s="272" t="s">
        <v>263</v>
      </c>
      <c r="K72" s="272" t="s">
        <v>263</v>
      </c>
      <c r="L72" s="272" t="s">
        <v>263</v>
      </c>
      <c r="M72" s="272" t="s">
        <v>263</v>
      </c>
      <c r="N72" s="272" t="s">
        <v>263</v>
      </c>
    </row>
    <row r="73" spans="1:14">
      <c r="A73" s="272">
        <v>812040</v>
      </c>
      <c r="B73" s="272" t="s">
        <v>712</v>
      </c>
      <c r="C73" s="272" t="s">
        <v>263</v>
      </c>
      <c r="D73" s="272" t="s">
        <v>263</v>
      </c>
      <c r="E73" s="272" t="s">
        <v>263</v>
      </c>
      <c r="F73" s="272" t="s">
        <v>263</v>
      </c>
      <c r="G73" s="272" t="s">
        <v>263</v>
      </c>
      <c r="H73" s="272" t="s">
        <v>263</v>
      </c>
      <c r="I73" s="272" t="s">
        <v>263</v>
      </c>
      <c r="J73" s="272" t="s">
        <v>263</v>
      </c>
      <c r="K73" s="272" t="s">
        <v>263</v>
      </c>
      <c r="L73" s="272" t="s">
        <v>263</v>
      </c>
      <c r="M73" s="272" t="s">
        <v>263</v>
      </c>
      <c r="N73" s="272" t="s">
        <v>263</v>
      </c>
    </row>
    <row r="74" spans="1:14">
      <c r="A74" s="272">
        <v>812042</v>
      </c>
      <c r="B74" s="272" t="s">
        <v>712</v>
      </c>
      <c r="C74" s="272" t="s">
        <v>263</v>
      </c>
      <c r="D74" s="272" t="s">
        <v>263</v>
      </c>
      <c r="E74" s="272" t="s">
        <v>263</v>
      </c>
      <c r="F74" s="272" t="s">
        <v>263</v>
      </c>
      <c r="G74" s="272" t="s">
        <v>263</v>
      </c>
      <c r="H74" s="272" t="s">
        <v>263</v>
      </c>
      <c r="I74" s="272" t="s">
        <v>263</v>
      </c>
      <c r="J74" s="272" t="s">
        <v>263</v>
      </c>
      <c r="K74" s="272" t="s">
        <v>263</v>
      </c>
      <c r="L74" s="272" t="s">
        <v>263</v>
      </c>
      <c r="M74" s="272" t="s">
        <v>263</v>
      </c>
      <c r="N74" s="272" t="s">
        <v>263</v>
      </c>
    </row>
    <row r="75" spans="1:14">
      <c r="A75" s="272">
        <v>812110</v>
      </c>
      <c r="B75" s="272" t="s">
        <v>712</v>
      </c>
      <c r="C75" s="272" t="s">
        <v>263</v>
      </c>
      <c r="D75" s="272" t="s">
        <v>263</v>
      </c>
      <c r="E75" s="272" t="s">
        <v>263</v>
      </c>
      <c r="F75" s="272" t="s">
        <v>263</v>
      </c>
      <c r="G75" s="272" t="s">
        <v>263</v>
      </c>
      <c r="H75" s="272" t="s">
        <v>263</v>
      </c>
      <c r="I75" s="272" t="s">
        <v>263</v>
      </c>
      <c r="J75" s="272" t="s">
        <v>263</v>
      </c>
      <c r="K75" s="272" t="s">
        <v>263</v>
      </c>
      <c r="L75" s="272" t="s">
        <v>263</v>
      </c>
      <c r="M75" s="272" t="s">
        <v>263</v>
      </c>
      <c r="N75" s="272" t="s">
        <v>263</v>
      </c>
    </row>
    <row r="76" spans="1:14">
      <c r="A76" s="272">
        <v>812119</v>
      </c>
      <c r="B76" s="272" t="s">
        <v>712</v>
      </c>
      <c r="C76" s="272" t="s">
        <v>263</v>
      </c>
      <c r="D76" s="272" t="s">
        <v>263</v>
      </c>
      <c r="E76" s="272" t="s">
        <v>263</v>
      </c>
      <c r="F76" s="272" t="s">
        <v>263</v>
      </c>
      <c r="G76" s="272" t="s">
        <v>263</v>
      </c>
      <c r="H76" s="272" t="s">
        <v>263</v>
      </c>
      <c r="I76" s="272" t="s">
        <v>263</v>
      </c>
      <c r="J76" s="272" t="s">
        <v>263</v>
      </c>
      <c r="K76" s="272" t="s">
        <v>263</v>
      </c>
      <c r="L76" s="272" t="s">
        <v>263</v>
      </c>
      <c r="M76" s="272" t="s">
        <v>263</v>
      </c>
      <c r="N76" s="272" t="s">
        <v>263</v>
      </c>
    </row>
    <row r="77" spans="1:14">
      <c r="A77" s="272">
        <v>812185</v>
      </c>
      <c r="B77" s="272" t="s">
        <v>712</v>
      </c>
      <c r="C77" s="272" t="s">
        <v>263</v>
      </c>
      <c r="D77" s="272" t="s">
        <v>263</v>
      </c>
      <c r="E77" s="272" t="s">
        <v>263</v>
      </c>
      <c r="F77" s="272" t="s">
        <v>263</v>
      </c>
      <c r="G77" s="272" t="s">
        <v>263</v>
      </c>
      <c r="H77" s="272" t="s">
        <v>263</v>
      </c>
      <c r="I77" s="272" t="s">
        <v>263</v>
      </c>
      <c r="J77" s="272" t="s">
        <v>263</v>
      </c>
      <c r="K77" s="272" t="s">
        <v>263</v>
      </c>
      <c r="L77" s="272" t="s">
        <v>263</v>
      </c>
      <c r="M77" s="272" t="s">
        <v>263</v>
      </c>
      <c r="N77" s="272" t="s">
        <v>263</v>
      </c>
    </row>
    <row r="78" spans="1:14">
      <c r="A78" s="272">
        <v>812200</v>
      </c>
      <c r="B78" s="272" t="s">
        <v>712</v>
      </c>
      <c r="C78" s="272" t="s">
        <v>263</v>
      </c>
      <c r="D78" s="272" t="s">
        <v>263</v>
      </c>
      <c r="E78" s="272" t="s">
        <v>263</v>
      </c>
      <c r="F78" s="272" t="s">
        <v>263</v>
      </c>
      <c r="G78" s="272" t="s">
        <v>263</v>
      </c>
      <c r="H78" s="272" t="s">
        <v>263</v>
      </c>
      <c r="I78" s="272" t="s">
        <v>263</v>
      </c>
      <c r="J78" s="272" t="s">
        <v>263</v>
      </c>
      <c r="K78" s="272" t="s">
        <v>263</v>
      </c>
      <c r="L78" s="272" t="s">
        <v>263</v>
      </c>
      <c r="M78" s="272" t="s">
        <v>263</v>
      </c>
      <c r="N78" s="272" t="s">
        <v>263</v>
      </c>
    </row>
    <row r="79" spans="1:14">
      <c r="A79" s="272">
        <v>812213</v>
      </c>
      <c r="B79" s="272" t="s">
        <v>712</v>
      </c>
      <c r="C79" s="272" t="s">
        <v>263</v>
      </c>
      <c r="D79" s="272" t="s">
        <v>263</v>
      </c>
      <c r="E79" s="272" t="s">
        <v>263</v>
      </c>
      <c r="F79" s="272" t="s">
        <v>263</v>
      </c>
      <c r="G79" s="272" t="s">
        <v>263</v>
      </c>
      <c r="H79" s="272" t="s">
        <v>263</v>
      </c>
      <c r="I79" s="272" t="s">
        <v>263</v>
      </c>
      <c r="J79" s="272" t="s">
        <v>263</v>
      </c>
      <c r="K79" s="272" t="s">
        <v>263</v>
      </c>
      <c r="L79" s="272" t="s">
        <v>263</v>
      </c>
      <c r="M79" s="272" t="s">
        <v>263</v>
      </c>
      <c r="N79" s="272" t="s">
        <v>263</v>
      </c>
    </row>
    <row r="80" spans="1:14">
      <c r="A80" s="272">
        <v>812249</v>
      </c>
      <c r="B80" s="272" t="s">
        <v>712</v>
      </c>
      <c r="C80" s="272" t="s">
        <v>263</v>
      </c>
      <c r="D80" s="272" t="s">
        <v>263</v>
      </c>
      <c r="E80" s="272" t="s">
        <v>263</v>
      </c>
      <c r="F80" s="272" t="s">
        <v>263</v>
      </c>
      <c r="G80" s="272" t="s">
        <v>263</v>
      </c>
      <c r="H80" s="272" t="s">
        <v>263</v>
      </c>
      <c r="I80" s="272" t="s">
        <v>263</v>
      </c>
      <c r="J80" s="272" t="s">
        <v>263</v>
      </c>
      <c r="K80" s="272" t="s">
        <v>263</v>
      </c>
      <c r="L80" s="272" t="s">
        <v>263</v>
      </c>
      <c r="M80" s="272" t="s">
        <v>263</v>
      </c>
      <c r="N80" s="272" t="s">
        <v>263</v>
      </c>
    </row>
    <row r="81" spans="1:14">
      <c r="A81" s="272">
        <v>812259</v>
      </c>
      <c r="B81" s="272" t="s">
        <v>712</v>
      </c>
      <c r="C81" s="272" t="s">
        <v>263</v>
      </c>
      <c r="D81" s="272" t="s">
        <v>263</v>
      </c>
      <c r="E81" s="272" t="s">
        <v>263</v>
      </c>
      <c r="F81" s="272" t="s">
        <v>263</v>
      </c>
      <c r="G81" s="272" t="s">
        <v>263</v>
      </c>
      <c r="H81" s="272" t="s">
        <v>263</v>
      </c>
      <c r="I81" s="272" t="s">
        <v>263</v>
      </c>
      <c r="J81" s="272" t="s">
        <v>263</v>
      </c>
      <c r="K81" s="272" t="s">
        <v>263</v>
      </c>
      <c r="L81" s="272" t="s">
        <v>263</v>
      </c>
      <c r="M81" s="272" t="s">
        <v>263</v>
      </c>
      <c r="N81" s="272" t="s">
        <v>263</v>
      </c>
    </row>
    <row r="82" spans="1:14">
      <c r="A82" s="272">
        <v>812276</v>
      </c>
      <c r="B82" s="272" t="s">
        <v>712</v>
      </c>
      <c r="C82" s="272" t="s">
        <v>263</v>
      </c>
      <c r="D82" s="272" t="s">
        <v>263</v>
      </c>
      <c r="E82" s="272" t="s">
        <v>263</v>
      </c>
      <c r="F82" s="272" t="s">
        <v>263</v>
      </c>
      <c r="G82" s="272" t="s">
        <v>263</v>
      </c>
      <c r="H82" s="272" t="s">
        <v>263</v>
      </c>
      <c r="I82" s="272" t="s">
        <v>263</v>
      </c>
      <c r="J82" s="272" t="s">
        <v>263</v>
      </c>
      <c r="K82" s="272" t="s">
        <v>263</v>
      </c>
      <c r="L82" s="272" t="s">
        <v>263</v>
      </c>
      <c r="M82" s="272" t="s">
        <v>263</v>
      </c>
      <c r="N82" s="272" t="s">
        <v>263</v>
      </c>
    </row>
    <row r="83" spans="1:14">
      <c r="A83" s="272">
        <v>812281</v>
      </c>
      <c r="B83" s="272" t="s">
        <v>712</v>
      </c>
      <c r="C83" s="272" t="s">
        <v>263</v>
      </c>
      <c r="D83" s="272" t="s">
        <v>263</v>
      </c>
      <c r="E83" s="272" t="s">
        <v>263</v>
      </c>
      <c r="F83" s="272" t="s">
        <v>263</v>
      </c>
      <c r="G83" s="272" t="s">
        <v>263</v>
      </c>
      <c r="H83" s="272" t="s">
        <v>263</v>
      </c>
      <c r="I83" s="272" t="s">
        <v>263</v>
      </c>
      <c r="J83" s="272" t="s">
        <v>263</v>
      </c>
      <c r="K83" s="272" t="s">
        <v>263</v>
      </c>
      <c r="L83" s="272" t="s">
        <v>263</v>
      </c>
      <c r="M83" s="272" t="s">
        <v>263</v>
      </c>
      <c r="N83" s="272" t="s">
        <v>263</v>
      </c>
    </row>
    <row r="84" spans="1:14">
      <c r="A84" s="272">
        <v>812300</v>
      </c>
      <c r="B84" s="272" t="s">
        <v>712</v>
      </c>
      <c r="C84" s="272" t="s">
        <v>263</v>
      </c>
      <c r="D84" s="272" t="s">
        <v>263</v>
      </c>
      <c r="E84" s="272" t="s">
        <v>263</v>
      </c>
      <c r="F84" s="272" t="s">
        <v>263</v>
      </c>
      <c r="G84" s="272" t="s">
        <v>263</v>
      </c>
      <c r="H84" s="272" t="s">
        <v>263</v>
      </c>
      <c r="I84" s="272" t="s">
        <v>263</v>
      </c>
      <c r="J84" s="272" t="s">
        <v>263</v>
      </c>
      <c r="K84" s="272" t="s">
        <v>263</v>
      </c>
      <c r="L84" s="272" t="s">
        <v>263</v>
      </c>
      <c r="M84" s="272" t="s">
        <v>263</v>
      </c>
      <c r="N84" s="272" t="s">
        <v>263</v>
      </c>
    </row>
    <row r="85" spans="1:14">
      <c r="A85" s="272">
        <v>812315</v>
      </c>
      <c r="B85" s="272" t="s">
        <v>712</v>
      </c>
      <c r="C85" s="272" t="s">
        <v>263</v>
      </c>
      <c r="D85" s="272" t="s">
        <v>263</v>
      </c>
      <c r="E85" s="272" t="s">
        <v>263</v>
      </c>
      <c r="F85" s="272" t="s">
        <v>263</v>
      </c>
      <c r="G85" s="272" t="s">
        <v>263</v>
      </c>
      <c r="H85" s="272" t="s">
        <v>263</v>
      </c>
      <c r="I85" s="272" t="s">
        <v>263</v>
      </c>
      <c r="J85" s="272" t="s">
        <v>263</v>
      </c>
      <c r="K85" s="272" t="s">
        <v>263</v>
      </c>
      <c r="L85" s="272" t="s">
        <v>263</v>
      </c>
      <c r="M85" s="272" t="s">
        <v>263</v>
      </c>
      <c r="N85" s="272" t="s">
        <v>263</v>
      </c>
    </row>
    <row r="86" spans="1:14">
      <c r="A86" s="272">
        <v>812362</v>
      </c>
      <c r="B86" s="272" t="s">
        <v>712</v>
      </c>
      <c r="C86" s="272" t="s">
        <v>263</v>
      </c>
      <c r="D86" s="272" t="s">
        <v>263</v>
      </c>
      <c r="E86" s="272" t="s">
        <v>263</v>
      </c>
      <c r="F86" s="272" t="s">
        <v>263</v>
      </c>
      <c r="G86" s="272" t="s">
        <v>263</v>
      </c>
      <c r="H86" s="272" t="s">
        <v>263</v>
      </c>
      <c r="I86" s="272" t="s">
        <v>263</v>
      </c>
      <c r="J86" s="272" t="s">
        <v>263</v>
      </c>
      <c r="K86" s="272" t="s">
        <v>263</v>
      </c>
      <c r="L86" s="272" t="s">
        <v>263</v>
      </c>
      <c r="M86" s="272" t="s">
        <v>263</v>
      </c>
      <c r="N86" s="272" t="s">
        <v>263</v>
      </c>
    </row>
    <row r="87" spans="1:14">
      <c r="A87" s="272">
        <v>812419</v>
      </c>
      <c r="B87" s="272" t="s">
        <v>712</v>
      </c>
      <c r="C87" s="272" t="s">
        <v>263</v>
      </c>
      <c r="D87" s="272" t="s">
        <v>263</v>
      </c>
      <c r="E87" s="272" t="s">
        <v>263</v>
      </c>
      <c r="F87" s="272" t="s">
        <v>263</v>
      </c>
      <c r="G87" s="272" t="s">
        <v>263</v>
      </c>
      <c r="H87" s="272" t="s">
        <v>263</v>
      </c>
      <c r="I87" s="272" t="s">
        <v>263</v>
      </c>
      <c r="J87" s="272" t="s">
        <v>263</v>
      </c>
      <c r="K87" s="272" t="s">
        <v>263</v>
      </c>
      <c r="L87" s="272" t="s">
        <v>263</v>
      </c>
      <c r="M87" s="272" t="s">
        <v>263</v>
      </c>
      <c r="N87" s="272" t="s">
        <v>263</v>
      </c>
    </row>
    <row r="88" spans="1:14">
      <c r="A88" s="272">
        <v>812420</v>
      </c>
      <c r="B88" s="272" t="s">
        <v>712</v>
      </c>
      <c r="C88" s="272" t="s">
        <v>263</v>
      </c>
      <c r="D88" s="272" t="s">
        <v>263</v>
      </c>
      <c r="E88" s="272" t="s">
        <v>263</v>
      </c>
      <c r="F88" s="272" t="s">
        <v>263</v>
      </c>
      <c r="G88" s="272" t="s">
        <v>263</v>
      </c>
      <c r="H88" s="272" t="s">
        <v>263</v>
      </c>
      <c r="I88" s="272" t="s">
        <v>263</v>
      </c>
      <c r="J88" s="272" t="s">
        <v>263</v>
      </c>
      <c r="K88" s="272" t="s">
        <v>263</v>
      </c>
      <c r="L88" s="272" t="s">
        <v>263</v>
      </c>
      <c r="M88" s="272" t="s">
        <v>263</v>
      </c>
      <c r="N88" s="272" t="s">
        <v>263</v>
      </c>
    </row>
    <row r="89" spans="1:14">
      <c r="A89" s="272">
        <v>812423</v>
      </c>
      <c r="B89" s="272" t="s">
        <v>712</v>
      </c>
      <c r="C89" s="272" t="s">
        <v>263</v>
      </c>
      <c r="D89" s="272" t="s">
        <v>263</v>
      </c>
      <c r="E89" s="272" t="s">
        <v>263</v>
      </c>
      <c r="F89" s="272" t="s">
        <v>263</v>
      </c>
      <c r="G89" s="272" t="s">
        <v>263</v>
      </c>
      <c r="H89" s="272" t="s">
        <v>263</v>
      </c>
      <c r="I89" s="272" t="s">
        <v>263</v>
      </c>
      <c r="J89" s="272" t="s">
        <v>263</v>
      </c>
      <c r="K89" s="272" t="s">
        <v>263</v>
      </c>
      <c r="L89" s="272" t="s">
        <v>263</v>
      </c>
      <c r="M89" s="272" t="s">
        <v>263</v>
      </c>
      <c r="N89" s="272" t="s">
        <v>263</v>
      </c>
    </row>
    <row r="90" spans="1:14">
      <c r="A90" s="272">
        <v>812443</v>
      </c>
      <c r="B90" s="272" t="s">
        <v>712</v>
      </c>
      <c r="C90" s="272" t="s">
        <v>263</v>
      </c>
      <c r="D90" s="272" t="s">
        <v>263</v>
      </c>
      <c r="E90" s="272" t="s">
        <v>263</v>
      </c>
      <c r="F90" s="272" t="s">
        <v>263</v>
      </c>
      <c r="G90" s="272" t="s">
        <v>263</v>
      </c>
      <c r="H90" s="272" t="s">
        <v>263</v>
      </c>
      <c r="I90" s="272" t="s">
        <v>263</v>
      </c>
      <c r="J90" s="272" t="s">
        <v>263</v>
      </c>
      <c r="K90" s="272" t="s">
        <v>263</v>
      </c>
      <c r="L90" s="272" t="s">
        <v>263</v>
      </c>
      <c r="M90" s="272" t="s">
        <v>263</v>
      </c>
      <c r="N90" s="272" t="s">
        <v>263</v>
      </c>
    </row>
    <row r="91" spans="1:14">
      <c r="A91" s="272">
        <v>812559</v>
      </c>
      <c r="B91" s="272" t="s">
        <v>712</v>
      </c>
      <c r="C91" s="272" t="s">
        <v>263</v>
      </c>
      <c r="D91" s="272" t="s">
        <v>263</v>
      </c>
      <c r="E91" s="272" t="s">
        <v>263</v>
      </c>
      <c r="F91" s="272" t="s">
        <v>263</v>
      </c>
      <c r="G91" s="272" t="s">
        <v>263</v>
      </c>
      <c r="H91" s="272" t="s">
        <v>263</v>
      </c>
      <c r="I91" s="272" t="s">
        <v>263</v>
      </c>
      <c r="J91" s="272" t="s">
        <v>263</v>
      </c>
      <c r="K91" s="272" t="s">
        <v>263</v>
      </c>
      <c r="L91" s="272" t="s">
        <v>263</v>
      </c>
      <c r="M91" s="272" t="s">
        <v>263</v>
      </c>
      <c r="N91" s="272" t="s">
        <v>263</v>
      </c>
    </row>
    <row r="92" spans="1:14">
      <c r="A92" s="272">
        <v>812576</v>
      </c>
      <c r="B92" s="272" t="s">
        <v>712</v>
      </c>
      <c r="C92" s="272" t="s">
        <v>263</v>
      </c>
      <c r="D92" s="272" t="s">
        <v>263</v>
      </c>
      <c r="E92" s="272" t="s">
        <v>263</v>
      </c>
      <c r="F92" s="272" t="s">
        <v>263</v>
      </c>
      <c r="G92" s="272" t="s">
        <v>263</v>
      </c>
      <c r="H92" s="272" t="s">
        <v>263</v>
      </c>
      <c r="I92" s="272" t="s">
        <v>263</v>
      </c>
      <c r="J92" s="272" t="s">
        <v>263</v>
      </c>
      <c r="K92" s="272" t="s">
        <v>263</v>
      </c>
      <c r="L92" s="272" t="s">
        <v>263</v>
      </c>
      <c r="M92" s="272" t="s">
        <v>263</v>
      </c>
      <c r="N92" s="272" t="s">
        <v>263</v>
      </c>
    </row>
    <row r="93" spans="1:14">
      <c r="A93" s="272">
        <v>812590</v>
      </c>
      <c r="B93" s="272" t="s">
        <v>712</v>
      </c>
      <c r="C93" s="272" t="s">
        <v>263</v>
      </c>
      <c r="D93" s="272" t="s">
        <v>263</v>
      </c>
      <c r="E93" s="272" t="s">
        <v>263</v>
      </c>
      <c r="F93" s="272" t="s">
        <v>263</v>
      </c>
      <c r="G93" s="272" t="s">
        <v>263</v>
      </c>
      <c r="H93" s="272" t="s">
        <v>263</v>
      </c>
      <c r="I93" s="272" t="s">
        <v>263</v>
      </c>
      <c r="J93" s="272" t="s">
        <v>263</v>
      </c>
      <c r="K93" s="272" t="s">
        <v>263</v>
      </c>
      <c r="L93" s="272" t="s">
        <v>263</v>
      </c>
      <c r="M93" s="272" t="s">
        <v>263</v>
      </c>
      <c r="N93" s="272" t="s">
        <v>263</v>
      </c>
    </row>
    <row r="94" spans="1:14">
      <c r="A94" s="272">
        <v>812603</v>
      </c>
      <c r="B94" s="272" t="s">
        <v>712</v>
      </c>
      <c r="C94" s="272" t="s">
        <v>263</v>
      </c>
      <c r="D94" s="272" t="s">
        <v>263</v>
      </c>
      <c r="E94" s="272" t="s">
        <v>263</v>
      </c>
      <c r="F94" s="272" t="s">
        <v>263</v>
      </c>
      <c r="G94" s="272" t="s">
        <v>263</v>
      </c>
      <c r="H94" s="272" t="s">
        <v>263</v>
      </c>
      <c r="I94" s="272" t="s">
        <v>263</v>
      </c>
      <c r="J94" s="272" t="s">
        <v>263</v>
      </c>
      <c r="K94" s="272" t="s">
        <v>263</v>
      </c>
      <c r="L94" s="272" t="s">
        <v>263</v>
      </c>
      <c r="M94" s="272" t="s">
        <v>263</v>
      </c>
      <c r="N94" s="272" t="s">
        <v>263</v>
      </c>
    </row>
    <row r="95" spans="1:14">
      <c r="A95" s="272">
        <v>812615</v>
      </c>
      <c r="B95" s="272" t="s">
        <v>712</v>
      </c>
      <c r="C95" s="272" t="s">
        <v>263</v>
      </c>
      <c r="D95" s="272" t="s">
        <v>263</v>
      </c>
      <c r="E95" s="272" t="s">
        <v>263</v>
      </c>
      <c r="F95" s="272" t="s">
        <v>263</v>
      </c>
      <c r="G95" s="272" t="s">
        <v>263</v>
      </c>
      <c r="H95" s="272" t="s">
        <v>263</v>
      </c>
      <c r="I95" s="272" t="s">
        <v>263</v>
      </c>
      <c r="J95" s="272" t="s">
        <v>263</v>
      </c>
      <c r="K95" s="272" t="s">
        <v>263</v>
      </c>
      <c r="L95" s="272" t="s">
        <v>263</v>
      </c>
      <c r="M95" s="272" t="s">
        <v>263</v>
      </c>
      <c r="N95" s="272" t="s">
        <v>263</v>
      </c>
    </row>
    <row r="96" spans="1:14">
      <c r="A96" s="272">
        <v>812625</v>
      </c>
      <c r="B96" s="272" t="s">
        <v>712</v>
      </c>
      <c r="C96" s="272" t="s">
        <v>263</v>
      </c>
      <c r="D96" s="272" t="s">
        <v>263</v>
      </c>
      <c r="E96" s="272" t="s">
        <v>263</v>
      </c>
      <c r="F96" s="272" t="s">
        <v>263</v>
      </c>
      <c r="G96" s="272" t="s">
        <v>263</v>
      </c>
      <c r="H96" s="272" t="s">
        <v>263</v>
      </c>
      <c r="I96" s="272" t="s">
        <v>263</v>
      </c>
      <c r="J96" s="272" t="s">
        <v>263</v>
      </c>
      <c r="K96" s="272" t="s">
        <v>263</v>
      </c>
      <c r="L96" s="272" t="s">
        <v>263</v>
      </c>
      <c r="M96" s="272" t="s">
        <v>263</v>
      </c>
      <c r="N96" s="272" t="s">
        <v>263</v>
      </c>
    </row>
    <row r="97" spans="1:14">
      <c r="A97" s="272">
        <v>812643</v>
      </c>
      <c r="B97" s="272" t="s">
        <v>712</v>
      </c>
      <c r="C97" s="272" t="s">
        <v>263</v>
      </c>
      <c r="D97" s="272" t="s">
        <v>263</v>
      </c>
      <c r="E97" s="272" t="s">
        <v>263</v>
      </c>
      <c r="F97" s="272" t="s">
        <v>263</v>
      </c>
      <c r="G97" s="272" t="s">
        <v>263</v>
      </c>
      <c r="H97" s="272" t="s">
        <v>263</v>
      </c>
      <c r="I97" s="272" t="s">
        <v>263</v>
      </c>
      <c r="J97" s="272" t="s">
        <v>263</v>
      </c>
      <c r="K97" s="272" t="s">
        <v>263</v>
      </c>
      <c r="L97" s="272" t="s">
        <v>263</v>
      </c>
      <c r="M97" s="272" t="s">
        <v>263</v>
      </c>
      <c r="N97" s="272" t="s">
        <v>263</v>
      </c>
    </row>
    <row r="98" spans="1:14">
      <c r="A98" s="272">
        <v>812681</v>
      </c>
      <c r="B98" s="272" t="s">
        <v>712</v>
      </c>
      <c r="C98" s="272" t="s">
        <v>263</v>
      </c>
      <c r="D98" s="272" t="s">
        <v>263</v>
      </c>
      <c r="E98" s="272" t="s">
        <v>263</v>
      </c>
      <c r="F98" s="272" t="s">
        <v>263</v>
      </c>
      <c r="G98" s="272" t="s">
        <v>263</v>
      </c>
      <c r="H98" s="272" t="s">
        <v>263</v>
      </c>
      <c r="I98" s="272" t="s">
        <v>263</v>
      </c>
      <c r="J98" s="272" t="s">
        <v>263</v>
      </c>
      <c r="K98" s="272" t="s">
        <v>263</v>
      </c>
      <c r="L98" s="272" t="s">
        <v>263</v>
      </c>
      <c r="M98" s="272" t="s">
        <v>263</v>
      </c>
      <c r="N98" s="272" t="s">
        <v>263</v>
      </c>
    </row>
    <row r="99" spans="1:14">
      <c r="A99" s="272">
        <v>812693</v>
      </c>
      <c r="B99" s="272" t="s">
        <v>712</v>
      </c>
      <c r="C99" s="272" t="s">
        <v>263</v>
      </c>
      <c r="D99" s="272" t="s">
        <v>263</v>
      </c>
      <c r="E99" s="272" t="s">
        <v>263</v>
      </c>
      <c r="F99" s="272" t="s">
        <v>263</v>
      </c>
      <c r="G99" s="272" t="s">
        <v>263</v>
      </c>
      <c r="H99" s="272" t="s">
        <v>263</v>
      </c>
      <c r="I99" s="272" t="s">
        <v>263</v>
      </c>
      <c r="J99" s="272" t="s">
        <v>263</v>
      </c>
      <c r="K99" s="272" t="s">
        <v>263</v>
      </c>
      <c r="L99" s="272" t="s">
        <v>263</v>
      </c>
      <c r="M99" s="272" t="s">
        <v>263</v>
      </c>
      <c r="N99" s="272" t="s">
        <v>263</v>
      </c>
    </row>
    <row r="100" spans="1:14">
      <c r="A100" s="272">
        <v>812697</v>
      </c>
      <c r="B100" s="272" t="s">
        <v>712</v>
      </c>
      <c r="C100" s="272" t="s">
        <v>263</v>
      </c>
      <c r="D100" s="272" t="s">
        <v>263</v>
      </c>
      <c r="E100" s="272" t="s">
        <v>263</v>
      </c>
      <c r="F100" s="272" t="s">
        <v>263</v>
      </c>
      <c r="G100" s="272" t="s">
        <v>263</v>
      </c>
      <c r="H100" s="272" t="s">
        <v>263</v>
      </c>
      <c r="I100" s="272" t="s">
        <v>263</v>
      </c>
      <c r="J100" s="272" t="s">
        <v>263</v>
      </c>
      <c r="K100" s="272" t="s">
        <v>263</v>
      </c>
      <c r="L100" s="272" t="s">
        <v>263</v>
      </c>
      <c r="M100" s="272" t="s">
        <v>263</v>
      </c>
      <c r="N100" s="272" t="s">
        <v>263</v>
      </c>
    </row>
    <row r="101" spans="1:14">
      <c r="A101" s="272">
        <v>812753</v>
      </c>
      <c r="B101" s="272" t="s">
        <v>712</v>
      </c>
      <c r="C101" s="272" t="s">
        <v>263</v>
      </c>
      <c r="D101" s="272" t="s">
        <v>263</v>
      </c>
      <c r="E101" s="272" t="s">
        <v>263</v>
      </c>
      <c r="F101" s="272" t="s">
        <v>263</v>
      </c>
      <c r="G101" s="272" t="s">
        <v>263</v>
      </c>
      <c r="H101" s="272" t="s">
        <v>263</v>
      </c>
      <c r="I101" s="272" t="s">
        <v>263</v>
      </c>
      <c r="J101" s="272" t="s">
        <v>263</v>
      </c>
      <c r="K101" s="272" t="s">
        <v>263</v>
      </c>
      <c r="L101" s="272" t="s">
        <v>263</v>
      </c>
      <c r="M101" s="272" t="s">
        <v>263</v>
      </c>
      <c r="N101" s="272" t="s">
        <v>263</v>
      </c>
    </row>
    <row r="102" spans="1:14">
      <c r="A102" s="272">
        <v>812788</v>
      </c>
      <c r="B102" s="272" t="s">
        <v>712</v>
      </c>
      <c r="C102" s="272" t="s">
        <v>263</v>
      </c>
      <c r="D102" s="272" t="s">
        <v>263</v>
      </c>
      <c r="E102" s="272" t="s">
        <v>263</v>
      </c>
      <c r="F102" s="272" t="s">
        <v>263</v>
      </c>
      <c r="G102" s="272" t="s">
        <v>263</v>
      </c>
      <c r="H102" s="272" t="s">
        <v>263</v>
      </c>
      <c r="I102" s="272" t="s">
        <v>263</v>
      </c>
      <c r="J102" s="272" t="s">
        <v>263</v>
      </c>
      <c r="K102" s="272" t="s">
        <v>263</v>
      </c>
      <c r="L102" s="272" t="s">
        <v>263</v>
      </c>
      <c r="M102" s="272" t="s">
        <v>263</v>
      </c>
      <c r="N102" s="272" t="s">
        <v>263</v>
      </c>
    </row>
    <row r="103" spans="1:14">
      <c r="A103" s="272">
        <v>812797</v>
      </c>
      <c r="B103" s="272" t="s">
        <v>712</v>
      </c>
      <c r="C103" s="272" t="s">
        <v>263</v>
      </c>
      <c r="D103" s="272" t="s">
        <v>263</v>
      </c>
      <c r="E103" s="272" t="s">
        <v>263</v>
      </c>
      <c r="F103" s="272" t="s">
        <v>263</v>
      </c>
      <c r="G103" s="272" t="s">
        <v>263</v>
      </c>
      <c r="H103" s="272" t="s">
        <v>263</v>
      </c>
      <c r="I103" s="272" t="s">
        <v>263</v>
      </c>
      <c r="J103" s="272" t="s">
        <v>263</v>
      </c>
      <c r="K103" s="272" t="s">
        <v>263</v>
      </c>
      <c r="L103" s="272" t="s">
        <v>263</v>
      </c>
      <c r="M103" s="272" t="s">
        <v>263</v>
      </c>
      <c r="N103" s="272" t="s">
        <v>263</v>
      </c>
    </row>
    <row r="104" spans="1:14">
      <c r="A104" s="272">
        <v>812800</v>
      </c>
      <c r="B104" s="272" t="s">
        <v>712</v>
      </c>
      <c r="C104" s="272" t="s">
        <v>263</v>
      </c>
      <c r="D104" s="272" t="s">
        <v>263</v>
      </c>
      <c r="E104" s="272" t="s">
        <v>263</v>
      </c>
      <c r="F104" s="272" t="s">
        <v>263</v>
      </c>
      <c r="G104" s="272" t="s">
        <v>263</v>
      </c>
      <c r="H104" s="272" t="s">
        <v>263</v>
      </c>
      <c r="I104" s="272" t="s">
        <v>263</v>
      </c>
      <c r="J104" s="272" t="s">
        <v>263</v>
      </c>
      <c r="K104" s="272" t="s">
        <v>263</v>
      </c>
      <c r="L104" s="272" t="s">
        <v>263</v>
      </c>
      <c r="M104" s="272" t="s">
        <v>263</v>
      </c>
      <c r="N104" s="272" t="s">
        <v>263</v>
      </c>
    </row>
    <row r="105" spans="1:14">
      <c r="A105" s="272">
        <v>812812</v>
      </c>
      <c r="B105" s="272" t="s">
        <v>712</v>
      </c>
      <c r="C105" s="272" t="s">
        <v>263</v>
      </c>
      <c r="D105" s="272" t="s">
        <v>263</v>
      </c>
      <c r="E105" s="272" t="s">
        <v>263</v>
      </c>
      <c r="F105" s="272" t="s">
        <v>263</v>
      </c>
      <c r="G105" s="272" t="s">
        <v>263</v>
      </c>
      <c r="H105" s="272" t="s">
        <v>263</v>
      </c>
      <c r="I105" s="272" t="s">
        <v>263</v>
      </c>
      <c r="J105" s="272" t="s">
        <v>263</v>
      </c>
      <c r="K105" s="272" t="s">
        <v>263</v>
      </c>
      <c r="L105" s="272" t="s">
        <v>263</v>
      </c>
      <c r="M105" s="272" t="s">
        <v>263</v>
      </c>
      <c r="N105" s="272" t="s">
        <v>263</v>
      </c>
    </row>
    <row r="106" spans="1:14">
      <c r="A106" s="272">
        <v>812823</v>
      </c>
      <c r="B106" s="272" t="s">
        <v>712</v>
      </c>
      <c r="C106" s="272" t="s">
        <v>263</v>
      </c>
      <c r="D106" s="272" t="s">
        <v>263</v>
      </c>
      <c r="E106" s="272" t="s">
        <v>263</v>
      </c>
      <c r="F106" s="272" t="s">
        <v>263</v>
      </c>
      <c r="G106" s="272" t="s">
        <v>263</v>
      </c>
      <c r="H106" s="272" t="s">
        <v>263</v>
      </c>
      <c r="I106" s="272" t="s">
        <v>263</v>
      </c>
      <c r="J106" s="272" t="s">
        <v>263</v>
      </c>
      <c r="K106" s="272" t="s">
        <v>263</v>
      </c>
      <c r="L106" s="272" t="s">
        <v>263</v>
      </c>
      <c r="M106" s="272" t="s">
        <v>263</v>
      </c>
      <c r="N106" s="272" t="s">
        <v>263</v>
      </c>
    </row>
    <row r="107" spans="1:14">
      <c r="A107" s="272">
        <v>812874</v>
      </c>
      <c r="B107" s="272" t="s">
        <v>712</v>
      </c>
      <c r="C107" s="272" t="s">
        <v>263</v>
      </c>
      <c r="D107" s="272" t="s">
        <v>263</v>
      </c>
      <c r="E107" s="272" t="s">
        <v>263</v>
      </c>
      <c r="F107" s="272" t="s">
        <v>263</v>
      </c>
      <c r="G107" s="272" t="s">
        <v>263</v>
      </c>
      <c r="H107" s="272" t="s">
        <v>263</v>
      </c>
      <c r="I107" s="272" t="s">
        <v>263</v>
      </c>
      <c r="J107" s="272" t="s">
        <v>263</v>
      </c>
      <c r="K107" s="272" t="s">
        <v>263</v>
      </c>
      <c r="L107" s="272" t="s">
        <v>263</v>
      </c>
      <c r="M107" s="272" t="s">
        <v>263</v>
      </c>
      <c r="N107" s="272" t="s">
        <v>263</v>
      </c>
    </row>
    <row r="108" spans="1:14">
      <c r="A108" s="272">
        <v>812886</v>
      </c>
      <c r="B108" s="272" t="s">
        <v>712</v>
      </c>
      <c r="C108" s="272" t="s">
        <v>263</v>
      </c>
      <c r="D108" s="272" t="s">
        <v>263</v>
      </c>
      <c r="E108" s="272" t="s">
        <v>263</v>
      </c>
      <c r="F108" s="272" t="s">
        <v>263</v>
      </c>
      <c r="G108" s="272" t="s">
        <v>263</v>
      </c>
      <c r="H108" s="272" t="s">
        <v>263</v>
      </c>
      <c r="I108" s="272" t="s">
        <v>263</v>
      </c>
      <c r="J108" s="272" t="s">
        <v>263</v>
      </c>
      <c r="K108" s="272" t="s">
        <v>263</v>
      </c>
      <c r="L108" s="272" t="s">
        <v>263</v>
      </c>
      <c r="M108" s="272" t="s">
        <v>263</v>
      </c>
      <c r="N108" s="272" t="s">
        <v>263</v>
      </c>
    </row>
    <row r="109" spans="1:14">
      <c r="A109" s="272">
        <v>812940</v>
      </c>
      <c r="B109" s="272" t="s">
        <v>712</v>
      </c>
      <c r="C109" s="272" t="s">
        <v>263</v>
      </c>
      <c r="D109" s="272" t="s">
        <v>263</v>
      </c>
      <c r="E109" s="272" t="s">
        <v>263</v>
      </c>
      <c r="F109" s="272" t="s">
        <v>263</v>
      </c>
      <c r="G109" s="272" t="s">
        <v>263</v>
      </c>
      <c r="H109" s="272" t="s">
        <v>263</v>
      </c>
      <c r="I109" s="272" t="s">
        <v>263</v>
      </c>
      <c r="J109" s="272" t="s">
        <v>263</v>
      </c>
      <c r="K109" s="272" t="s">
        <v>263</v>
      </c>
      <c r="L109" s="272" t="s">
        <v>263</v>
      </c>
      <c r="M109" s="272" t="s">
        <v>263</v>
      </c>
      <c r="N109" s="272" t="s">
        <v>263</v>
      </c>
    </row>
    <row r="110" spans="1:14">
      <c r="A110" s="272">
        <v>812956</v>
      </c>
      <c r="B110" s="272" t="s">
        <v>712</v>
      </c>
      <c r="C110" s="272" t="s">
        <v>263</v>
      </c>
      <c r="D110" s="272" t="s">
        <v>263</v>
      </c>
      <c r="E110" s="272" t="s">
        <v>263</v>
      </c>
      <c r="F110" s="272" t="s">
        <v>263</v>
      </c>
      <c r="G110" s="272" t="s">
        <v>263</v>
      </c>
      <c r="H110" s="272" t="s">
        <v>263</v>
      </c>
      <c r="I110" s="272" t="s">
        <v>263</v>
      </c>
      <c r="J110" s="272" t="s">
        <v>263</v>
      </c>
      <c r="K110" s="272" t="s">
        <v>263</v>
      </c>
      <c r="L110" s="272" t="s">
        <v>263</v>
      </c>
      <c r="M110" s="272" t="s">
        <v>263</v>
      </c>
      <c r="N110" s="272" t="s">
        <v>263</v>
      </c>
    </row>
    <row r="111" spans="1:14">
      <c r="A111" s="272">
        <v>812967</v>
      </c>
      <c r="B111" s="272" t="s">
        <v>712</v>
      </c>
      <c r="C111" s="272" t="s">
        <v>263</v>
      </c>
      <c r="D111" s="272" t="s">
        <v>263</v>
      </c>
      <c r="E111" s="272" t="s">
        <v>263</v>
      </c>
      <c r="F111" s="272" t="s">
        <v>263</v>
      </c>
      <c r="G111" s="272" t="s">
        <v>263</v>
      </c>
      <c r="H111" s="272" t="s">
        <v>263</v>
      </c>
      <c r="I111" s="272" t="s">
        <v>263</v>
      </c>
      <c r="J111" s="272" t="s">
        <v>263</v>
      </c>
      <c r="K111" s="272" t="s">
        <v>263</v>
      </c>
      <c r="L111" s="272" t="s">
        <v>263</v>
      </c>
      <c r="M111" s="272" t="s">
        <v>263</v>
      </c>
      <c r="N111" s="272" t="s">
        <v>263</v>
      </c>
    </row>
    <row r="112" spans="1:14">
      <c r="A112" s="272">
        <v>813009</v>
      </c>
      <c r="B112" s="272" t="s">
        <v>712</v>
      </c>
      <c r="C112" s="272" t="s">
        <v>263</v>
      </c>
      <c r="D112" s="272" t="s">
        <v>263</v>
      </c>
      <c r="E112" s="272" t="s">
        <v>263</v>
      </c>
      <c r="F112" s="272" t="s">
        <v>263</v>
      </c>
      <c r="G112" s="272" t="s">
        <v>263</v>
      </c>
      <c r="H112" s="272" t="s">
        <v>263</v>
      </c>
      <c r="I112" s="272" t="s">
        <v>263</v>
      </c>
      <c r="J112" s="272" t="s">
        <v>263</v>
      </c>
      <c r="K112" s="272" t="s">
        <v>263</v>
      </c>
      <c r="L112" s="272" t="s">
        <v>263</v>
      </c>
      <c r="M112" s="272" t="s">
        <v>263</v>
      </c>
      <c r="N112" s="272" t="s">
        <v>263</v>
      </c>
    </row>
    <row r="113" spans="1:14">
      <c r="A113" s="272">
        <v>813084</v>
      </c>
      <c r="B113" s="272" t="s">
        <v>712</v>
      </c>
      <c r="C113" s="272" t="s">
        <v>263</v>
      </c>
      <c r="D113" s="272" t="s">
        <v>263</v>
      </c>
      <c r="E113" s="272" t="s">
        <v>263</v>
      </c>
      <c r="F113" s="272" t="s">
        <v>263</v>
      </c>
      <c r="G113" s="272" t="s">
        <v>263</v>
      </c>
      <c r="H113" s="272" t="s">
        <v>263</v>
      </c>
      <c r="I113" s="272" t="s">
        <v>263</v>
      </c>
      <c r="J113" s="272" t="s">
        <v>263</v>
      </c>
      <c r="K113" s="272" t="s">
        <v>263</v>
      </c>
      <c r="L113" s="272" t="s">
        <v>263</v>
      </c>
      <c r="M113" s="272" t="s">
        <v>263</v>
      </c>
      <c r="N113" s="272" t="s">
        <v>263</v>
      </c>
    </row>
    <row r="114" spans="1:14">
      <c r="A114" s="272">
        <v>813189</v>
      </c>
      <c r="B114" s="272" t="s">
        <v>712</v>
      </c>
      <c r="C114" s="272" t="s">
        <v>263</v>
      </c>
      <c r="D114" s="272" t="s">
        <v>263</v>
      </c>
      <c r="E114" s="272" t="s">
        <v>263</v>
      </c>
      <c r="F114" s="272" t="s">
        <v>263</v>
      </c>
      <c r="G114" s="272" t="s">
        <v>263</v>
      </c>
      <c r="H114" s="272" t="s">
        <v>263</v>
      </c>
      <c r="I114" s="272" t="s">
        <v>263</v>
      </c>
      <c r="J114" s="272" t="s">
        <v>263</v>
      </c>
      <c r="K114" s="272" t="s">
        <v>263</v>
      </c>
      <c r="L114" s="272" t="s">
        <v>263</v>
      </c>
      <c r="M114" s="272" t="s">
        <v>263</v>
      </c>
      <c r="N114" s="272" t="s">
        <v>263</v>
      </c>
    </row>
    <row r="115" spans="1:14">
      <c r="A115" s="272">
        <v>813201</v>
      </c>
      <c r="B115" s="272" t="s">
        <v>712</v>
      </c>
      <c r="C115" s="272" t="s">
        <v>263</v>
      </c>
      <c r="D115" s="272" t="s">
        <v>263</v>
      </c>
      <c r="E115" s="272" t="s">
        <v>263</v>
      </c>
      <c r="F115" s="272" t="s">
        <v>263</v>
      </c>
      <c r="G115" s="272" t="s">
        <v>263</v>
      </c>
      <c r="H115" s="272" t="s">
        <v>263</v>
      </c>
      <c r="I115" s="272" t="s">
        <v>263</v>
      </c>
      <c r="J115" s="272" t="s">
        <v>263</v>
      </c>
      <c r="K115" s="272" t="s">
        <v>263</v>
      </c>
      <c r="L115" s="272" t="s">
        <v>263</v>
      </c>
      <c r="M115" s="272" t="s">
        <v>263</v>
      </c>
      <c r="N115" s="272" t="s">
        <v>263</v>
      </c>
    </row>
    <row r="116" spans="1:14">
      <c r="A116" s="272">
        <v>813203</v>
      </c>
      <c r="B116" s="272" t="s">
        <v>712</v>
      </c>
      <c r="C116" s="272" t="s">
        <v>263</v>
      </c>
      <c r="D116" s="272" t="s">
        <v>263</v>
      </c>
      <c r="E116" s="272" t="s">
        <v>263</v>
      </c>
      <c r="F116" s="272" t="s">
        <v>263</v>
      </c>
      <c r="G116" s="272" t="s">
        <v>263</v>
      </c>
      <c r="H116" s="272" t="s">
        <v>263</v>
      </c>
      <c r="I116" s="272" t="s">
        <v>263</v>
      </c>
      <c r="J116" s="272" t="s">
        <v>263</v>
      </c>
      <c r="K116" s="272" t="s">
        <v>263</v>
      </c>
      <c r="L116" s="272" t="s">
        <v>263</v>
      </c>
      <c r="M116" s="272" t="s">
        <v>263</v>
      </c>
      <c r="N116" s="272" t="s">
        <v>263</v>
      </c>
    </row>
    <row r="117" spans="1:14">
      <c r="A117" s="272">
        <v>813219</v>
      </c>
      <c r="B117" s="272" t="s">
        <v>712</v>
      </c>
      <c r="C117" s="272" t="s">
        <v>263</v>
      </c>
      <c r="D117" s="272" t="s">
        <v>263</v>
      </c>
      <c r="E117" s="272" t="s">
        <v>263</v>
      </c>
      <c r="F117" s="272" t="s">
        <v>263</v>
      </c>
      <c r="G117" s="272" t="s">
        <v>263</v>
      </c>
      <c r="H117" s="272" t="s">
        <v>263</v>
      </c>
      <c r="I117" s="272" t="s">
        <v>263</v>
      </c>
      <c r="J117" s="272" t="s">
        <v>263</v>
      </c>
      <c r="K117" s="272" t="s">
        <v>263</v>
      </c>
      <c r="L117" s="272" t="s">
        <v>263</v>
      </c>
      <c r="M117" s="272" t="s">
        <v>263</v>
      </c>
      <c r="N117" s="272" t="s">
        <v>263</v>
      </c>
    </row>
    <row r="118" spans="1:14">
      <c r="A118" s="272">
        <v>813222</v>
      </c>
      <c r="B118" s="272" t="s">
        <v>712</v>
      </c>
      <c r="C118" s="272" t="s">
        <v>263</v>
      </c>
      <c r="D118" s="272" t="s">
        <v>263</v>
      </c>
      <c r="E118" s="272" t="s">
        <v>263</v>
      </c>
      <c r="F118" s="272" t="s">
        <v>263</v>
      </c>
      <c r="G118" s="272" t="s">
        <v>263</v>
      </c>
      <c r="H118" s="272" t="s">
        <v>263</v>
      </c>
      <c r="I118" s="272" t="s">
        <v>263</v>
      </c>
      <c r="J118" s="272" t="s">
        <v>263</v>
      </c>
      <c r="K118" s="272" t="s">
        <v>263</v>
      </c>
      <c r="L118" s="272" t="s">
        <v>263</v>
      </c>
      <c r="M118" s="272" t="s">
        <v>263</v>
      </c>
      <c r="N118" s="272" t="s">
        <v>263</v>
      </c>
    </row>
    <row r="119" spans="1:14">
      <c r="A119" s="272">
        <v>813239</v>
      </c>
      <c r="B119" s="272" t="s">
        <v>712</v>
      </c>
      <c r="C119" s="272" t="s">
        <v>263</v>
      </c>
      <c r="D119" s="272" t="s">
        <v>263</v>
      </c>
      <c r="E119" s="272" t="s">
        <v>263</v>
      </c>
      <c r="F119" s="272" t="s">
        <v>263</v>
      </c>
      <c r="G119" s="272" t="s">
        <v>263</v>
      </c>
      <c r="H119" s="272" t="s">
        <v>263</v>
      </c>
      <c r="I119" s="272" t="s">
        <v>263</v>
      </c>
      <c r="J119" s="272" t="s">
        <v>263</v>
      </c>
      <c r="K119" s="272" t="s">
        <v>263</v>
      </c>
      <c r="L119" s="272" t="s">
        <v>263</v>
      </c>
      <c r="M119" s="272" t="s">
        <v>263</v>
      </c>
      <c r="N119" s="272" t="s">
        <v>263</v>
      </c>
    </row>
    <row r="120" spans="1:14">
      <c r="A120" s="272">
        <v>813245</v>
      </c>
      <c r="B120" s="272" t="s">
        <v>712</v>
      </c>
      <c r="C120" s="272" t="s">
        <v>263</v>
      </c>
      <c r="D120" s="272" t="s">
        <v>263</v>
      </c>
      <c r="E120" s="272" t="s">
        <v>263</v>
      </c>
      <c r="F120" s="272" t="s">
        <v>263</v>
      </c>
      <c r="G120" s="272" t="s">
        <v>263</v>
      </c>
      <c r="H120" s="272" t="s">
        <v>263</v>
      </c>
      <c r="I120" s="272" t="s">
        <v>263</v>
      </c>
      <c r="J120" s="272" t="s">
        <v>263</v>
      </c>
      <c r="K120" s="272" t="s">
        <v>263</v>
      </c>
      <c r="L120" s="272" t="s">
        <v>263</v>
      </c>
      <c r="M120" s="272" t="s">
        <v>263</v>
      </c>
      <c r="N120" s="272" t="s">
        <v>263</v>
      </c>
    </row>
    <row r="121" spans="1:14">
      <c r="A121" s="272">
        <v>813284</v>
      </c>
      <c r="B121" s="272" t="s">
        <v>712</v>
      </c>
      <c r="C121" s="272" t="s">
        <v>263</v>
      </c>
      <c r="D121" s="272" t="s">
        <v>263</v>
      </c>
      <c r="E121" s="272" t="s">
        <v>263</v>
      </c>
      <c r="F121" s="272" t="s">
        <v>263</v>
      </c>
      <c r="G121" s="272" t="s">
        <v>263</v>
      </c>
      <c r="H121" s="272" t="s">
        <v>263</v>
      </c>
      <c r="I121" s="272" t="s">
        <v>263</v>
      </c>
      <c r="J121" s="272" t="s">
        <v>263</v>
      </c>
      <c r="K121" s="272" t="s">
        <v>263</v>
      </c>
      <c r="L121" s="272" t="s">
        <v>263</v>
      </c>
      <c r="M121" s="272" t="s">
        <v>263</v>
      </c>
      <c r="N121" s="272" t="s">
        <v>263</v>
      </c>
    </row>
    <row r="122" spans="1:14">
      <c r="A122" s="272">
        <v>813285</v>
      </c>
      <c r="B122" s="272" t="s">
        <v>712</v>
      </c>
      <c r="C122" s="272" t="s">
        <v>263</v>
      </c>
      <c r="D122" s="272" t="s">
        <v>263</v>
      </c>
      <c r="E122" s="272" t="s">
        <v>263</v>
      </c>
      <c r="F122" s="272" t="s">
        <v>263</v>
      </c>
      <c r="G122" s="272" t="s">
        <v>263</v>
      </c>
      <c r="H122" s="272" t="s">
        <v>263</v>
      </c>
      <c r="I122" s="272" t="s">
        <v>263</v>
      </c>
      <c r="J122" s="272" t="s">
        <v>263</v>
      </c>
      <c r="K122" s="272" t="s">
        <v>263</v>
      </c>
      <c r="L122" s="272" t="s">
        <v>263</v>
      </c>
      <c r="M122" s="272" t="s">
        <v>263</v>
      </c>
      <c r="N122" s="272" t="s">
        <v>263</v>
      </c>
    </row>
    <row r="123" spans="1:14">
      <c r="A123" s="272">
        <v>813347</v>
      </c>
      <c r="B123" s="272" t="s">
        <v>712</v>
      </c>
      <c r="C123" s="272" t="s">
        <v>263</v>
      </c>
      <c r="D123" s="272" t="s">
        <v>263</v>
      </c>
      <c r="E123" s="272" t="s">
        <v>263</v>
      </c>
      <c r="F123" s="272" t="s">
        <v>263</v>
      </c>
      <c r="G123" s="272" t="s">
        <v>263</v>
      </c>
      <c r="H123" s="272" t="s">
        <v>263</v>
      </c>
      <c r="I123" s="272" t="s">
        <v>263</v>
      </c>
      <c r="J123" s="272" t="s">
        <v>263</v>
      </c>
      <c r="K123" s="272" t="s">
        <v>263</v>
      </c>
      <c r="L123" s="272" t="s">
        <v>263</v>
      </c>
      <c r="M123" s="272" t="s">
        <v>263</v>
      </c>
      <c r="N123" s="272" t="s">
        <v>263</v>
      </c>
    </row>
    <row r="124" spans="1:14">
      <c r="A124" s="272">
        <v>813362</v>
      </c>
      <c r="B124" s="272" t="s">
        <v>712</v>
      </c>
      <c r="C124" s="272" t="s">
        <v>263</v>
      </c>
      <c r="D124" s="272" t="s">
        <v>263</v>
      </c>
      <c r="E124" s="272" t="s">
        <v>263</v>
      </c>
      <c r="F124" s="272" t="s">
        <v>263</v>
      </c>
      <c r="G124" s="272" t="s">
        <v>263</v>
      </c>
      <c r="H124" s="272" t="s">
        <v>263</v>
      </c>
      <c r="I124" s="272" t="s">
        <v>263</v>
      </c>
      <c r="J124" s="272" t="s">
        <v>263</v>
      </c>
      <c r="K124" s="272" t="s">
        <v>263</v>
      </c>
      <c r="L124" s="272" t="s">
        <v>263</v>
      </c>
      <c r="M124" s="272" t="s">
        <v>263</v>
      </c>
      <c r="N124" s="272" t="s">
        <v>263</v>
      </c>
    </row>
    <row r="125" spans="1:14">
      <c r="A125" s="272">
        <v>813374</v>
      </c>
      <c r="B125" s="272" t="s">
        <v>712</v>
      </c>
      <c r="C125" s="272" t="s">
        <v>263</v>
      </c>
      <c r="D125" s="272" t="s">
        <v>263</v>
      </c>
      <c r="E125" s="272" t="s">
        <v>263</v>
      </c>
      <c r="F125" s="272" t="s">
        <v>263</v>
      </c>
      <c r="G125" s="272" t="s">
        <v>263</v>
      </c>
      <c r="H125" s="272" t="s">
        <v>263</v>
      </c>
      <c r="I125" s="272" t="s">
        <v>263</v>
      </c>
      <c r="J125" s="272" t="s">
        <v>263</v>
      </c>
      <c r="K125" s="272" t="s">
        <v>263</v>
      </c>
      <c r="L125" s="272" t="s">
        <v>263</v>
      </c>
      <c r="M125" s="272" t="s">
        <v>263</v>
      </c>
      <c r="N125" s="272" t="s">
        <v>263</v>
      </c>
    </row>
    <row r="126" spans="1:14">
      <c r="A126" s="272">
        <v>813433</v>
      </c>
      <c r="B126" s="272" t="s">
        <v>712</v>
      </c>
      <c r="C126" s="272" t="s">
        <v>263</v>
      </c>
      <c r="D126" s="272" t="s">
        <v>263</v>
      </c>
      <c r="E126" s="272" t="s">
        <v>263</v>
      </c>
      <c r="F126" s="272" t="s">
        <v>263</v>
      </c>
      <c r="G126" s="272" t="s">
        <v>263</v>
      </c>
      <c r="H126" s="272" t="s">
        <v>263</v>
      </c>
      <c r="I126" s="272" t="s">
        <v>263</v>
      </c>
      <c r="J126" s="272" t="s">
        <v>263</v>
      </c>
      <c r="K126" s="272" t="s">
        <v>263</v>
      </c>
      <c r="L126" s="272" t="s">
        <v>263</v>
      </c>
      <c r="M126" s="272" t="s">
        <v>263</v>
      </c>
      <c r="N126" s="272" t="s">
        <v>263</v>
      </c>
    </row>
    <row r="127" spans="1:14">
      <c r="A127" s="272">
        <v>813449</v>
      </c>
      <c r="B127" s="272" t="s">
        <v>712</v>
      </c>
      <c r="C127" s="272" t="s">
        <v>263</v>
      </c>
      <c r="D127" s="272" t="s">
        <v>263</v>
      </c>
      <c r="E127" s="272" t="s">
        <v>263</v>
      </c>
      <c r="F127" s="272" t="s">
        <v>263</v>
      </c>
      <c r="G127" s="272" t="s">
        <v>263</v>
      </c>
      <c r="H127" s="272" t="s">
        <v>263</v>
      </c>
      <c r="I127" s="272" t="s">
        <v>263</v>
      </c>
      <c r="J127" s="272" t="s">
        <v>263</v>
      </c>
      <c r="K127" s="272" t="s">
        <v>263</v>
      </c>
      <c r="L127" s="272" t="s">
        <v>263</v>
      </c>
      <c r="M127" s="272" t="s">
        <v>263</v>
      </c>
      <c r="N127" s="272" t="s">
        <v>263</v>
      </c>
    </row>
    <row r="128" spans="1:14">
      <c r="A128" s="272">
        <v>813450</v>
      </c>
      <c r="B128" s="272" t="s">
        <v>712</v>
      </c>
      <c r="C128" s="272" t="s">
        <v>263</v>
      </c>
      <c r="D128" s="272" t="s">
        <v>263</v>
      </c>
      <c r="E128" s="272" t="s">
        <v>263</v>
      </c>
      <c r="F128" s="272" t="s">
        <v>263</v>
      </c>
      <c r="G128" s="272" t="s">
        <v>263</v>
      </c>
      <c r="H128" s="272" t="s">
        <v>263</v>
      </c>
      <c r="I128" s="272" t="s">
        <v>263</v>
      </c>
      <c r="J128" s="272" t="s">
        <v>263</v>
      </c>
      <c r="K128" s="272" t="s">
        <v>263</v>
      </c>
      <c r="L128" s="272" t="s">
        <v>263</v>
      </c>
      <c r="M128" s="272" t="s">
        <v>263</v>
      </c>
      <c r="N128" s="272" t="s">
        <v>263</v>
      </c>
    </row>
    <row r="129" spans="1:14">
      <c r="A129" s="272">
        <v>813463</v>
      </c>
      <c r="B129" s="272" t="s">
        <v>712</v>
      </c>
      <c r="C129" s="272" t="s">
        <v>263</v>
      </c>
      <c r="D129" s="272" t="s">
        <v>263</v>
      </c>
      <c r="E129" s="272" t="s">
        <v>263</v>
      </c>
      <c r="F129" s="272" t="s">
        <v>263</v>
      </c>
      <c r="G129" s="272" t="s">
        <v>263</v>
      </c>
      <c r="H129" s="272" t="s">
        <v>263</v>
      </c>
      <c r="I129" s="272" t="s">
        <v>263</v>
      </c>
      <c r="J129" s="272" t="s">
        <v>263</v>
      </c>
      <c r="K129" s="272" t="s">
        <v>263</v>
      </c>
      <c r="L129" s="272" t="s">
        <v>263</v>
      </c>
      <c r="M129" s="272" t="s">
        <v>263</v>
      </c>
      <c r="N129" s="272" t="s">
        <v>263</v>
      </c>
    </row>
    <row r="130" spans="1:14">
      <c r="A130" s="272">
        <v>800081</v>
      </c>
      <c r="B130" s="272" t="s">
        <v>712</v>
      </c>
      <c r="C130" s="272" t="s">
        <v>262</v>
      </c>
      <c r="D130" s="272" t="s">
        <v>262</v>
      </c>
      <c r="E130" s="272" t="s">
        <v>262</v>
      </c>
      <c r="F130" s="272" t="s">
        <v>262</v>
      </c>
      <c r="G130" s="272" t="s">
        <v>262</v>
      </c>
      <c r="H130" s="272" t="s">
        <v>262</v>
      </c>
      <c r="I130" s="272" t="s">
        <v>262</v>
      </c>
      <c r="J130" s="272" t="s">
        <v>262</v>
      </c>
      <c r="K130" s="272" t="s">
        <v>262</v>
      </c>
      <c r="L130" s="272" t="s">
        <v>263</v>
      </c>
      <c r="M130" s="272" t="s">
        <v>262</v>
      </c>
      <c r="N130" s="272" t="s">
        <v>262</v>
      </c>
    </row>
    <row r="131" spans="1:14">
      <c r="A131" s="272">
        <v>800179</v>
      </c>
      <c r="B131" s="272" t="s">
        <v>712</v>
      </c>
      <c r="C131" s="272" t="s">
        <v>262</v>
      </c>
      <c r="D131" s="272" t="s">
        <v>262</v>
      </c>
      <c r="E131" s="272" t="s">
        <v>262</v>
      </c>
      <c r="F131" s="272" t="s">
        <v>263</v>
      </c>
      <c r="G131" s="272" t="s">
        <v>262</v>
      </c>
      <c r="H131" s="272" t="s">
        <v>264</v>
      </c>
      <c r="I131" s="272" t="s">
        <v>263</v>
      </c>
      <c r="J131" s="272" t="s">
        <v>263</v>
      </c>
      <c r="K131" s="272" t="s">
        <v>262</v>
      </c>
      <c r="L131" s="272" t="s">
        <v>263</v>
      </c>
      <c r="M131" s="272" t="s">
        <v>262</v>
      </c>
      <c r="N131" s="272" t="s">
        <v>262</v>
      </c>
    </row>
    <row r="132" spans="1:14">
      <c r="A132" s="272">
        <v>800358</v>
      </c>
      <c r="B132" s="272" t="s">
        <v>712</v>
      </c>
      <c r="C132" s="272" t="s">
        <v>262</v>
      </c>
      <c r="D132" s="272" t="s">
        <v>263</v>
      </c>
      <c r="E132" s="272" t="s">
        <v>262</v>
      </c>
      <c r="F132" s="272" t="s">
        <v>262</v>
      </c>
      <c r="G132" s="272" t="s">
        <v>262</v>
      </c>
      <c r="H132" s="272" t="s">
        <v>262</v>
      </c>
      <c r="I132" s="272" t="s">
        <v>263</v>
      </c>
      <c r="J132" s="272" t="s">
        <v>263</v>
      </c>
      <c r="K132" s="272" t="s">
        <v>263</v>
      </c>
      <c r="L132" s="272" t="s">
        <v>263</v>
      </c>
      <c r="M132" s="272" t="s">
        <v>263</v>
      </c>
      <c r="N132" s="272" t="s">
        <v>263</v>
      </c>
    </row>
    <row r="133" spans="1:14">
      <c r="A133" s="272">
        <v>800428</v>
      </c>
      <c r="B133" s="272" t="s">
        <v>712</v>
      </c>
      <c r="C133" s="272" t="s">
        <v>262</v>
      </c>
      <c r="D133" s="272" t="s">
        <v>262</v>
      </c>
      <c r="E133" s="272" t="s">
        <v>262</v>
      </c>
      <c r="F133" s="272" t="s">
        <v>262</v>
      </c>
      <c r="G133" s="272" t="s">
        <v>262</v>
      </c>
      <c r="H133" s="272" t="s">
        <v>263</v>
      </c>
      <c r="I133" s="272" t="s">
        <v>264</v>
      </c>
      <c r="J133" s="272" t="s">
        <v>264</v>
      </c>
      <c r="K133" s="272" t="s">
        <v>263</v>
      </c>
      <c r="L133" s="272" t="s">
        <v>263</v>
      </c>
      <c r="M133" s="272" t="s">
        <v>262</v>
      </c>
      <c r="N133" s="272" t="s">
        <v>263</v>
      </c>
    </row>
    <row r="134" spans="1:14">
      <c r="A134" s="272">
        <v>800487</v>
      </c>
      <c r="B134" s="272" t="s">
        <v>712</v>
      </c>
      <c r="C134" s="272" t="s">
        <v>262</v>
      </c>
      <c r="D134" s="272" t="s">
        <v>264</v>
      </c>
      <c r="E134" s="272" t="s">
        <v>264</v>
      </c>
      <c r="F134" s="272" t="s">
        <v>262</v>
      </c>
      <c r="G134" s="272" t="s">
        <v>262</v>
      </c>
      <c r="H134" s="272" t="s">
        <v>262</v>
      </c>
      <c r="I134" s="272" t="s">
        <v>263</v>
      </c>
      <c r="J134" s="272" t="s">
        <v>263</v>
      </c>
      <c r="K134" s="272" t="s">
        <v>263</v>
      </c>
      <c r="L134" s="272" t="s">
        <v>263</v>
      </c>
      <c r="M134" s="272" t="s">
        <v>263</v>
      </c>
      <c r="N134" s="272" t="s">
        <v>263</v>
      </c>
    </row>
    <row r="135" spans="1:14">
      <c r="A135" s="272">
        <v>800585</v>
      </c>
      <c r="B135" s="272" t="s">
        <v>712</v>
      </c>
      <c r="C135" s="272" t="s">
        <v>262</v>
      </c>
      <c r="D135" s="272" t="s">
        <v>262</v>
      </c>
      <c r="E135" s="272" t="s">
        <v>263</v>
      </c>
      <c r="F135" s="272" t="s">
        <v>263</v>
      </c>
      <c r="G135" s="272" t="s">
        <v>264</v>
      </c>
      <c r="H135" s="272" t="s">
        <v>263</v>
      </c>
      <c r="I135" s="272" t="s">
        <v>264</v>
      </c>
      <c r="J135" s="272" t="s">
        <v>263</v>
      </c>
      <c r="K135" s="272" t="s">
        <v>263</v>
      </c>
      <c r="L135" s="272" t="s">
        <v>263</v>
      </c>
      <c r="M135" s="272" t="s">
        <v>264</v>
      </c>
      <c r="N135" s="272" t="s">
        <v>263</v>
      </c>
    </row>
    <row r="136" spans="1:14">
      <c r="A136" s="272">
        <v>800676</v>
      </c>
      <c r="B136" s="272" t="s">
        <v>712</v>
      </c>
      <c r="C136" s="272" t="s">
        <v>262</v>
      </c>
      <c r="D136" s="272" t="s">
        <v>262</v>
      </c>
      <c r="E136" s="272" t="s">
        <v>262</v>
      </c>
      <c r="F136" s="272" t="s">
        <v>262</v>
      </c>
      <c r="G136" s="272" t="s">
        <v>262</v>
      </c>
      <c r="H136" s="272" t="s">
        <v>262</v>
      </c>
      <c r="I136" s="272" t="s">
        <v>264</v>
      </c>
      <c r="J136" s="272" t="s">
        <v>264</v>
      </c>
      <c r="K136" s="272" t="s">
        <v>264</v>
      </c>
      <c r="L136" s="272" t="s">
        <v>263</v>
      </c>
      <c r="M136" s="272" t="s">
        <v>263</v>
      </c>
      <c r="N136" s="272" t="s">
        <v>263</v>
      </c>
    </row>
    <row r="137" spans="1:14">
      <c r="A137" s="272">
        <v>800812</v>
      </c>
      <c r="B137" s="272" t="s">
        <v>712</v>
      </c>
      <c r="C137" s="272" t="s">
        <v>262</v>
      </c>
      <c r="D137" s="272" t="s">
        <v>262</v>
      </c>
      <c r="E137" s="272" t="s">
        <v>264</v>
      </c>
      <c r="F137" s="272" t="s">
        <v>263</v>
      </c>
      <c r="G137" s="272" t="s">
        <v>262</v>
      </c>
      <c r="H137" s="272" t="s">
        <v>263</v>
      </c>
      <c r="I137" s="272" t="s">
        <v>262</v>
      </c>
      <c r="J137" s="272" t="s">
        <v>263</v>
      </c>
      <c r="K137" s="272" t="s">
        <v>262</v>
      </c>
      <c r="L137" s="272" t="s">
        <v>262</v>
      </c>
      <c r="M137" s="272" t="s">
        <v>262</v>
      </c>
      <c r="N137" s="272" t="s">
        <v>263</v>
      </c>
    </row>
    <row r="138" spans="1:14">
      <c r="A138" s="272">
        <v>800898</v>
      </c>
      <c r="B138" s="272" t="s">
        <v>712</v>
      </c>
      <c r="C138" s="272" t="s">
        <v>262</v>
      </c>
      <c r="D138" s="272" t="s">
        <v>262</v>
      </c>
      <c r="E138" s="272" t="s">
        <v>263</v>
      </c>
      <c r="F138" s="272" t="s">
        <v>262</v>
      </c>
      <c r="G138" s="272" t="s">
        <v>263</v>
      </c>
      <c r="H138" s="272" t="s">
        <v>263</v>
      </c>
      <c r="I138" s="272" t="s">
        <v>263</v>
      </c>
      <c r="J138" s="272" t="s">
        <v>263</v>
      </c>
      <c r="K138" s="272" t="s">
        <v>263</v>
      </c>
      <c r="L138" s="272" t="s">
        <v>263</v>
      </c>
      <c r="M138" s="272" t="s">
        <v>263</v>
      </c>
      <c r="N138" s="272" t="s">
        <v>263</v>
      </c>
    </row>
    <row r="139" spans="1:14">
      <c r="A139" s="272">
        <v>801021</v>
      </c>
      <c r="B139" s="272" t="s">
        <v>712</v>
      </c>
      <c r="C139" s="272" t="s">
        <v>264</v>
      </c>
      <c r="D139" s="272" t="s">
        <v>264</v>
      </c>
      <c r="E139" s="272" t="s">
        <v>263</v>
      </c>
      <c r="F139" s="272" t="s">
        <v>262</v>
      </c>
      <c r="G139" s="272" t="s">
        <v>264</v>
      </c>
      <c r="H139" s="272" t="s">
        <v>264</v>
      </c>
      <c r="I139" s="272" t="s">
        <v>263</v>
      </c>
      <c r="J139" s="272" t="s">
        <v>264</v>
      </c>
      <c r="K139" s="272" t="s">
        <v>263</v>
      </c>
      <c r="L139" s="272" t="s">
        <v>264</v>
      </c>
      <c r="M139" s="272" t="s">
        <v>263</v>
      </c>
      <c r="N139" s="272" t="s">
        <v>263</v>
      </c>
    </row>
    <row r="140" spans="1:14">
      <c r="A140" s="272">
        <v>801065</v>
      </c>
      <c r="B140" s="272" t="s">
        <v>712</v>
      </c>
      <c r="C140" s="272" t="s">
        <v>262</v>
      </c>
      <c r="D140" s="272" t="s">
        <v>262</v>
      </c>
      <c r="E140" s="272" t="s">
        <v>262</v>
      </c>
      <c r="F140" s="272" t="s">
        <v>262</v>
      </c>
      <c r="G140" s="272" t="s">
        <v>262</v>
      </c>
      <c r="H140" s="272" t="s">
        <v>264</v>
      </c>
      <c r="I140" s="272" t="s">
        <v>264</v>
      </c>
      <c r="J140" s="272" t="s">
        <v>264</v>
      </c>
      <c r="K140" s="272" t="s">
        <v>264</v>
      </c>
      <c r="L140" s="272" t="s">
        <v>264</v>
      </c>
      <c r="M140" s="272" t="s">
        <v>263</v>
      </c>
      <c r="N140" s="272" t="s">
        <v>263</v>
      </c>
    </row>
    <row r="141" spans="1:14">
      <c r="A141" s="272">
        <v>801130</v>
      </c>
      <c r="B141" s="272" t="s">
        <v>712</v>
      </c>
      <c r="C141" s="272" t="s">
        <v>262</v>
      </c>
      <c r="D141" s="272" t="s">
        <v>262</v>
      </c>
      <c r="E141" s="272" t="s">
        <v>262</v>
      </c>
      <c r="F141" s="272" t="s">
        <v>262</v>
      </c>
      <c r="G141" s="272" t="s">
        <v>264</v>
      </c>
      <c r="H141" s="272" t="s">
        <v>264</v>
      </c>
      <c r="I141" s="272" t="s">
        <v>264</v>
      </c>
      <c r="J141" s="272" t="s">
        <v>263</v>
      </c>
      <c r="K141" s="272" t="s">
        <v>263</v>
      </c>
      <c r="L141" s="272" t="s">
        <v>263</v>
      </c>
      <c r="M141" s="272" t="s">
        <v>264</v>
      </c>
      <c r="N141" s="272" t="s">
        <v>263</v>
      </c>
    </row>
    <row r="142" spans="1:14">
      <c r="A142" s="272">
        <v>801139</v>
      </c>
      <c r="B142" s="272" t="s">
        <v>712</v>
      </c>
      <c r="C142" s="272" t="s">
        <v>262</v>
      </c>
      <c r="D142" s="272" t="s">
        <v>264</v>
      </c>
      <c r="E142" s="272" t="s">
        <v>264</v>
      </c>
      <c r="F142" s="272" t="s">
        <v>262</v>
      </c>
      <c r="G142" s="272" t="s">
        <v>263</v>
      </c>
      <c r="H142" s="272" t="s">
        <v>264</v>
      </c>
      <c r="I142" s="272" t="s">
        <v>263</v>
      </c>
      <c r="J142" s="272" t="s">
        <v>263</v>
      </c>
      <c r="K142" s="272" t="s">
        <v>263</v>
      </c>
      <c r="L142" s="272" t="s">
        <v>263</v>
      </c>
      <c r="M142" s="272" t="s">
        <v>263</v>
      </c>
      <c r="N142" s="272" t="s">
        <v>263</v>
      </c>
    </row>
    <row r="143" spans="1:14">
      <c r="A143" s="272">
        <v>801551</v>
      </c>
      <c r="B143" s="272" t="s">
        <v>712</v>
      </c>
      <c r="C143" s="272" t="s">
        <v>262</v>
      </c>
      <c r="D143" s="272" t="s">
        <v>262</v>
      </c>
      <c r="E143" s="272" t="s">
        <v>262</v>
      </c>
      <c r="F143" s="272" t="s">
        <v>264</v>
      </c>
      <c r="G143" s="272" t="s">
        <v>264</v>
      </c>
      <c r="H143" s="272" t="s">
        <v>262</v>
      </c>
      <c r="I143" s="272" t="s">
        <v>264</v>
      </c>
      <c r="J143" s="272" t="s">
        <v>263</v>
      </c>
      <c r="K143" s="272" t="s">
        <v>263</v>
      </c>
      <c r="L143" s="272" t="s">
        <v>263</v>
      </c>
      <c r="M143" s="272" t="s">
        <v>263</v>
      </c>
      <c r="N143" s="272" t="s">
        <v>263</v>
      </c>
    </row>
    <row r="144" spans="1:14">
      <c r="A144" s="272">
        <v>801617</v>
      </c>
      <c r="B144" s="272" t="s">
        <v>712</v>
      </c>
      <c r="C144" s="272" t="s">
        <v>262</v>
      </c>
      <c r="D144" s="272" t="s">
        <v>264</v>
      </c>
      <c r="E144" s="272" t="s">
        <v>264</v>
      </c>
      <c r="F144" s="272" t="s">
        <v>262</v>
      </c>
      <c r="G144" s="272" t="s">
        <v>262</v>
      </c>
      <c r="H144" s="272" t="s">
        <v>263</v>
      </c>
      <c r="I144" s="272" t="s">
        <v>263</v>
      </c>
      <c r="J144" s="272" t="s">
        <v>263</v>
      </c>
      <c r="K144" s="272" t="s">
        <v>264</v>
      </c>
      <c r="L144" s="272" t="s">
        <v>263</v>
      </c>
      <c r="M144" s="272" t="s">
        <v>263</v>
      </c>
      <c r="N144" s="272" t="s">
        <v>263</v>
      </c>
    </row>
    <row r="145" spans="1:14">
      <c r="A145" s="272">
        <v>801676</v>
      </c>
      <c r="B145" s="272" t="s">
        <v>712</v>
      </c>
      <c r="C145" s="272" t="s">
        <v>264</v>
      </c>
      <c r="D145" s="272" t="s">
        <v>263</v>
      </c>
      <c r="E145" s="272" t="s">
        <v>264</v>
      </c>
      <c r="F145" s="272" t="s">
        <v>264</v>
      </c>
      <c r="G145" s="272" t="s">
        <v>262</v>
      </c>
      <c r="H145" s="272" t="s">
        <v>263</v>
      </c>
      <c r="I145" s="272" t="s">
        <v>263</v>
      </c>
      <c r="J145" s="272" t="s">
        <v>263</v>
      </c>
      <c r="K145" s="272" t="s">
        <v>263</v>
      </c>
      <c r="L145" s="272" t="s">
        <v>263</v>
      </c>
      <c r="M145" s="272" t="s">
        <v>264</v>
      </c>
      <c r="N145" s="272" t="s">
        <v>263</v>
      </c>
    </row>
    <row r="146" spans="1:14">
      <c r="A146" s="272">
        <v>801736</v>
      </c>
      <c r="B146" s="272" t="s">
        <v>712</v>
      </c>
      <c r="C146" s="272" t="s">
        <v>262</v>
      </c>
      <c r="D146" s="272" t="s">
        <v>262</v>
      </c>
      <c r="E146" s="272" t="s">
        <v>262</v>
      </c>
      <c r="F146" s="272" t="s">
        <v>262</v>
      </c>
      <c r="G146" s="272" t="s">
        <v>262</v>
      </c>
      <c r="H146" s="272" t="s">
        <v>264</v>
      </c>
      <c r="I146" s="272" t="s">
        <v>263</v>
      </c>
      <c r="J146" s="272" t="s">
        <v>263</v>
      </c>
      <c r="K146" s="272" t="s">
        <v>263</v>
      </c>
      <c r="L146" s="272" t="s">
        <v>263</v>
      </c>
      <c r="M146" s="272" t="s">
        <v>264</v>
      </c>
      <c r="N146" s="272" t="s">
        <v>263</v>
      </c>
    </row>
    <row r="147" spans="1:14">
      <c r="A147" s="272">
        <v>801741</v>
      </c>
      <c r="B147" s="272" t="s">
        <v>712</v>
      </c>
      <c r="C147" s="272" t="s">
        <v>262</v>
      </c>
      <c r="D147" s="272" t="s">
        <v>262</v>
      </c>
      <c r="E147" s="272" t="s">
        <v>262</v>
      </c>
      <c r="F147" s="272" t="s">
        <v>262</v>
      </c>
      <c r="G147" s="272" t="s">
        <v>263</v>
      </c>
      <c r="H147" s="272" t="s">
        <v>263</v>
      </c>
      <c r="I147" s="272" t="s">
        <v>263</v>
      </c>
      <c r="J147" s="272" t="s">
        <v>263</v>
      </c>
      <c r="K147" s="272" t="s">
        <v>263</v>
      </c>
      <c r="L147" s="272" t="s">
        <v>263</v>
      </c>
      <c r="M147" s="272" t="s">
        <v>263</v>
      </c>
      <c r="N147" s="272" t="s">
        <v>263</v>
      </c>
    </row>
    <row r="148" spans="1:14">
      <c r="A148" s="272">
        <v>801748</v>
      </c>
      <c r="B148" s="272" t="s">
        <v>712</v>
      </c>
      <c r="C148" s="272" t="s">
        <v>262</v>
      </c>
      <c r="D148" s="272" t="s">
        <v>264</v>
      </c>
      <c r="E148" s="272" t="s">
        <v>262</v>
      </c>
      <c r="F148" s="272" t="s">
        <v>262</v>
      </c>
      <c r="G148" s="272" t="s">
        <v>264</v>
      </c>
      <c r="H148" s="272" t="s">
        <v>264</v>
      </c>
      <c r="I148" s="272" t="s">
        <v>263</v>
      </c>
      <c r="J148" s="272" t="s">
        <v>263</v>
      </c>
      <c r="K148" s="272" t="s">
        <v>263</v>
      </c>
      <c r="L148" s="272" t="s">
        <v>263</v>
      </c>
      <c r="M148" s="272" t="s">
        <v>264</v>
      </c>
      <c r="N148" s="272" t="s">
        <v>264</v>
      </c>
    </row>
    <row r="149" spans="1:14">
      <c r="A149" s="272">
        <v>801800</v>
      </c>
      <c r="B149" s="272" t="s">
        <v>712</v>
      </c>
      <c r="C149" s="272" t="s">
        <v>264</v>
      </c>
      <c r="D149" s="272" t="s">
        <v>262</v>
      </c>
      <c r="E149" s="272" t="s">
        <v>262</v>
      </c>
      <c r="F149" s="272" t="s">
        <v>263</v>
      </c>
      <c r="G149" s="272" t="s">
        <v>262</v>
      </c>
      <c r="H149" s="272" t="s">
        <v>263</v>
      </c>
      <c r="I149" s="272" t="s">
        <v>263</v>
      </c>
      <c r="J149" s="272" t="s">
        <v>263</v>
      </c>
      <c r="K149" s="272" t="s">
        <v>263</v>
      </c>
      <c r="L149" s="272" t="s">
        <v>263</v>
      </c>
      <c r="M149" s="272" t="s">
        <v>263</v>
      </c>
      <c r="N149" s="272" t="s">
        <v>263</v>
      </c>
    </row>
    <row r="150" spans="1:14">
      <c r="A150" s="272">
        <v>801945</v>
      </c>
      <c r="B150" s="272" t="s">
        <v>712</v>
      </c>
      <c r="C150" s="272" t="s">
        <v>262</v>
      </c>
      <c r="D150" s="272" t="s">
        <v>264</v>
      </c>
      <c r="E150" s="272" t="s">
        <v>263</v>
      </c>
      <c r="F150" s="272" t="s">
        <v>264</v>
      </c>
      <c r="G150" s="272" t="s">
        <v>262</v>
      </c>
      <c r="H150" s="272" t="s">
        <v>262</v>
      </c>
      <c r="I150" s="272" t="s">
        <v>262</v>
      </c>
      <c r="J150" s="272" t="s">
        <v>264</v>
      </c>
      <c r="K150" s="272" t="s">
        <v>264</v>
      </c>
      <c r="L150" s="272" t="s">
        <v>264</v>
      </c>
      <c r="M150" s="272" t="s">
        <v>262</v>
      </c>
      <c r="N150" s="272" t="s">
        <v>264</v>
      </c>
    </row>
    <row r="151" spans="1:14">
      <c r="A151" s="272">
        <v>802042</v>
      </c>
      <c r="B151" s="272" t="s">
        <v>712</v>
      </c>
      <c r="C151" s="272" t="s">
        <v>262</v>
      </c>
      <c r="D151" s="272" t="s">
        <v>262</v>
      </c>
      <c r="E151" s="272" t="s">
        <v>263</v>
      </c>
      <c r="F151" s="272" t="s">
        <v>264</v>
      </c>
      <c r="G151" s="272" t="s">
        <v>263</v>
      </c>
      <c r="H151" s="272" t="s">
        <v>264</v>
      </c>
      <c r="I151" s="272" t="s">
        <v>263</v>
      </c>
      <c r="J151" s="272" t="s">
        <v>263</v>
      </c>
      <c r="K151" s="272" t="s">
        <v>263</v>
      </c>
      <c r="L151" s="272" t="s">
        <v>263</v>
      </c>
      <c r="M151" s="272" t="s">
        <v>263</v>
      </c>
      <c r="N151" s="272" t="s">
        <v>263</v>
      </c>
    </row>
    <row r="152" spans="1:14">
      <c r="A152" s="272">
        <v>802048</v>
      </c>
      <c r="B152" s="272" t="s">
        <v>712</v>
      </c>
      <c r="C152" s="272" t="s">
        <v>263</v>
      </c>
      <c r="D152" s="272" t="s">
        <v>263</v>
      </c>
      <c r="E152" s="272" t="s">
        <v>263</v>
      </c>
      <c r="F152" s="272" t="s">
        <v>262</v>
      </c>
      <c r="G152" s="272" t="s">
        <v>262</v>
      </c>
      <c r="H152" s="272" t="s">
        <v>262</v>
      </c>
      <c r="I152" s="272" t="s">
        <v>264</v>
      </c>
      <c r="J152" s="272" t="s">
        <v>263</v>
      </c>
      <c r="K152" s="272" t="s">
        <v>263</v>
      </c>
      <c r="L152" s="272" t="s">
        <v>264</v>
      </c>
      <c r="M152" s="272" t="s">
        <v>263</v>
      </c>
      <c r="N152" s="272" t="s">
        <v>263</v>
      </c>
    </row>
    <row r="153" spans="1:14">
      <c r="A153" s="272">
        <v>802165</v>
      </c>
      <c r="B153" s="272" t="s">
        <v>712</v>
      </c>
      <c r="C153" s="272" t="s">
        <v>262</v>
      </c>
      <c r="D153" s="272" t="s">
        <v>264</v>
      </c>
      <c r="E153" s="272" t="s">
        <v>264</v>
      </c>
      <c r="F153" s="272" t="s">
        <v>263</v>
      </c>
      <c r="G153" s="272" t="s">
        <v>262</v>
      </c>
      <c r="H153" s="272" t="s">
        <v>263</v>
      </c>
      <c r="I153" s="272" t="s">
        <v>263</v>
      </c>
      <c r="J153" s="272" t="s">
        <v>263</v>
      </c>
      <c r="K153" s="272" t="s">
        <v>263</v>
      </c>
      <c r="L153" s="272" t="s">
        <v>263</v>
      </c>
      <c r="M153" s="272" t="s">
        <v>263</v>
      </c>
      <c r="N153" s="272" t="s">
        <v>263</v>
      </c>
    </row>
    <row r="154" spans="1:14">
      <c r="A154" s="272">
        <v>802233</v>
      </c>
      <c r="B154" s="272" t="s">
        <v>712</v>
      </c>
      <c r="C154" s="272" t="s">
        <v>264</v>
      </c>
      <c r="D154" s="272" t="s">
        <v>264</v>
      </c>
      <c r="E154" s="272" t="s">
        <v>264</v>
      </c>
      <c r="F154" s="272" t="s">
        <v>264</v>
      </c>
      <c r="G154" s="272" t="s">
        <v>264</v>
      </c>
      <c r="H154" s="272" t="s">
        <v>263</v>
      </c>
      <c r="I154" s="272" t="s">
        <v>263</v>
      </c>
      <c r="J154" s="272" t="s">
        <v>263</v>
      </c>
      <c r="K154" s="272" t="s">
        <v>263</v>
      </c>
      <c r="L154" s="272" t="s">
        <v>263</v>
      </c>
      <c r="M154" s="272" t="s">
        <v>263</v>
      </c>
      <c r="N154" s="272" t="s">
        <v>263</v>
      </c>
    </row>
    <row r="155" spans="1:14">
      <c r="A155" s="272">
        <v>802237</v>
      </c>
      <c r="B155" s="272" t="s">
        <v>712</v>
      </c>
      <c r="C155" s="272" t="s">
        <v>262</v>
      </c>
      <c r="D155" s="272" t="s">
        <v>263</v>
      </c>
      <c r="E155" s="272" t="s">
        <v>263</v>
      </c>
      <c r="F155" s="272" t="s">
        <v>264</v>
      </c>
      <c r="G155" s="272" t="s">
        <v>263</v>
      </c>
      <c r="H155" s="272" t="s">
        <v>264</v>
      </c>
      <c r="I155" s="272" t="s">
        <v>263</v>
      </c>
      <c r="J155" s="272" t="s">
        <v>263</v>
      </c>
      <c r="K155" s="272" t="s">
        <v>263</v>
      </c>
      <c r="L155" s="272" t="s">
        <v>263</v>
      </c>
      <c r="M155" s="272" t="s">
        <v>264</v>
      </c>
      <c r="N155" s="272" t="s">
        <v>264</v>
      </c>
    </row>
    <row r="156" spans="1:14">
      <c r="A156" s="272">
        <v>802382</v>
      </c>
      <c r="B156" s="272" t="s">
        <v>712</v>
      </c>
      <c r="C156" s="272" t="s">
        <v>262</v>
      </c>
      <c r="D156" s="272" t="s">
        <v>262</v>
      </c>
      <c r="E156" s="272" t="s">
        <v>262</v>
      </c>
      <c r="F156" s="272" t="s">
        <v>264</v>
      </c>
      <c r="G156" s="272" t="s">
        <v>264</v>
      </c>
      <c r="H156" s="272" t="s">
        <v>263</v>
      </c>
      <c r="I156" s="272" t="s">
        <v>262</v>
      </c>
      <c r="J156" s="272" t="s">
        <v>264</v>
      </c>
      <c r="K156" s="272" t="s">
        <v>263</v>
      </c>
      <c r="L156" s="272" t="s">
        <v>264</v>
      </c>
      <c r="M156" s="272" t="s">
        <v>262</v>
      </c>
      <c r="N156" s="272" t="s">
        <v>263</v>
      </c>
    </row>
    <row r="157" spans="1:14">
      <c r="A157" s="272">
        <v>802562</v>
      </c>
      <c r="B157" s="272" t="s">
        <v>712</v>
      </c>
      <c r="C157" s="272" t="s">
        <v>264</v>
      </c>
      <c r="D157" s="272" t="s">
        <v>263</v>
      </c>
      <c r="E157" s="272" t="s">
        <v>263</v>
      </c>
      <c r="F157" s="272" t="s">
        <v>263</v>
      </c>
      <c r="G157" s="272" t="s">
        <v>264</v>
      </c>
      <c r="H157" s="272" t="s">
        <v>262</v>
      </c>
      <c r="I157" s="272" t="s">
        <v>262</v>
      </c>
      <c r="J157" s="272" t="s">
        <v>263</v>
      </c>
      <c r="K157" s="272" t="s">
        <v>263</v>
      </c>
      <c r="L157" s="272" t="s">
        <v>263</v>
      </c>
      <c r="M157" s="272" t="s">
        <v>263</v>
      </c>
      <c r="N157" s="272" t="s">
        <v>263</v>
      </c>
    </row>
    <row r="158" spans="1:14">
      <c r="A158" s="272">
        <v>802672</v>
      </c>
      <c r="B158" s="272" t="s">
        <v>712</v>
      </c>
      <c r="C158" s="272" t="s">
        <v>262</v>
      </c>
      <c r="D158" s="272" t="s">
        <v>264</v>
      </c>
      <c r="E158" s="272" t="s">
        <v>264</v>
      </c>
      <c r="F158" s="272" t="s">
        <v>262</v>
      </c>
      <c r="G158" s="272" t="s">
        <v>262</v>
      </c>
      <c r="H158" s="272" t="s">
        <v>262</v>
      </c>
      <c r="I158" s="272" t="s">
        <v>262</v>
      </c>
      <c r="J158" s="272" t="s">
        <v>264</v>
      </c>
      <c r="K158" s="272" t="s">
        <v>263</v>
      </c>
      <c r="L158" s="272" t="s">
        <v>262</v>
      </c>
      <c r="M158" s="272" t="s">
        <v>264</v>
      </c>
      <c r="N158" s="272" t="s">
        <v>262</v>
      </c>
    </row>
    <row r="159" spans="1:14">
      <c r="A159" s="272">
        <v>802701</v>
      </c>
      <c r="B159" s="272" t="s">
        <v>712</v>
      </c>
      <c r="C159" s="272" t="s">
        <v>262</v>
      </c>
      <c r="D159" s="272" t="s">
        <v>263</v>
      </c>
      <c r="E159" s="272" t="s">
        <v>263</v>
      </c>
      <c r="F159" s="272" t="s">
        <v>262</v>
      </c>
      <c r="G159" s="272" t="s">
        <v>262</v>
      </c>
      <c r="H159" s="272" t="s">
        <v>262</v>
      </c>
      <c r="I159" s="272" t="s">
        <v>263</v>
      </c>
      <c r="J159" s="272" t="s">
        <v>263</v>
      </c>
      <c r="K159" s="272" t="s">
        <v>263</v>
      </c>
      <c r="L159" s="272" t="s">
        <v>263</v>
      </c>
      <c r="M159" s="272" t="s">
        <v>263</v>
      </c>
      <c r="N159" s="272" t="s">
        <v>263</v>
      </c>
    </row>
    <row r="160" spans="1:14">
      <c r="A160" s="272">
        <v>802727</v>
      </c>
      <c r="B160" s="272" t="s">
        <v>712</v>
      </c>
      <c r="C160" s="272" t="s">
        <v>264</v>
      </c>
      <c r="D160" s="272" t="s">
        <v>262</v>
      </c>
      <c r="E160" s="272" t="s">
        <v>264</v>
      </c>
      <c r="F160" s="272" t="s">
        <v>262</v>
      </c>
      <c r="G160" s="272" t="s">
        <v>264</v>
      </c>
      <c r="H160" s="272" t="s">
        <v>262</v>
      </c>
      <c r="I160" s="272" t="s">
        <v>263</v>
      </c>
      <c r="J160" s="272" t="s">
        <v>264</v>
      </c>
      <c r="K160" s="272" t="s">
        <v>264</v>
      </c>
      <c r="L160" s="272" t="s">
        <v>262</v>
      </c>
      <c r="M160" s="272" t="s">
        <v>264</v>
      </c>
      <c r="N160" s="272" t="s">
        <v>264</v>
      </c>
    </row>
    <row r="161" spans="1:14">
      <c r="A161" s="272">
        <v>802742</v>
      </c>
      <c r="B161" s="272" t="s">
        <v>712</v>
      </c>
      <c r="C161" s="272" t="s">
        <v>264</v>
      </c>
      <c r="D161" s="272" t="s">
        <v>264</v>
      </c>
      <c r="E161" s="272" t="s">
        <v>264</v>
      </c>
      <c r="F161" s="272" t="s">
        <v>264</v>
      </c>
      <c r="G161" s="272" t="s">
        <v>264</v>
      </c>
      <c r="H161" s="272" t="s">
        <v>264</v>
      </c>
      <c r="I161" s="272" t="s">
        <v>264</v>
      </c>
      <c r="J161" s="272" t="s">
        <v>262</v>
      </c>
      <c r="K161" s="272" t="s">
        <v>263</v>
      </c>
      <c r="L161" s="272" t="s">
        <v>262</v>
      </c>
      <c r="M161" s="272" t="s">
        <v>263</v>
      </c>
      <c r="N161" s="272" t="s">
        <v>264</v>
      </c>
    </row>
    <row r="162" spans="1:14">
      <c r="A162" s="272">
        <v>802760</v>
      </c>
      <c r="B162" s="272" t="s">
        <v>712</v>
      </c>
      <c r="C162" s="272" t="s">
        <v>262</v>
      </c>
      <c r="D162" s="272" t="s">
        <v>262</v>
      </c>
      <c r="E162" s="272" t="s">
        <v>262</v>
      </c>
      <c r="F162" s="272" t="s">
        <v>262</v>
      </c>
      <c r="G162" s="272" t="s">
        <v>262</v>
      </c>
      <c r="H162" s="272" t="s">
        <v>262</v>
      </c>
      <c r="I162" s="272" t="s">
        <v>263</v>
      </c>
      <c r="J162" s="272" t="s">
        <v>263</v>
      </c>
      <c r="K162" s="272" t="s">
        <v>263</v>
      </c>
      <c r="L162" s="272" t="s">
        <v>263</v>
      </c>
      <c r="M162" s="272" t="s">
        <v>263</v>
      </c>
      <c r="N162" s="272" t="s">
        <v>263</v>
      </c>
    </row>
    <row r="163" spans="1:14">
      <c r="A163" s="272">
        <v>802777</v>
      </c>
      <c r="B163" s="272" t="s">
        <v>712</v>
      </c>
      <c r="C163" s="272" t="s">
        <v>262</v>
      </c>
      <c r="D163" s="272" t="s">
        <v>262</v>
      </c>
      <c r="E163" s="272" t="s">
        <v>264</v>
      </c>
      <c r="F163" s="272" t="s">
        <v>263</v>
      </c>
      <c r="G163" s="272" t="s">
        <v>264</v>
      </c>
      <c r="H163" s="272" t="s">
        <v>264</v>
      </c>
      <c r="I163" s="272" t="s">
        <v>264</v>
      </c>
      <c r="J163" s="272" t="s">
        <v>264</v>
      </c>
      <c r="K163" s="272" t="s">
        <v>264</v>
      </c>
      <c r="L163" s="272" t="s">
        <v>264</v>
      </c>
      <c r="M163" s="272" t="s">
        <v>264</v>
      </c>
      <c r="N163" s="272" t="s">
        <v>264</v>
      </c>
    </row>
    <row r="164" spans="1:14">
      <c r="A164" s="272">
        <v>802812</v>
      </c>
      <c r="B164" s="272" t="s">
        <v>712</v>
      </c>
      <c r="C164" s="272" t="s">
        <v>264</v>
      </c>
      <c r="D164" s="272" t="s">
        <v>264</v>
      </c>
      <c r="E164" s="272" t="s">
        <v>264</v>
      </c>
      <c r="F164" s="272" t="s">
        <v>264</v>
      </c>
      <c r="G164" s="272" t="s">
        <v>263</v>
      </c>
      <c r="H164" s="272" t="s">
        <v>263</v>
      </c>
      <c r="I164" s="272" t="s">
        <v>263</v>
      </c>
      <c r="J164" s="272" t="s">
        <v>263</v>
      </c>
      <c r="K164" s="272" t="s">
        <v>263</v>
      </c>
      <c r="L164" s="272" t="s">
        <v>263</v>
      </c>
      <c r="M164" s="272" t="s">
        <v>263</v>
      </c>
      <c r="N164" s="272" t="s">
        <v>263</v>
      </c>
    </row>
    <row r="165" spans="1:14">
      <c r="A165" s="272">
        <v>802924</v>
      </c>
      <c r="B165" s="272" t="s">
        <v>712</v>
      </c>
      <c r="C165" s="272" t="s">
        <v>264</v>
      </c>
      <c r="D165" s="272" t="s">
        <v>262</v>
      </c>
      <c r="E165" s="272" t="s">
        <v>262</v>
      </c>
      <c r="F165" s="272" t="s">
        <v>262</v>
      </c>
      <c r="G165" s="272" t="s">
        <v>264</v>
      </c>
      <c r="H165" s="272" t="s">
        <v>262</v>
      </c>
      <c r="I165" s="272" t="s">
        <v>263</v>
      </c>
      <c r="J165" s="272" t="s">
        <v>263</v>
      </c>
      <c r="K165" s="272" t="s">
        <v>263</v>
      </c>
      <c r="L165" s="272" t="s">
        <v>263</v>
      </c>
      <c r="M165" s="272" t="s">
        <v>263</v>
      </c>
      <c r="N165" s="272" t="s">
        <v>263</v>
      </c>
    </row>
    <row r="166" spans="1:14">
      <c r="A166" s="272">
        <v>802996</v>
      </c>
      <c r="B166" s="272" t="s">
        <v>712</v>
      </c>
      <c r="C166" s="272" t="s">
        <v>262</v>
      </c>
      <c r="D166" s="272" t="s">
        <v>262</v>
      </c>
      <c r="E166" s="272" t="s">
        <v>262</v>
      </c>
      <c r="F166" s="272" t="s">
        <v>262</v>
      </c>
      <c r="G166" s="272" t="s">
        <v>264</v>
      </c>
      <c r="H166" s="272" t="s">
        <v>264</v>
      </c>
      <c r="I166" s="272" t="s">
        <v>262</v>
      </c>
      <c r="J166" s="272" t="s">
        <v>262</v>
      </c>
      <c r="K166" s="272" t="s">
        <v>262</v>
      </c>
      <c r="L166" s="272" t="s">
        <v>262</v>
      </c>
      <c r="M166" s="272" t="s">
        <v>262</v>
      </c>
      <c r="N166" s="272" t="s">
        <v>262</v>
      </c>
    </row>
    <row r="167" spans="1:14">
      <c r="A167" s="272">
        <v>803102</v>
      </c>
      <c r="B167" s="272" t="s">
        <v>712</v>
      </c>
      <c r="C167" s="272" t="s">
        <v>262</v>
      </c>
      <c r="D167" s="272" t="s">
        <v>264</v>
      </c>
      <c r="E167" s="272" t="s">
        <v>262</v>
      </c>
      <c r="F167" s="272" t="s">
        <v>263</v>
      </c>
      <c r="G167" s="272" t="s">
        <v>263</v>
      </c>
      <c r="H167" s="272" t="s">
        <v>264</v>
      </c>
      <c r="I167" s="272" t="s">
        <v>263</v>
      </c>
      <c r="J167" s="272" t="s">
        <v>263</v>
      </c>
      <c r="K167" s="272" t="s">
        <v>263</v>
      </c>
      <c r="L167" s="272" t="s">
        <v>263</v>
      </c>
      <c r="M167" s="272" t="s">
        <v>264</v>
      </c>
      <c r="N167" s="272" t="s">
        <v>264</v>
      </c>
    </row>
    <row r="168" spans="1:14">
      <c r="A168" s="272">
        <v>803230</v>
      </c>
      <c r="B168" s="272" t="s">
        <v>712</v>
      </c>
      <c r="C168" s="272" t="s">
        <v>264</v>
      </c>
      <c r="D168" s="272" t="s">
        <v>262</v>
      </c>
      <c r="E168" s="272" t="s">
        <v>262</v>
      </c>
      <c r="F168" s="272" t="s">
        <v>262</v>
      </c>
      <c r="G168" s="272" t="s">
        <v>262</v>
      </c>
      <c r="H168" s="272" t="s">
        <v>262</v>
      </c>
      <c r="I168" s="272" t="s">
        <v>264</v>
      </c>
      <c r="J168" s="272" t="s">
        <v>264</v>
      </c>
      <c r="K168" s="272" t="s">
        <v>264</v>
      </c>
      <c r="L168" s="272" t="s">
        <v>263</v>
      </c>
      <c r="M168" s="272" t="s">
        <v>263</v>
      </c>
      <c r="N168" s="272" t="s">
        <v>263</v>
      </c>
    </row>
    <row r="169" spans="1:14">
      <c r="A169" s="272">
        <v>803320</v>
      </c>
      <c r="B169" s="272" t="s">
        <v>712</v>
      </c>
      <c r="C169" s="272" t="s">
        <v>262</v>
      </c>
      <c r="D169" s="272" t="s">
        <v>262</v>
      </c>
      <c r="E169" s="272" t="s">
        <v>262</v>
      </c>
      <c r="F169" s="272" t="s">
        <v>262</v>
      </c>
      <c r="G169" s="272" t="s">
        <v>262</v>
      </c>
      <c r="H169" s="272" t="s">
        <v>262</v>
      </c>
      <c r="I169" s="272" t="s">
        <v>263</v>
      </c>
      <c r="J169" s="272" t="s">
        <v>264</v>
      </c>
      <c r="K169" s="272" t="s">
        <v>263</v>
      </c>
      <c r="L169" s="272" t="s">
        <v>264</v>
      </c>
      <c r="M169" s="272" t="s">
        <v>263</v>
      </c>
      <c r="N169" s="272" t="s">
        <v>263</v>
      </c>
    </row>
    <row r="170" spans="1:14">
      <c r="A170" s="272">
        <v>803372</v>
      </c>
      <c r="B170" s="272" t="s">
        <v>712</v>
      </c>
      <c r="C170" s="272" t="s">
        <v>263</v>
      </c>
      <c r="D170" s="272" t="s">
        <v>262</v>
      </c>
      <c r="E170" s="272" t="s">
        <v>264</v>
      </c>
      <c r="F170" s="272" t="s">
        <v>263</v>
      </c>
      <c r="G170" s="272" t="s">
        <v>263</v>
      </c>
      <c r="H170" s="272" t="s">
        <v>263</v>
      </c>
      <c r="I170" s="272" t="s">
        <v>263</v>
      </c>
      <c r="J170" s="272" t="s">
        <v>263</v>
      </c>
      <c r="K170" s="272" t="s">
        <v>263</v>
      </c>
      <c r="L170" s="272" t="s">
        <v>263</v>
      </c>
      <c r="M170" s="272" t="s">
        <v>262</v>
      </c>
      <c r="N170" s="272" t="s">
        <v>263</v>
      </c>
    </row>
    <row r="171" spans="1:14">
      <c r="A171" s="272">
        <v>803475</v>
      </c>
      <c r="B171" s="272" t="s">
        <v>712</v>
      </c>
      <c r="C171" s="272" t="s">
        <v>264</v>
      </c>
      <c r="D171" s="272" t="s">
        <v>263</v>
      </c>
      <c r="E171" s="272" t="s">
        <v>264</v>
      </c>
      <c r="F171" s="272" t="s">
        <v>264</v>
      </c>
      <c r="G171" s="272" t="s">
        <v>262</v>
      </c>
      <c r="H171" s="272" t="s">
        <v>264</v>
      </c>
      <c r="I171" s="272" t="s">
        <v>264</v>
      </c>
      <c r="J171" s="272" t="s">
        <v>263</v>
      </c>
      <c r="K171" s="272" t="s">
        <v>263</v>
      </c>
      <c r="L171" s="272" t="s">
        <v>264</v>
      </c>
      <c r="M171" s="272" t="s">
        <v>264</v>
      </c>
      <c r="N171" s="272" t="s">
        <v>263</v>
      </c>
    </row>
    <row r="172" spans="1:14">
      <c r="A172" s="272">
        <v>803491</v>
      </c>
      <c r="B172" s="272" t="s">
        <v>712</v>
      </c>
      <c r="C172" s="272" t="s">
        <v>263</v>
      </c>
      <c r="D172" s="272" t="s">
        <v>263</v>
      </c>
      <c r="E172" s="272" t="s">
        <v>263</v>
      </c>
      <c r="F172" s="272" t="s">
        <v>262</v>
      </c>
      <c r="G172" s="272" t="s">
        <v>262</v>
      </c>
      <c r="H172" s="272" t="s">
        <v>263</v>
      </c>
      <c r="I172" s="272" t="s">
        <v>263</v>
      </c>
      <c r="J172" s="272" t="s">
        <v>263</v>
      </c>
      <c r="K172" s="272" t="s">
        <v>263</v>
      </c>
      <c r="L172" s="272" t="s">
        <v>263</v>
      </c>
      <c r="M172" s="272" t="s">
        <v>263</v>
      </c>
      <c r="N172" s="272" t="s">
        <v>263</v>
      </c>
    </row>
    <row r="173" spans="1:14">
      <c r="A173" s="272">
        <v>803577</v>
      </c>
      <c r="B173" s="272" t="s">
        <v>712</v>
      </c>
      <c r="C173" s="272" t="s">
        <v>262</v>
      </c>
      <c r="D173" s="272" t="s">
        <v>264</v>
      </c>
      <c r="E173" s="272" t="s">
        <v>264</v>
      </c>
      <c r="F173" s="272" t="s">
        <v>262</v>
      </c>
      <c r="G173" s="272" t="s">
        <v>262</v>
      </c>
      <c r="H173" s="272" t="s">
        <v>262</v>
      </c>
      <c r="I173" s="272" t="s">
        <v>262</v>
      </c>
      <c r="J173" s="272" t="s">
        <v>262</v>
      </c>
      <c r="K173" s="272" t="s">
        <v>264</v>
      </c>
      <c r="L173" s="272" t="s">
        <v>262</v>
      </c>
      <c r="M173" s="272" t="s">
        <v>262</v>
      </c>
      <c r="N173" s="272" t="s">
        <v>262</v>
      </c>
    </row>
    <row r="174" spans="1:14">
      <c r="A174" s="272">
        <v>803624</v>
      </c>
      <c r="B174" s="272" t="s">
        <v>712</v>
      </c>
      <c r="C174" s="272" t="s">
        <v>262</v>
      </c>
      <c r="D174" s="272" t="s">
        <v>262</v>
      </c>
      <c r="E174" s="272" t="s">
        <v>262</v>
      </c>
      <c r="F174" s="272" t="s">
        <v>262</v>
      </c>
      <c r="G174" s="272" t="s">
        <v>262</v>
      </c>
      <c r="H174" s="272" t="s">
        <v>264</v>
      </c>
      <c r="I174" s="272" t="s">
        <v>263</v>
      </c>
      <c r="J174" s="272" t="s">
        <v>263</v>
      </c>
      <c r="K174" s="272" t="s">
        <v>263</v>
      </c>
      <c r="L174" s="272" t="s">
        <v>263</v>
      </c>
      <c r="M174" s="272" t="s">
        <v>263</v>
      </c>
      <c r="N174" s="272" t="s">
        <v>263</v>
      </c>
    </row>
    <row r="175" spans="1:14">
      <c r="A175" s="272">
        <v>803636</v>
      </c>
      <c r="B175" s="272" t="s">
        <v>712</v>
      </c>
      <c r="C175" s="272" t="s">
        <v>262</v>
      </c>
      <c r="D175" s="272" t="s">
        <v>262</v>
      </c>
      <c r="E175" s="272" t="s">
        <v>263</v>
      </c>
      <c r="F175" s="272" t="s">
        <v>262</v>
      </c>
      <c r="G175" s="272" t="s">
        <v>262</v>
      </c>
      <c r="H175" s="272" t="s">
        <v>264</v>
      </c>
      <c r="I175" s="272" t="s">
        <v>264</v>
      </c>
      <c r="J175" s="272" t="s">
        <v>263</v>
      </c>
      <c r="K175" s="272" t="s">
        <v>264</v>
      </c>
      <c r="L175" s="272" t="s">
        <v>263</v>
      </c>
      <c r="M175" s="272" t="s">
        <v>263</v>
      </c>
      <c r="N175" s="272" t="s">
        <v>263</v>
      </c>
    </row>
    <row r="176" spans="1:14">
      <c r="A176" s="272">
        <v>803671</v>
      </c>
      <c r="B176" s="272" t="s">
        <v>712</v>
      </c>
      <c r="C176" s="272" t="s">
        <v>263</v>
      </c>
      <c r="D176" s="272" t="s">
        <v>264</v>
      </c>
      <c r="E176" s="272" t="s">
        <v>264</v>
      </c>
      <c r="F176" s="272" t="s">
        <v>264</v>
      </c>
      <c r="G176" s="272" t="s">
        <v>264</v>
      </c>
      <c r="H176" s="272" t="s">
        <v>264</v>
      </c>
      <c r="I176" s="272" t="s">
        <v>263</v>
      </c>
      <c r="J176" s="272" t="s">
        <v>263</v>
      </c>
      <c r="K176" s="272" t="s">
        <v>263</v>
      </c>
      <c r="L176" s="272" t="s">
        <v>263</v>
      </c>
      <c r="M176" s="272" t="s">
        <v>263</v>
      </c>
      <c r="N176" s="272" t="s">
        <v>263</v>
      </c>
    </row>
    <row r="177" spans="1:14">
      <c r="A177" s="272">
        <v>803673</v>
      </c>
      <c r="B177" s="272" t="s">
        <v>712</v>
      </c>
      <c r="C177" s="272" t="s">
        <v>264</v>
      </c>
      <c r="D177" s="272" t="s">
        <v>264</v>
      </c>
      <c r="E177" s="272" t="s">
        <v>264</v>
      </c>
      <c r="F177" s="272" t="s">
        <v>262</v>
      </c>
      <c r="G177" s="272" t="s">
        <v>262</v>
      </c>
      <c r="H177" s="272" t="s">
        <v>262</v>
      </c>
      <c r="I177" s="272" t="s">
        <v>262</v>
      </c>
      <c r="J177" s="272" t="s">
        <v>262</v>
      </c>
      <c r="K177" s="272" t="s">
        <v>264</v>
      </c>
      <c r="L177" s="272" t="s">
        <v>262</v>
      </c>
      <c r="M177" s="272" t="s">
        <v>262</v>
      </c>
      <c r="N177" s="272" t="s">
        <v>262</v>
      </c>
    </row>
    <row r="178" spans="1:14">
      <c r="A178" s="272">
        <v>803975</v>
      </c>
      <c r="B178" s="272" t="s">
        <v>712</v>
      </c>
      <c r="C178" s="272" t="s">
        <v>264</v>
      </c>
      <c r="D178" s="272" t="s">
        <v>264</v>
      </c>
      <c r="E178" s="272" t="s">
        <v>264</v>
      </c>
      <c r="F178" s="272" t="s">
        <v>263</v>
      </c>
      <c r="G178" s="272" t="s">
        <v>262</v>
      </c>
      <c r="H178" s="272" t="s">
        <v>262</v>
      </c>
      <c r="I178" s="272" t="s">
        <v>264</v>
      </c>
      <c r="J178" s="272" t="s">
        <v>262</v>
      </c>
      <c r="K178" s="272" t="s">
        <v>263</v>
      </c>
      <c r="L178" s="272" t="s">
        <v>262</v>
      </c>
      <c r="M178" s="272" t="s">
        <v>262</v>
      </c>
      <c r="N178" s="272" t="s">
        <v>262</v>
      </c>
    </row>
    <row r="179" spans="1:14">
      <c r="A179" s="272">
        <v>804017</v>
      </c>
      <c r="B179" s="272" t="s">
        <v>712</v>
      </c>
      <c r="C179" s="272" t="s">
        <v>264</v>
      </c>
      <c r="D179" s="272" t="s">
        <v>262</v>
      </c>
      <c r="E179" s="272" t="s">
        <v>264</v>
      </c>
      <c r="F179" s="272" t="s">
        <v>263</v>
      </c>
      <c r="G179" s="272" t="s">
        <v>262</v>
      </c>
      <c r="H179" s="272" t="s">
        <v>264</v>
      </c>
      <c r="I179" s="272" t="s">
        <v>263</v>
      </c>
      <c r="J179" s="272" t="s">
        <v>263</v>
      </c>
      <c r="K179" s="272" t="s">
        <v>263</v>
      </c>
      <c r="L179" s="272" t="s">
        <v>263</v>
      </c>
      <c r="M179" s="272" t="s">
        <v>263</v>
      </c>
      <c r="N179" s="272" t="s">
        <v>263</v>
      </c>
    </row>
    <row r="180" spans="1:14">
      <c r="A180" s="272">
        <v>804024</v>
      </c>
      <c r="B180" s="272" t="s">
        <v>712</v>
      </c>
      <c r="C180" s="272" t="s">
        <v>264</v>
      </c>
      <c r="D180" s="272" t="s">
        <v>264</v>
      </c>
      <c r="E180" s="272" t="s">
        <v>264</v>
      </c>
      <c r="F180" s="272" t="s">
        <v>264</v>
      </c>
      <c r="G180" s="272" t="s">
        <v>264</v>
      </c>
      <c r="H180" s="272" t="s">
        <v>262</v>
      </c>
      <c r="I180" s="272" t="s">
        <v>262</v>
      </c>
      <c r="J180" s="272" t="s">
        <v>264</v>
      </c>
      <c r="K180" s="272" t="s">
        <v>262</v>
      </c>
      <c r="L180" s="272" t="s">
        <v>262</v>
      </c>
      <c r="M180" s="272" t="s">
        <v>264</v>
      </c>
      <c r="N180" s="272" t="s">
        <v>264</v>
      </c>
    </row>
    <row r="181" spans="1:14">
      <c r="A181" s="272">
        <v>804094</v>
      </c>
      <c r="B181" s="272" t="s">
        <v>712</v>
      </c>
      <c r="C181" s="272" t="s">
        <v>264</v>
      </c>
      <c r="D181" s="272" t="s">
        <v>264</v>
      </c>
      <c r="E181" s="272" t="s">
        <v>263</v>
      </c>
      <c r="F181" s="272" t="s">
        <v>263</v>
      </c>
      <c r="G181" s="272" t="s">
        <v>264</v>
      </c>
      <c r="H181" s="272" t="s">
        <v>263</v>
      </c>
      <c r="I181" s="272" t="s">
        <v>263</v>
      </c>
      <c r="J181" s="272" t="s">
        <v>263</v>
      </c>
      <c r="K181" s="272" t="s">
        <v>263</v>
      </c>
      <c r="L181" s="272" t="s">
        <v>263</v>
      </c>
      <c r="M181" s="272" t="s">
        <v>263</v>
      </c>
      <c r="N181" s="272" t="s">
        <v>263</v>
      </c>
    </row>
    <row r="182" spans="1:14">
      <c r="A182" s="272">
        <v>804216</v>
      </c>
      <c r="B182" s="272" t="s">
        <v>712</v>
      </c>
      <c r="C182" s="272" t="s">
        <v>262</v>
      </c>
      <c r="D182" s="272" t="s">
        <v>262</v>
      </c>
      <c r="E182" s="272" t="s">
        <v>262</v>
      </c>
      <c r="F182" s="272" t="s">
        <v>263</v>
      </c>
      <c r="G182" s="272" t="s">
        <v>264</v>
      </c>
      <c r="H182" s="272" t="s">
        <v>262</v>
      </c>
      <c r="I182" s="272" t="s">
        <v>262</v>
      </c>
      <c r="J182" s="272" t="s">
        <v>262</v>
      </c>
      <c r="K182" s="272" t="s">
        <v>264</v>
      </c>
      <c r="L182" s="272" t="s">
        <v>262</v>
      </c>
      <c r="M182" s="272" t="s">
        <v>262</v>
      </c>
      <c r="N182" s="272" t="s">
        <v>264</v>
      </c>
    </row>
    <row r="183" spans="1:14">
      <c r="A183" s="272">
        <v>804271</v>
      </c>
      <c r="B183" s="272" t="s">
        <v>712</v>
      </c>
      <c r="C183" s="272" t="s">
        <v>262</v>
      </c>
      <c r="D183" s="272" t="s">
        <v>263</v>
      </c>
      <c r="E183" s="272" t="s">
        <v>264</v>
      </c>
      <c r="F183" s="272" t="s">
        <v>264</v>
      </c>
      <c r="G183" s="272" t="s">
        <v>262</v>
      </c>
      <c r="H183" s="272" t="s">
        <v>262</v>
      </c>
      <c r="I183" s="272" t="s">
        <v>263</v>
      </c>
      <c r="J183" s="272" t="s">
        <v>264</v>
      </c>
      <c r="K183" s="272" t="s">
        <v>263</v>
      </c>
      <c r="L183" s="272" t="s">
        <v>263</v>
      </c>
      <c r="M183" s="272" t="s">
        <v>264</v>
      </c>
      <c r="N183" s="272" t="s">
        <v>263</v>
      </c>
    </row>
    <row r="184" spans="1:14">
      <c r="A184" s="272">
        <v>804343</v>
      </c>
      <c r="B184" s="272" t="s">
        <v>712</v>
      </c>
      <c r="C184" s="272" t="s">
        <v>264</v>
      </c>
      <c r="D184" s="272" t="s">
        <v>263</v>
      </c>
      <c r="E184" s="272" t="s">
        <v>264</v>
      </c>
      <c r="F184" s="272" t="s">
        <v>263</v>
      </c>
      <c r="G184" s="272" t="s">
        <v>264</v>
      </c>
      <c r="H184" s="272" t="s">
        <v>263</v>
      </c>
      <c r="I184" s="272" t="s">
        <v>263</v>
      </c>
      <c r="J184" s="272" t="s">
        <v>263</v>
      </c>
      <c r="K184" s="272" t="s">
        <v>263</v>
      </c>
      <c r="L184" s="272" t="s">
        <v>263</v>
      </c>
      <c r="M184" s="272" t="s">
        <v>264</v>
      </c>
      <c r="N184" s="272" t="s">
        <v>263</v>
      </c>
    </row>
    <row r="185" spans="1:14">
      <c r="A185" s="272">
        <v>804349</v>
      </c>
      <c r="B185" s="272" t="s">
        <v>712</v>
      </c>
      <c r="C185" s="272" t="s">
        <v>262</v>
      </c>
      <c r="D185" s="272" t="s">
        <v>262</v>
      </c>
      <c r="E185" s="272" t="s">
        <v>262</v>
      </c>
      <c r="F185" s="272" t="s">
        <v>262</v>
      </c>
      <c r="G185" s="272" t="s">
        <v>262</v>
      </c>
      <c r="H185" s="272" t="s">
        <v>264</v>
      </c>
      <c r="I185" s="272" t="s">
        <v>264</v>
      </c>
      <c r="J185" s="272" t="s">
        <v>263</v>
      </c>
      <c r="K185" s="272" t="s">
        <v>263</v>
      </c>
      <c r="L185" s="272" t="s">
        <v>264</v>
      </c>
      <c r="M185" s="272" t="s">
        <v>263</v>
      </c>
      <c r="N185" s="272" t="s">
        <v>263</v>
      </c>
    </row>
    <row r="186" spans="1:14">
      <c r="A186" s="272">
        <v>804453</v>
      </c>
      <c r="B186" s="272" t="s">
        <v>712</v>
      </c>
      <c r="C186" s="272" t="s">
        <v>262</v>
      </c>
      <c r="D186" s="272" t="s">
        <v>264</v>
      </c>
      <c r="E186" s="272" t="s">
        <v>263</v>
      </c>
      <c r="F186" s="272" t="s">
        <v>264</v>
      </c>
      <c r="G186" s="272" t="s">
        <v>264</v>
      </c>
      <c r="H186" s="272" t="s">
        <v>262</v>
      </c>
      <c r="I186" s="272" t="s">
        <v>262</v>
      </c>
      <c r="J186" s="272" t="s">
        <v>264</v>
      </c>
      <c r="K186" s="272" t="s">
        <v>263</v>
      </c>
      <c r="L186" s="272" t="s">
        <v>263</v>
      </c>
      <c r="M186" s="272" t="s">
        <v>264</v>
      </c>
      <c r="N186" s="272" t="s">
        <v>264</v>
      </c>
    </row>
    <row r="187" spans="1:14">
      <c r="A187" s="272">
        <v>804525</v>
      </c>
      <c r="B187" s="272" t="s">
        <v>712</v>
      </c>
      <c r="C187" s="272" t="s">
        <v>264</v>
      </c>
      <c r="D187" s="272" t="s">
        <v>263</v>
      </c>
      <c r="E187" s="272" t="s">
        <v>264</v>
      </c>
      <c r="F187" s="272" t="s">
        <v>263</v>
      </c>
      <c r="G187" s="272" t="s">
        <v>264</v>
      </c>
      <c r="H187" s="272" t="s">
        <v>264</v>
      </c>
      <c r="I187" s="272" t="s">
        <v>263</v>
      </c>
      <c r="J187" s="272" t="s">
        <v>263</v>
      </c>
      <c r="K187" s="272" t="s">
        <v>263</v>
      </c>
      <c r="L187" s="272" t="s">
        <v>263</v>
      </c>
      <c r="M187" s="272" t="s">
        <v>263</v>
      </c>
      <c r="N187" s="272" t="s">
        <v>263</v>
      </c>
    </row>
    <row r="188" spans="1:14">
      <c r="A188" s="272">
        <v>804533</v>
      </c>
      <c r="B188" s="272" t="s">
        <v>712</v>
      </c>
      <c r="C188" s="272" t="s">
        <v>262</v>
      </c>
      <c r="D188" s="272" t="s">
        <v>262</v>
      </c>
      <c r="E188" s="272" t="s">
        <v>262</v>
      </c>
      <c r="F188" s="272" t="s">
        <v>262</v>
      </c>
      <c r="G188" s="272" t="s">
        <v>262</v>
      </c>
      <c r="H188" s="272" t="s">
        <v>262</v>
      </c>
      <c r="I188" s="272" t="s">
        <v>262</v>
      </c>
      <c r="J188" s="272" t="s">
        <v>262</v>
      </c>
      <c r="K188" s="272" t="s">
        <v>262</v>
      </c>
      <c r="L188" s="272" t="s">
        <v>262</v>
      </c>
      <c r="M188" s="272" t="s">
        <v>262</v>
      </c>
      <c r="N188" s="272" t="s">
        <v>262</v>
      </c>
    </row>
    <row r="189" spans="1:14">
      <c r="A189" s="272">
        <v>804534</v>
      </c>
      <c r="B189" s="272" t="s">
        <v>712</v>
      </c>
      <c r="C189" s="272" t="s">
        <v>264</v>
      </c>
      <c r="D189" s="272" t="s">
        <v>264</v>
      </c>
      <c r="E189" s="272" t="s">
        <v>263</v>
      </c>
      <c r="F189" s="272" t="s">
        <v>264</v>
      </c>
      <c r="G189" s="272" t="s">
        <v>264</v>
      </c>
      <c r="H189" s="272" t="s">
        <v>263</v>
      </c>
      <c r="I189" s="272" t="s">
        <v>263</v>
      </c>
      <c r="J189" s="272" t="s">
        <v>263</v>
      </c>
      <c r="K189" s="272" t="s">
        <v>263</v>
      </c>
      <c r="L189" s="272" t="s">
        <v>263</v>
      </c>
      <c r="M189" s="272" t="s">
        <v>263</v>
      </c>
      <c r="N189" s="272" t="s">
        <v>263</v>
      </c>
    </row>
    <row r="190" spans="1:14">
      <c r="A190" s="272">
        <v>804549</v>
      </c>
      <c r="B190" s="272" t="s">
        <v>712</v>
      </c>
      <c r="C190" s="272" t="s">
        <v>262</v>
      </c>
      <c r="D190" s="272" t="s">
        <v>262</v>
      </c>
      <c r="E190" s="272" t="s">
        <v>264</v>
      </c>
      <c r="F190" s="272" t="s">
        <v>262</v>
      </c>
      <c r="G190" s="272" t="s">
        <v>262</v>
      </c>
      <c r="H190" s="272" t="s">
        <v>263</v>
      </c>
      <c r="I190" s="272" t="s">
        <v>264</v>
      </c>
      <c r="J190" s="272" t="s">
        <v>263</v>
      </c>
      <c r="K190" s="272" t="s">
        <v>262</v>
      </c>
      <c r="L190" s="272" t="s">
        <v>262</v>
      </c>
      <c r="M190" s="272" t="s">
        <v>262</v>
      </c>
      <c r="N190" s="272" t="s">
        <v>264</v>
      </c>
    </row>
    <row r="191" spans="1:14">
      <c r="A191" s="272">
        <v>804619</v>
      </c>
      <c r="B191" s="272" t="s">
        <v>712</v>
      </c>
      <c r="C191" s="272" t="s">
        <v>264</v>
      </c>
      <c r="D191" s="272" t="s">
        <v>264</v>
      </c>
      <c r="E191" s="272" t="s">
        <v>263</v>
      </c>
      <c r="F191" s="272" t="s">
        <v>262</v>
      </c>
      <c r="G191" s="272" t="s">
        <v>262</v>
      </c>
      <c r="H191" s="272" t="s">
        <v>264</v>
      </c>
      <c r="I191" s="272" t="s">
        <v>263</v>
      </c>
      <c r="J191" s="272" t="s">
        <v>263</v>
      </c>
      <c r="K191" s="272" t="s">
        <v>263</v>
      </c>
      <c r="L191" s="272" t="s">
        <v>263</v>
      </c>
      <c r="M191" s="272" t="s">
        <v>263</v>
      </c>
      <c r="N191" s="272" t="s">
        <v>264</v>
      </c>
    </row>
    <row r="192" spans="1:14">
      <c r="A192" s="272">
        <v>804660</v>
      </c>
      <c r="B192" s="272" t="s">
        <v>712</v>
      </c>
      <c r="C192" s="272" t="s">
        <v>262</v>
      </c>
      <c r="D192" s="272" t="s">
        <v>263</v>
      </c>
      <c r="E192" s="272" t="s">
        <v>264</v>
      </c>
      <c r="F192" s="272" t="s">
        <v>264</v>
      </c>
      <c r="G192" s="272" t="s">
        <v>263</v>
      </c>
      <c r="H192" s="272" t="s">
        <v>264</v>
      </c>
      <c r="I192" s="272" t="s">
        <v>263</v>
      </c>
      <c r="J192" s="272" t="s">
        <v>263</v>
      </c>
      <c r="K192" s="272" t="s">
        <v>263</v>
      </c>
      <c r="L192" s="272" t="s">
        <v>263</v>
      </c>
      <c r="M192" s="272" t="s">
        <v>263</v>
      </c>
      <c r="N192" s="272" t="s">
        <v>263</v>
      </c>
    </row>
    <row r="193" spans="1:14">
      <c r="A193" s="272">
        <v>804863</v>
      </c>
      <c r="B193" s="272" t="s">
        <v>712</v>
      </c>
      <c r="C193" s="272" t="s">
        <v>263</v>
      </c>
      <c r="D193" s="272" t="s">
        <v>264</v>
      </c>
      <c r="E193" s="272" t="s">
        <v>262</v>
      </c>
      <c r="F193" s="272" t="s">
        <v>262</v>
      </c>
      <c r="G193" s="272" t="s">
        <v>264</v>
      </c>
      <c r="H193" s="272" t="s">
        <v>262</v>
      </c>
      <c r="I193" s="272" t="s">
        <v>264</v>
      </c>
      <c r="J193" s="272" t="s">
        <v>264</v>
      </c>
      <c r="K193" s="272" t="s">
        <v>263</v>
      </c>
      <c r="L193" s="272" t="s">
        <v>264</v>
      </c>
      <c r="M193" s="272" t="s">
        <v>262</v>
      </c>
      <c r="N193" s="272" t="s">
        <v>264</v>
      </c>
    </row>
    <row r="194" spans="1:14">
      <c r="A194" s="272">
        <v>804884</v>
      </c>
      <c r="B194" s="272" t="s">
        <v>712</v>
      </c>
      <c r="C194" s="272" t="s">
        <v>262</v>
      </c>
      <c r="D194" s="272" t="s">
        <v>262</v>
      </c>
      <c r="E194" s="272" t="s">
        <v>264</v>
      </c>
      <c r="F194" s="272" t="s">
        <v>262</v>
      </c>
      <c r="G194" s="272" t="s">
        <v>262</v>
      </c>
      <c r="H194" s="272" t="s">
        <v>264</v>
      </c>
      <c r="I194" s="272" t="s">
        <v>262</v>
      </c>
      <c r="J194" s="272" t="s">
        <v>264</v>
      </c>
      <c r="K194" s="272" t="s">
        <v>264</v>
      </c>
      <c r="L194" s="272" t="s">
        <v>263</v>
      </c>
      <c r="M194" s="272" t="s">
        <v>262</v>
      </c>
      <c r="N194" s="272" t="s">
        <v>264</v>
      </c>
    </row>
    <row r="195" spans="1:14">
      <c r="A195" s="272">
        <v>804911</v>
      </c>
      <c r="B195" s="272" t="s">
        <v>712</v>
      </c>
      <c r="C195" s="272" t="s">
        <v>264</v>
      </c>
      <c r="D195" s="272" t="s">
        <v>262</v>
      </c>
      <c r="E195" s="272" t="s">
        <v>263</v>
      </c>
      <c r="F195" s="272" t="s">
        <v>262</v>
      </c>
      <c r="G195" s="272" t="s">
        <v>262</v>
      </c>
      <c r="H195" s="272" t="s">
        <v>262</v>
      </c>
      <c r="I195" s="272" t="s">
        <v>264</v>
      </c>
      <c r="J195" s="272" t="s">
        <v>264</v>
      </c>
      <c r="K195" s="272" t="s">
        <v>263</v>
      </c>
      <c r="L195" s="272" t="s">
        <v>262</v>
      </c>
      <c r="M195" s="272" t="s">
        <v>262</v>
      </c>
      <c r="N195" s="272" t="s">
        <v>263</v>
      </c>
    </row>
    <row r="196" spans="1:14">
      <c r="A196" s="272">
        <v>804948</v>
      </c>
      <c r="B196" s="272" t="s">
        <v>712</v>
      </c>
      <c r="C196" s="272" t="s">
        <v>264</v>
      </c>
      <c r="D196" s="272" t="s">
        <v>263</v>
      </c>
      <c r="E196" s="272" t="s">
        <v>263</v>
      </c>
      <c r="F196" s="272" t="s">
        <v>264</v>
      </c>
      <c r="G196" s="272" t="s">
        <v>263</v>
      </c>
      <c r="H196" s="272" t="s">
        <v>264</v>
      </c>
      <c r="I196" s="272" t="s">
        <v>263</v>
      </c>
      <c r="J196" s="272" t="s">
        <v>263</v>
      </c>
      <c r="K196" s="272" t="s">
        <v>263</v>
      </c>
      <c r="L196" s="272" t="s">
        <v>263</v>
      </c>
      <c r="M196" s="272" t="s">
        <v>263</v>
      </c>
      <c r="N196" s="272" t="s">
        <v>263</v>
      </c>
    </row>
    <row r="197" spans="1:14">
      <c r="A197" s="272">
        <v>804953</v>
      </c>
      <c r="B197" s="272" t="s">
        <v>712</v>
      </c>
      <c r="C197" s="272" t="s">
        <v>262</v>
      </c>
      <c r="D197" s="272" t="s">
        <v>262</v>
      </c>
      <c r="E197" s="272" t="s">
        <v>263</v>
      </c>
      <c r="F197" s="272" t="s">
        <v>262</v>
      </c>
      <c r="G197" s="272" t="s">
        <v>263</v>
      </c>
      <c r="H197" s="272" t="s">
        <v>264</v>
      </c>
      <c r="I197" s="272" t="s">
        <v>263</v>
      </c>
      <c r="J197" s="272" t="s">
        <v>263</v>
      </c>
      <c r="K197" s="272" t="s">
        <v>263</v>
      </c>
      <c r="L197" s="272" t="s">
        <v>263</v>
      </c>
      <c r="M197" s="272" t="s">
        <v>263</v>
      </c>
      <c r="N197" s="272" t="s">
        <v>263</v>
      </c>
    </row>
    <row r="198" spans="1:14">
      <c r="A198" s="272">
        <v>804958</v>
      </c>
      <c r="B198" s="272" t="s">
        <v>712</v>
      </c>
      <c r="C198" s="272" t="s">
        <v>262</v>
      </c>
      <c r="D198" s="272" t="s">
        <v>262</v>
      </c>
      <c r="E198" s="272" t="s">
        <v>264</v>
      </c>
      <c r="F198" s="272" t="s">
        <v>264</v>
      </c>
      <c r="G198" s="272" t="s">
        <v>264</v>
      </c>
      <c r="H198" s="272" t="s">
        <v>264</v>
      </c>
      <c r="I198" s="272" t="s">
        <v>263</v>
      </c>
      <c r="J198" s="272" t="s">
        <v>263</v>
      </c>
      <c r="K198" s="272" t="s">
        <v>263</v>
      </c>
      <c r="L198" s="272" t="s">
        <v>263</v>
      </c>
      <c r="M198" s="272" t="s">
        <v>263</v>
      </c>
      <c r="N198" s="272" t="s">
        <v>263</v>
      </c>
    </row>
    <row r="199" spans="1:14">
      <c r="A199" s="272">
        <v>804984</v>
      </c>
      <c r="B199" s="272" t="s">
        <v>712</v>
      </c>
      <c r="C199" s="272" t="s">
        <v>262</v>
      </c>
      <c r="D199" s="272" t="s">
        <v>264</v>
      </c>
      <c r="E199" s="272" t="s">
        <v>262</v>
      </c>
      <c r="F199" s="272" t="s">
        <v>262</v>
      </c>
      <c r="G199" s="272" t="s">
        <v>262</v>
      </c>
      <c r="H199" s="272" t="s">
        <v>262</v>
      </c>
      <c r="I199" s="272" t="s">
        <v>262</v>
      </c>
      <c r="J199" s="272" t="s">
        <v>264</v>
      </c>
      <c r="K199" s="272" t="s">
        <v>263</v>
      </c>
      <c r="L199" s="272" t="s">
        <v>262</v>
      </c>
      <c r="M199" s="272" t="s">
        <v>262</v>
      </c>
      <c r="N199" s="272" t="s">
        <v>264</v>
      </c>
    </row>
    <row r="200" spans="1:14">
      <c r="A200" s="272">
        <v>805010</v>
      </c>
      <c r="B200" s="272" t="s">
        <v>712</v>
      </c>
      <c r="C200" s="272" t="s">
        <v>262</v>
      </c>
      <c r="D200" s="272" t="s">
        <v>262</v>
      </c>
      <c r="E200" s="272" t="s">
        <v>264</v>
      </c>
      <c r="F200" s="272" t="s">
        <v>262</v>
      </c>
      <c r="G200" s="272" t="s">
        <v>262</v>
      </c>
      <c r="H200" s="272" t="s">
        <v>262</v>
      </c>
      <c r="I200" s="272" t="s">
        <v>264</v>
      </c>
      <c r="J200" s="272" t="s">
        <v>262</v>
      </c>
      <c r="K200" s="272" t="s">
        <v>262</v>
      </c>
      <c r="L200" s="272" t="s">
        <v>264</v>
      </c>
      <c r="M200" s="272" t="s">
        <v>262</v>
      </c>
      <c r="N200" s="272" t="s">
        <v>264</v>
      </c>
    </row>
    <row r="201" spans="1:14">
      <c r="A201" s="272">
        <v>805017</v>
      </c>
      <c r="B201" s="272" t="s">
        <v>712</v>
      </c>
      <c r="C201" s="272" t="s">
        <v>262</v>
      </c>
      <c r="D201" s="272" t="s">
        <v>264</v>
      </c>
      <c r="E201" s="272" t="s">
        <v>264</v>
      </c>
      <c r="F201" s="272" t="s">
        <v>262</v>
      </c>
      <c r="G201" s="272" t="s">
        <v>262</v>
      </c>
      <c r="H201" s="272" t="s">
        <v>264</v>
      </c>
      <c r="I201" s="272" t="s">
        <v>264</v>
      </c>
      <c r="J201" s="272" t="s">
        <v>262</v>
      </c>
      <c r="K201" s="272" t="s">
        <v>263</v>
      </c>
      <c r="L201" s="272" t="s">
        <v>262</v>
      </c>
      <c r="M201" s="272" t="s">
        <v>262</v>
      </c>
      <c r="N201" s="272" t="s">
        <v>264</v>
      </c>
    </row>
    <row r="202" spans="1:14">
      <c r="A202" s="272">
        <v>805040</v>
      </c>
      <c r="B202" s="272" t="s">
        <v>712</v>
      </c>
      <c r="C202" s="272" t="s">
        <v>262</v>
      </c>
      <c r="D202" s="272" t="s">
        <v>264</v>
      </c>
      <c r="E202" s="272" t="s">
        <v>264</v>
      </c>
      <c r="F202" s="272" t="s">
        <v>263</v>
      </c>
      <c r="G202" s="272" t="s">
        <v>263</v>
      </c>
      <c r="H202" s="272" t="s">
        <v>264</v>
      </c>
      <c r="I202" s="272" t="s">
        <v>263</v>
      </c>
      <c r="J202" s="272" t="s">
        <v>263</v>
      </c>
      <c r="K202" s="272" t="s">
        <v>263</v>
      </c>
      <c r="L202" s="272" t="s">
        <v>263</v>
      </c>
      <c r="M202" s="272" t="s">
        <v>263</v>
      </c>
      <c r="N202" s="272" t="s">
        <v>263</v>
      </c>
    </row>
    <row r="203" spans="1:14">
      <c r="A203" s="272">
        <v>805050</v>
      </c>
      <c r="B203" s="272" t="s">
        <v>712</v>
      </c>
      <c r="C203" s="272" t="s">
        <v>262</v>
      </c>
      <c r="D203" s="272" t="s">
        <v>264</v>
      </c>
      <c r="E203" s="272" t="s">
        <v>262</v>
      </c>
      <c r="F203" s="272" t="s">
        <v>263</v>
      </c>
      <c r="G203" s="272" t="s">
        <v>262</v>
      </c>
      <c r="H203" s="272" t="s">
        <v>263</v>
      </c>
      <c r="I203" s="272" t="s">
        <v>262</v>
      </c>
      <c r="J203" s="272" t="s">
        <v>264</v>
      </c>
      <c r="K203" s="272" t="s">
        <v>263</v>
      </c>
      <c r="L203" s="272" t="s">
        <v>263</v>
      </c>
      <c r="M203" s="272" t="s">
        <v>263</v>
      </c>
      <c r="N203" s="272" t="s">
        <v>263</v>
      </c>
    </row>
    <row r="204" spans="1:14">
      <c r="A204" s="272">
        <v>805068</v>
      </c>
      <c r="B204" s="272" t="s">
        <v>712</v>
      </c>
      <c r="C204" s="272" t="s">
        <v>264</v>
      </c>
      <c r="D204" s="272" t="s">
        <v>264</v>
      </c>
      <c r="E204" s="272" t="s">
        <v>264</v>
      </c>
      <c r="F204" s="272" t="s">
        <v>264</v>
      </c>
      <c r="G204" s="272" t="s">
        <v>264</v>
      </c>
      <c r="H204" s="272" t="s">
        <v>262</v>
      </c>
      <c r="I204" s="272" t="s">
        <v>264</v>
      </c>
      <c r="J204" s="272" t="s">
        <v>263</v>
      </c>
      <c r="K204" s="272" t="s">
        <v>263</v>
      </c>
      <c r="L204" s="272" t="s">
        <v>263</v>
      </c>
      <c r="M204" s="272" t="s">
        <v>263</v>
      </c>
      <c r="N204" s="272" t="s">
        <v>263</v>
      </c>
    </row>
    <row r="205" spans="1:14">
      <c r="A205" s="272">
        <v>805072</v>
      </c>
      <c r="B205" s="272" t="s">
        <v>712</v>
      </c>
      <c r="C205" s="272" t="s">
        <v>264</v>
      </c>
      <c r="D205" s="272" t="s">
        <v>262</v>
      </c>
      <c r="E205" s="272" t="s">
        <v>264</v>
      </c>
      <c r="F205" s="272" t="s">
        <v>262</v>
      </c>
      <c r="G205" s="272" t="s">
        <v>262</v>
      </c>
      <c r="H205" s="272" t="s">
        <v>262</v>
      </c>
      <c r="I205" s="272" t="s">
        <v>262</v>
      </c>
      <c r="J205" s="272" t="s">
        <v>263</v>
      </c>
      <c r="K205" s="272" t="s">
        <v>263</v>
      </c>
      <c r="L205" s="272" t="s">
        <v>263</v>
      </c>
      <c r="M205" s="272" t="s">
        <v>263</v>
      </c>
      <c r="N205" s="272" t="s">
        <v>264</v>
      </c>
    </row>
    <row r="206" spans="1:14">
      <c r="A206" s="272">
        <v>805099</v>
      </c>
      <c r="B206" s="272" t="s">
        <v>712</v>
      </c>
      <c r="C206" s="272" t="s">
        <v>262</v>
      </c>
      <c r="D206" s="272" t="s">
        <v>264</v>
      </c>
      <c r="E206" s="272" t="s">
        <v>264</v>
      </c>
      <c r="F206" s="272" t="s">
        <v>264</v>
      </c>
      <c r="G206" s="272" t="s">
        <v>262</v>
      </c>
      <c r="H206" s="272" t="s">
        <v>262</v>
      </c>
      <c r="I206" s="272" t="s">
        <v>262</v>
      </c>
      <c r="J206" s="272" t="s">
        <v>264</v>
      </c>
      <c r="K206" s="272" t="s">
        <v>264</v>
      </c>
      <c r="L206" s="272" t="s">
        <v>262</v>
      </c>
      <c r="M206" s="272" t="s">
        <v>264</v>
      </c>
      <c r="N206" s="272" t="s">
        <v>264</v>
      </c>
    </row>
    <row r="207" spans="1:14">
      <c r="A207" s="272">
        <v>805156</v>
      </c>
      <c r="B207" s="272" t="s">
        <v>712</v>
      </c>
      <c r="C207" s="272" t="s">
        <v>264</v>
      </c>
      <c r="D207" s="272" t="s">
        <v>264</v>
      </c>
      <c r="E207" s="272" t="s">
        <v>264</v>
      </c>
      <c r="F207" s="272" t="s">
        <v>263</v>
      </c>
      <c r="G207" s="272" t="s">
        <v>264</v>
      </c>
      <c r="H207" s="272" t="s">
        <v>264</v>
      </c>
      <c r="I207" s="272" t="s">
        <v>264</v>
      </c>
      <c r="J207" s="272" t="s">
        <v>263</v>
      </c>
      <c r="K207" s="272" t="s">
        <v>263</v>
      </c>
      <c r="L207" s="272" t="s">
        <v>263</v>
      </c>
      <c r="M207" s="272" t="s">
        <v>264</v>
      </c>
      <c r="N207" s="272" t="s">
        <v>263</v>
      </c>
    </row>
    <row r="208" spans="1:14">
      <c r="A208" s="272">
        <v>805189</v>
      </c>
      <c r="B208" s="272" t="s">
        <v>712</v>
      </c>
      <c r="C208" s="272" t="s">
        <v>262</v>
      </c>
      <c r="D208" s="272" t="s">
        <v>263</v>
      </c>
      <c r="E208" s="272" t="s">
        <v>263</v>
      </c>
      <c r="F208" s="272" t="s">
        <v>263</v>
      </c>
      <c r="G208" s="272" t="s">
        <v>264</v>
      </c>
      <c r="H208" s="272" t="s">
        <v>262</v>
      </c>
      <c r="I208" s="272" t="s">
        <v>264</v>
      </c>
      <c r="J208" s="272" t="s">
        <v>264</v>
      </c>
      <c r="K208" s="272" t="s">
        <v>264</v>
      </c>
      <c r="L208" s="272" t="s">
        <v>264</v>
      </c>
      <c r="M208" s="272" t="s">
        <v>264</v>
      </c>
      <c r="N208" s="272" t="s">
        <v>263</v>
      </c>
    </row>
    <row r="209" spans="1:14">
      <c r="A209" s="272">
        <v>805196</v>
      </c>
      <c r="B209" s="272" t="s">
        <v>712</v>
      </c>
      <c r="C209" s="272" t="s">
        <v>262</v>
      </c>
      <c r="D209" s="272" t="s">
        <v>263</v>
      </c>
      <c r="E209" s="272" t="s">
        <v>262</v>
      </c>
      <c r="F209" s="272" t="s">
        <v>263</v>
      </c>
      <c r="G209" s="272" t="s">
        <v>263</v>
      </c>
      <c r="H209" s="272" t="s">
        <v>262</v>
      </c>
      <c r="I209" s="272" t="s">
        <v>263</v>
      </c>
      <c r="J209" s="272" t="s">
        <v>263</v>
      </c>
      <c r="K209" s="272" t="s">
        <v>263</v>
      </c>
      <c r="L209" s="272" t="s">
        <v>263</v>
      </c>
      <c r="M209" s="272" t="s">
        <v>263</v>
      </c>
      <c r="N209" s="272" t="s">
        <v>263</v>
      </c>
    </row>
    <row r="210" spans="1:14">
      <c r="A210" s="272">
        <v>805207</v>
      </c>
      <c r="B210" s="272" t="s">
        <v>712</v>
      </c>
      <c r="C210" s="272" t="s">
        <v>264</v>
      </c>
      <c r="D210" s="272" t="s">
        <v>263</v>
      </c>
      <c r="E210" s="272" t="s">
        <v>263</v>
      </c>
      <c r="F210" s="272" t="s">
        <v>264</v>
      </c>
      <c r="G210" s="272" t="s">
        <v>263</v>
      </c>
      <c r="H210" s="272" t="s">
        <v>263</v>
      </c>
      <c r="I210" s="272" t="s">
        <v>264</v>
      </c>
      <c r="J210" s="272" t="s">
        <v>264</v>
      </c>
      <c r="K210" s="272" t="s">
        <v>264</v>
      </c>
      <c r="L210" s="272" t="s">
        <v>264</v>
      </c>
      <c r="M210" s="272" t="s">
        <v>264</v>
      </c>
      <c r="N210" s="272" t="s">
        <v>264</v>
      </c>
    </row>
    <row r="211" spans="1:14">
      <c r="A211" s="272">
        <v>805223</v>
      </c>
      <c r="B211" s="272" t="s">
        <v>712</v>
      </c>
      <c r="C211" s="272" t="s">
        <v>262</v>
      </c>
      <c r="D211" s="272" t="s">
        <v>262</v>
      </c>
      <c r="E211" s="272" t="s">
        <v>264</v>
      </c>
      <c r="F211" s="272" t="s">
        <v>262</v>
      </c>
      <c r="G211" s="272" t="s">
        <v>263</v>
      </c>
      <c r="H211" s="272" t="s">
        <v>263</v>
      </c>
      <c r="I211" s="272" t="s">
        <v>263</v>
      </c>
      <c r="J211" s="272" t="s">
        <v>263</v>
      </c>
      <c r="K211" s="272" t="s">
        <v>263</v>
      </c>
      <c r="L211" s="272" t="s">
        <v>263</v>
      </c>
      <c r="M211" s="272" t="s">
        <v>262</v>
      </c>
      <c r="N211" s="272" t="s">
        <v>263</v>
      </c>
    </row>
    <row r="212" spans="1:14">
      <c r="A212" s="272">
        <v>805316</v>
      </c>
      <c r="B212" s="272" t="s">
        <v>712</v>
      </c>
      <c r="C212" s="272" t="s">
        <v>264</v>
      </c>
      <c r="D212" s="272" t="s">
        <v>262</v>
      </c>
      <c r="E212" s="272" t="s">
        <v>263</v>
      </c>
      <c r="F212" s="272" t="s">
        <v>264</v>
      </c>
      <c r="G212" s="272" t="s">
        <v>262</v>
      </c>
      <c r="H212" s="272" t="s">
        <v>264</v>
      </c>
      <c r="I212" s="272" t="s">
        <v>263</v>
      </c>
      <c r="J212" s="272" t="s">
        <v>263</v>
      </c>
      <c r="K212" s="272" t="s">
        <v>262</v>
      </c>
      <c r="L212" s="272" t="s">
        <v>263</v>
      </c>
      <c r="M212" s="272" t="s">
        <v>263</v>
      </c>
      <c r="N212" s="272" t="s">
        <v>263</v>
      </c>
    </row>
    <row r="213" spans="1:14">
      <c r="A213" s="272">
        <v>805317</v>
      </c>
      <c r="B213" s="272" t="s">
        <v>712</v>
      </c>
      <c r="C213" s="272" t="s">
        <v>264</v>
      </c>
      <c r="D213" s="272" t="s">
        <v>262</v>
      </c>
      <c r="E213" s="272" t="s">
        <v>264</v>
      </c>
      <c r="F213" s="272" t="s">
        <v>264</v>
      </c>
      <c r="G213" s="272" t="s">
        <v>262</v>
      </c>
      <c r="H213" s="272" t="s">
        <v>262</v>
      </c>
      <c r="I213" s="272" t="s">
        <v>264</v>
      </c>
      <c r="J213" s="272" t="s">
        <v>262</v>
      </c>
      <c r="K213" s="272" t="s">
        <v>262</v>
      </c>
      <c r="L213" s="272" t="s">
        <v>262</v>
      </c>
      <c r="M213" s="272" t="s">
        <v>262</v>
      </c>
      <c r="N213" s="272" t="s">
        <v>264</v>
      </c>
    </row>
    <row r="214" spans="1:14">
      <c r="A214" s="272">
        <v>805343</v>
      </c>
      <c r="B214" s="272" t="s">
        <v>712</v>
      </c>
      <c r="C214" s="272" t="s">
        <v>264</v>
      </c>
      <c r="D214" s="272" t="s">
        <v>263</v>
      </c>
      <c r="E214" s="272" t="s">
        <v>264</v>
      </c>
      <c r="F214" s="272" t="s">
        <v>262</v>
      </c>
      <c r="G214" s="272" t="s">
        <v>262</v>
      </c>
      <c r="H214" s="272" t="s">
        <v>262</v>
      </c>
      <c r="I214" s="272" t="s">
        <v>262</v>
      </c>
      <c r="J214" s="272" t="s">
        <v>263</v>
      </c>
      <c r="K214" s="272" t="s">
        <v>263</v>
      </c>
      <c r="L214" s="272" t="s">
        <v>263</v>
      </c>
      <c r="M214" s="272" t="s">
        <v>264</v>
      </c>
      <c r="N214" s="272" t="s">
        <v>263</v>
      </c>
    </row>
    <row r="215" spans="1:14">
      <c r="A215" s="272">
        <v>805352</v>
      </c>
      <c r="B215" s="272" t="s">
        <v>712</v>
      </c>
      <c r="C215" s="272" t="s">
        <v>264</v>
      </c>
      <c r="D215" s="272" t="s">
        <v>262</v>
      </c>
      <c r="E215" s="272" t="s">
        <v>263</v>
      </c>
      <c r="F215" s="272" t="s">
        <v>262</v>
      </c>
      <c r="G215" s="272" t="s">
        <v>264</v>
      </c>
      <c r="H215" s="272" t="s">
        <v>264</v>
      </c>
      <c r="I215" s="272" t="s">
        <v>264</v>
      </c>
      <c r="J215" s="272" t="s">
        <v>263</v>
      </c>
      <c r="K215" s="272" t="s">
        <v>263</v>
      </c>
      <c r="L215" s="272" t="s">
        <v>264</v>
      </c>
      <c r="M215" s="272" t="s">
        <v>263</v>
      </c>
      <c r="N215" s="272" t="s">
        <v>263</v>
      </c>
    </row>
    <row r="216" spans="1:14">
      <c r="A216" s="272">
        <v>805371</v>
      </c>
      <c r="B216" s="272" t="s">
        <v>712</v>
      </c>
      <c r="C216" s="272" t="s">
        <v>264</v>
      </c>
      <c r="D216" s="272" t="s">
        <v>264</v>
      </c>
      <c r="E216" s="272" t="s">
        <v>262</v>
      </c>
      <c r="F216" s="272" t="s">
        <v>262</v>
      </c>
      <c r="G216" s="272" t="s">
        <v>264</v>
      </c>
      <c r="H216" s="272" t="s">
        <v>263</v>
      </c>
      <c r="I216" s="272" t="s">
        <v>264</v>
      </c>
      <c r="J216" s="272" t="s">
        <v>263</v>
      </c>
      <c r="K216" s="272" t="s">
        <v>263</v>
      </c>
      <c r="L216" s="272" t="s">
        <v>262</v>
      </c>
      <c r="M216" s="272" t="s">
        <v>263</v>
      </c>
      <c r="N216" s="272" t="s">
        <v>262</v>
      </c>
    </row>
    <row r="217" spans="1:14">
      <c r="A217" s="272">
        <v>805413</v>
      </c>
      <c r="B217" s="272" t="s">
        <v>712</v>
      </c>
      <c r="C217" s="272" t="s">
        <v>262</v>
      </c>
      <c r="D217" s="272" t="s">
        <v>263</v>
      </c>
      <c r="E217" s="272" t="s">
        <v>263</v>
      </c>
      <c r="F217" s="272" t="s">
        <v>262</v>
      </c>
      <c r="G217" s="272" t="s">
        <v>263</v>
      </c>
      <c r="H217" s="272" t="s">
        <v>263</v>
      </c>
      <c r="I217" s="272" t="s">
        <v>264</v>
      </c>
      <c r="J217" s="272" t="s">
        <v>263</v>
      </c>
      <c r="K217" s="272" t="s">
        <v>263</v>
      </c>
      <c r="L217" s="272" t="s">
        <v>263</v>
      </c>
      <c r="M217" s="272" t="s">
        <v>264</v>
      </c>
      <c r="N217" s="272" t="s">
        <v>263</v>
      </c>
    </row>
    <row r="218" spans="1:14">
      <c r="A218" s="272">
        <v>805478</v>
      </c>
      <c r="B218" s="272" t="s">
        <v>712</v>
      </c>
      <c r="C218" s="272" t="s">
        <v>262</v>
      </c>
      <c r="D218" s="272" t="s">
        <v>264</v>
      </c>
      <c r="E218" s="272" t="s">
        <v>262</v>
      </c>
      <c r="F218" s="272" t="s">
        <v>264</v>
      </c>
      <c r="G218" s="272" t="s">
        <v>264</v>
      </c>
      <c r="H218" s="272" t="s">
        <v>262</v>
      </c>
      <c r="I218" s="272" t="s">
        <v>263</v>
      </c>
      <c r="J218" s="272" t="s">
        <v>263</v>
      </c>
      <c r="K218" s="272" t="s">
        <v>264</v>
      </c>
      <c r="L218" s="272" t="s">
        <v>263</v>
      </c>
      <c r="M218" s="272" t="s">
        <v>264</v>
      </c>
      <c r="N218" s="272" t="s">
        <v>263</v>
      </c>
    </row>
    <row r="219" spans="1:14">
      <c r="A219" s="272">
        <v>805568</v>
      </c>
      <c r="B219" s="272" t="s">
        <v>712</v>
      </c>
      <c r="C219" s="272" t="s">
        <v>264</v>
      </c>
      <c r="D219" s="272" t="s">
        <v>264</v>
      </c>
      <c r="E219" s="272" t="s">
        <v>263</v>
      </c>
      <c r="F219" s="272" t="s">
        <v>262</v>
      </c>
      <c r="G219" s="272" t="s">
        <v>264</v>
      </c>
      <c r="H219" s="272" t="s">
        <v>264</v>
      </c>
      <c r="I219" s="272" t="s">
        <v>264</v>
      </c>
      <c r="J219" s="272" t="s">
        <v>263</v>
      </c>
      <c r="K219" s="272" t="s">
        <v>263</v>
      </c>
      <c r="L219" s="272" t="s">
        <v>263</v>
      </c>
      <c r="M219" s="272" t="s">
        <v>264</v>
      </c>
      <c r="N219" s="272" t="s">
        <v>264</v>
      </c>
    </row>
    <row r="220" spans="1:14">
      <c r="A220" s="272">
        <v>805608</v>
      </c>
      <c r="B220" s="272" t="s">
        <v>712</v>
      </c>
      <c r="C220" s="272" t="s">
        <v>264</v>
      </c>
      <c r="D220" s="272" t="s">
        <v>262</v>
      </c>
      <c r="E220" s="272" t="s">
        <v>264</v>
      </c>
      <c r="F220" s="272" t="s">
        <v>264</v>
      </c>
      <c r="G220" s="272" t="s">
        <v>262</v>
      </c>
      <c r="H220" s="272" t="s">
        <v>262</v>
      </c>
      <c r="I220" s="272" t="s">
        <v>264</v>
      </c>
      <c r="J220" s="272" t="s">
        <v>264</v>
      </c>
      <c r="K220" s="272" t="s">
        <v>263</v>
      </c>
      <c r="L220" s="272" t="s">
        <v>262</v>
      </c>
      <c r="M220" s="272" t="s">
        <v>262</v>
      </c>
      <c r="N220" s="272" t="s">
        <v>263</v>
      </c>
    </row>
    <row r="221" spans="1:14">
      <c r="A221" s="272">
        <v>805626</v>
      </c>
      <c r="B221" s="272" t="s">
        <v>712</v>
      </c>
      <c r="C221" s="272" t="s">
        <v>262</v>
      </c>
      <c r="D221" s="272" t="s">
        <v>262</v>
      </c>
      <c r="E221" s="272" t="s">
        <v>262</v>
      </c>
      <c r="F221" s="272" t="s">
        <v>262</v>
      </c>
      <c r="G221" s="272" t="s">
        <v>262</v>
      </c>
      <c r="H221" s="272" t="s">
        <v>262</v>
      </c>
      <c r="I221" s="272" t="s">
        <v>264</v>
      </c>
      <c r="J221" s="272" t="s">
        <v>262</v>
      </c>
      <c r="K221" s="272" t="s">
        <v>263</v>
      </c>
      <c r="L221" s="272" t="s">
        <v>262</v>
      </c>
      <c r="M221" s="272" t="s">
        <v>262</v>
      </c>
      <c r="N221" s="272" t="s">
        <v>262</v>
      </c>
    </row>
    <row r="222" spans="1:14">
      <c r="A222" s="272">
        <v>805658</v>
      </c>
      <c r="B222" s="272" t="s">
        <v>712</v>
      </c>
      <c r="C222" s="272" t="s">
        <v>262</v>
      </c>
      <c r="D222" s="272" t="s">
        <v>264</v>
      </c>
      <c r="E222" s="272" t="s">
        <v>264</v>
      </c>
      <c r="F222" s="272" t="s">
        <v>262</v>
      </c>
      <c r="G222" s="272" t="s">
        <v>264</v>
      </c>
      <c r="H222" s="272" t="s">
        <v>262</v>
      </c>
      <c r="I222" s="272" t="s">
        <v>262</v>
      </c>
      <c r="J222" s="272" t="s">
        <v>263</v>
      </c>
      <c r="K222" s="272" t="s">
        <v>264</v>
      </c>
      <c r="L222" s="272" t="s">
        <v>262</v>
      </c>
      <c r="M222" s="272" t="s">
        <v>262</v>
      </c>
      <c r="N222" s="272" t="s">
        <v>263</v>
      </c>
    </row>
    <row r="223" spans="1:14">
      <c r="A223" s="272">
        <v>805687</v>
      </c>
      <c r="B223" s="272" t="s">
        <v>712</v>
      </c>
      <c r="C223" s="272" t="s">
        <v>262</v>
      </c>
      <c r="D223" s="272" t="s">
        <v>264</v>
      </c>
      <c r="E223" s="272" t="s">
        <v>263</v>
      </c>
      <c r="F223" s="272" t="s">
        <v>263</v>
      </c>
      <c r="G223" s="272" t="s">
        <v>262</v>
      </c>
      <c r="H223" s="272" t="s">
        <v>262</v>
      </c>
      <c r="I223" s="272" t="s">
        <v>262</v>
      </c>
      <c r="J223" s="272" t="s">
        <v>263</v>
      </c>
      <c r="K223" s="272" t="s">
        <v>263</v>
      </c>
      <c r="L223" s="272" t="s">
        <v>263</v>
      </c>
      <c r="M223" s="272" t="s">
        <v>263</v>
      </c>
      <c r="N223" s="272" t="s">
        <v>264</v>
      </c>
    </row>
    <row r="224" spans="1:14">
      <c r="A224" s="272">
        <v>805688</v>
      </c>
      <c r="B224" s="272" t="s">
        <v>712</v>
      </c>
      <c r="C224" s="272" t="s">
        <v>262</v>
      </c>
      <c r="D224" s="272" t="s">
        <v>262</v>
      </c>
      <c r="E224" s="272" t="s">
        <v>264</v>
      </c>
      <c r="F224" s="272" t="s">
        <v>262</v>
      </c>
      <c r="G224" s="272" t="s">
        <v>262</v>
      </c>
      <c r="H224" s="272" t="s">
        <v>262</v>
      </c>
      <c r="I224" s="272" t="s">
        <v>262</v>
      </c>
      <c r="J224" s="272" t="s">
        <v>262</v>
      </c>
      <c r="K224" s="272" t="s">
        <v>262</v>
      </c>
      <c r="L224" s="272" t="s">
        <v>262</v>
      </c>
      <c r="M224" s="272" t="s">
        <v>264</v>
      </c>
      <c r="N224" s="272" t="s">
        <v>264</v>
      </c>
    </row>
    <row r="225" spans="1:14">
      <c r="A225" s="272">
        <v>805689</v>
      </c>
      <c r="B225" s="272" t="s">
        <v>712</v>
      </c>
      <c r="C225" s="272" t="s">
        <v>262</v>
      </c>
      <c r="D225" s="272" t="s">
        <v>263</v>
      </c>
      <c r="E225" s="272" t="s">
        <v>264</v>
      </c>
      <c r="F225" s="272" t="s">
        <v>264</v>
      </c>
      <c r="G225" s="272" t="s">
        <v>263</v>
      </c>
      <c r="H225" s="272" t="s">
        <v>264</v>
      </c>
      <c r="I225" s="272" t="s">
        <v>262</v>
      </c>
      <c r="J225" s="272" t="s">
        <v>264</v>
      </c>
      <c r="K225" s="272" t="s">
        <v>263</v>
      </c>
      <c r="L225" s="272" t="s">
        <v>264</v>
      </c>
      <c r="M225" s="272" t="s">
        <v>262</v>
      </c>
      <c r="N225" s="272" t="s">
        <v>263</v>
      </c>
    </row>
    <row r="226" spans="1:14">
      <c r="A226" s="272">
        <v>805698</v>
      </c>
      <c r="B226" s="272" t="s">
        <v>712</v>
      </c>
      <c r="C226" s="272" t="s">
        <v>262</v>
      </c>
      <c r="D226" s="272" t="s">
        <v>262</v>
      </c>
      <c r="E226" s="272" t="s">
        <v>264</v>
      </c>
      <c r="F226" s="272" t="s">
        <v>262</v>
      </c>
      <c r="G226" s="272" t="s">
        <v>264</v>
      </c>
      <c r="H226" s="272" t="s">
        <v>263</v>
      </c>
      <c r="I226" s="272" t="s">
        <v>264</v>
      </c>
      <c r="J226" s="272" t="s">
        <v>262</v>
      </c>
      <c r="K226" s="272" t="s">
        <v>264</v>
      </c>
      <c r="L226" s="272" t="s">
        <v>263</v>
      </c>
      <c r="M226" s="272" t="s">
        <v>264</v>
      </c>
      <c r="N226" s="272" t="s">
        <v>264</v>
      </c>
    </row>
    <row r="227" spans="1:14">
      <c r="A227" s="272">
        <v>805766</v>
      </c>
      <c r="B227" s="272" t="s">
        <v>712</v>
      </c>
      <c r="C227" s="272" t="s">
        <v>264</v>
      </c>
      <c r="D227" s="272" t="s">
        <v>262</v>
      </c>
      <c r="E227" s="272" t="s">
        <v>263</v>
      </c>
      <c r="F227" s="272" t="s">
        <v>262</v>
      </c>
      <c r="G227" s="272" t="s">
        <v>262</v>
      </c>
      <c r="H227" s="272" t="s">
        <v>263</v>
      </c>
      <c r="I227" s="272" t="s">
        <v>264</v>
      </c>
      <c r="J227" s="272" t="s">
        <v>263</v>
      </c>
      <c r="K227" s="272" t="s">
        <v>262</v>
      </c>
      <c r="L227" s="272" t="s">
        <v>263</v>
      </c>
      <c r="M227" s="272" t="s">
        <v>264</v>
      </c>
      <c r="N227" s="272" t="s">
        <v>263</v>
      </c>
    </row>
    <row r="228" spans="1:14">
      <c r="A228" s="272">
        <v>805888</v>
      </c>
      <c r="B228" s="272" t="s">
        <v>712</v>
      </c>
      <c r="C228" s="272" t="s">
        <v>264</v>
      </c>
      <c r="D228" s="272" t="s">
        <v>263</v>
      </c>
      <c r="E228" s="272" t="s">
        <v>264</v>
      </c>
      <c r="F228" s="272" t="s">
        <v>264</v>
      </c>
      <c r="G228" s="272" t="s">
        <v>264</v>
      </c>
      <c r="H228" s="272" t="s">
        <v>262</v>
      </c>
      <c r="I228" s="272" t="s">
        <v>264</v>
      </c>
      <c r="J228" s="272" t="s">
        <v>263</v>
      </c>
      <c r="K228" s="272" t="s">
        <v>263</v>
      </c>
      <c r="L228" s="272" t="s">
        <v>263</v>
      </c>
      <c r="M228" s="272" t="s">
        <v>263</v>
      </c>
      <c r="N228" s="272" t="s">
        <v>263</v>
      </c>
    </row>
    <row r="229" spans="1:14">
      <c r="A229" s="272">
        <v>805933</v>
      </c>
      <c r="B229" s="272" t="s">
        <v>712</v>
      </c>
      <c r="C229" s="272" t="s">
        <v>262</v>
      </c>
      <c r="D229" s="272" t="s">
        <v>263</v>
      </c>
      <c r="E229" s="272" t="s">
        <v>262</v>
      </c>
      <c r="F229" s="272" t="s">
        <v>262</v>
      </c>
      <c r="G229" s="272" t="s">
        <v>264</v>
      </c>
      <c r="H229" s="272" t="s">
        <v>264</v>
      </c>
      <c r="I229" s="272" t="s">
        <v>264</v>
      </c>
      <c r="J229" s="272" t="s">
        <v>262</v>
      </c>
      <c r="K229" s="272" t="s">
        <v>262</v>
      </c>
      <c r="L229" s="272" t="s">
        <v>263</v>
      </c>
      <c r="M229" s="272" t="s">
        <v>262</v>
      </c>
      <c r="N229" s="272" t="s">
        <v>263</v>
      </c>
    </row>
    <row r="230" spans="1:14">
      <c r="A230" s="272">
        <v>805983</v>
      </c>
      <c r="B230" s="272" t="s">
        <v>712</v>
      </c>
      <c r="C230" s="272" t="s">
        <v>264</v>
      </c>
      <c r="D230" s="272" t="s">
        <v>263</v>
      </c>
      <c r="E230" s="272" t="s">
        <v>263</v>
      </c>
      <c r="F230" s="272" t="s">
        <v>264</v>
      </c>
      <c r="G230" s="272" t="s">
        <v>264</v>
      </c>
      <c r="H230" s="272" t="s">
        <v>262</v>
      </c>
      <c r="I230" s="272" t="s">
        <v>262</v>
      </c>
      <c r="J230" s="272" t="s">
        <v>263</v>
      </c>
      <c r="K230" s="272" t="s">
        <v>264</v>
      </c>
      <c r="L230" s="272" t="s">
        <v>264</v>
      </c>
      <c r="M230" s="272" t="s">
        <v>264</v>
      </c>
      <c r="N230" s="272" t="s">
        <v>263</v>
      </c>
    </row>
    <row r="231" spans="1:14">
      <c r="A231" s="272">
        <v>805994</v>
      </c>
      <c r="B231" s="272" t="s">
        <v>712</v>
      </c>
      <c r="C231" s="272" t="s">
        <v>262</v>
      </c>
      <c r="D231" s="272" t="s">
        <v>262</v>
      </c>
      <c r="E231" s="272" t="s">
        <v>263</v>
      </c>
      <c r="F231" s="272" t="s">
        <v>263</v>
      </c>
      <c r="G231" s="272" t="s">
        <v>263</v>
      </c>
      <c r="H231" s="272" t="s">
        <v>263</v>
      </c>
      <c r="I231" s="272" t="s">
        <v>263</v>
      </c>
      <c r="J231" s="272" t="s">
        <v>263</v>
      </c>
      <c r="K231" s="272" t="s">
        <v>263</v>
      </c>
      <c r="L231" s="272" t="s">
        <v>263</v>
      </c>
      <c r="M231" s="272" t="s">
        <v>263</v>
      </c>
      <c r="N231" s="272" t="s">
        <v>263</v>
      </c>
    </row>
    <row r="232" spans="1:14">
      <c r="A232" s="272">
        <v>806039</v>
      </c>
      <c r="B232" s="272" t="s">
        <v>712</v>
      </c>
      <c r="C232" s="272" t="s">
        <v>264</v>
      </c>
      <c r="D232" s="272" t="s">
        <v>264</v>
      </c>
      <c r="E232" s="272" t="s">
        <v>264</v>
      </c>
      <c r="F232" s="272" t="s">
        <v>264</v>
      </c>
      <c r="G232" s="272" t="s">
        <v>262</v>
      </c>
      <c r="H232" s="272" t="s">
        <v>262</v>
      </c>
      <c r="I232" s="272" t="s">
        <v>262</v>
      </c>
      <c r="J232" s="272" t="s">
        <v>262</v>
      </c>
      <c r="K232" s="272" t="s">
        <v>263</v>
      </c>
      <c r="L232" s="272" t="s">
        <v>262</v>
      </c>
      <c r="M232" s="272" t="s">
        <v>262</v>
      </c>
      <c r="N232" s="272" t="s">
        <v>264</v>
      </c>
    </row>
    <row r="233" spans="1:14">
      <c r="A233" s="272">
        <v>806052</v>
      </c>
      <c r="B233" s="272" t="s">
        <v>712</v>
      </c>
      <c r="C233" s="272" t="s">
        <v>264</v>
      </c>
      <c r="D233" s="272" t="s">
        <v>262</v>
      </c>
      <c r="E233" s="272" t="s">
        <v>264</v>
      </c>
      <c r="F233" s="272" t="s">
        <v>262</v>
      </c>
      <c r="G233" s="272" t="s">
        <v>262</v>
      </c>
      <c r="H233" s="272" t="s">
        <v>262</v>
      </c>
      <c r="I233" s="272" t="s">
        <v>264</v>
      </c>
      <c r="J233" s="272" t="s">
        <v>262</v>
      </c>
      <c r="K233" s="272" t="s">
        <v>264</v>
      </c>
      <c r="L233" s="272" t="s">
        <v>262</v>
      </c>
      <c r="M233" s="272" t="s">
        <v>262</v>
      </c>
      <c r="N233" s="272" t="s">
        <v>262</v>
      </c>
    </row>
    <row r="234" spans="1:14">
      <c r="A234" s="272">
        <v>806092</v>
      </c>
      <c r="B234" s="272" t="s">
        <v>712</v>
      </c>
      <c r="C234" s="272" t="s">
        <v>262</v>
      </c>
      <c r="D234" s="272" t="s">
        <v>264</v>
      </c>
      <c r="E234" s="272" t="s">
        <v>264</v>
      </c>
      <c r="F234" s="272" t="s">
        <v>264</v>
      </c>
      <c r="G234" s="272" t="s">
        <v>262</v>
      </c>
      <c r="H234" s="272" t="s">
        <v>262</v>
      </c>
      <c r="I234" s="272" t="s">
        <v>263</v>
      </c>
      <c r="J234" s="272" t="s">
        <v>263</v>
      </c>
      <c r="K234" s="272" t="s">
        <v>263</v>
      </c>
      <c r="L234" s="272" t="s">
        <v>263</v>
      </c>
      <c r="M234" s="272" t="s">
        <v>263</v>
      </c>
      <c r="N234" s="272" t="s">
        <v>263</v>
      </c>
    </row>
    <row r="235" spans="1:14">
      <c r="A235" s="272">
        <v>806104</v>
      </c>
      <c r="B235" s="272" t="s">
        <v>712</v>
      </c>
      <c r="C235" s="272" t="s">
        <v>264</v>
      </c>
      <c r="D235" s="272" t="s">
        <v>263</v>
      </c>
      <c r="E235" s="272" t="s">
        <v>262</v>
      </c>
      <c r="F235" s="272" t="s">
        <v>263</v>
      </c>
      <c r="G235" s="272" t="s">
        <v>264</v>
      </c>
      <c r="H235" s="272" t="s">
        <v>262</v>
      </c>
      <c r="I235" s="272" t="s">
        <v>263</v>
      </c>
      <c r="J235" s="272" t="s">
        <v>263</v>
      </c>
      <c r="K235" s="272" t="s">
        <v>263</v>
      </c>
      <c r="L235" s="272" t="s">
        <v>263</v>
      </c>
      <c r="M235" s="272" t="s">
        <v>263</v>
      </c>
      <c r="N235" s="272" t="s">
        <v>263</v>
      </c>
    </row>
    <row r="236" spans="1:14">
      <c r="A236" s="272">
        <v>806131</v>
      </c>
      <c r="B236" s="272" t="s">
        <v>712</v>
      </c>
      <c r="C236" s="272" t="s">
        <v>262</v>
      </c>
      <c r="D236" s="272" t="s">
        <v>264</v>
      </c>
      <c r="E236" s="272" t="s">
        <v>263</v>
      </c>
      <c r="F236" s="272" t="s">
        <v>264</v>
      </c>
      <c r="G236" s="272" t="s">
        <v>262</v>
      </c>
      <c r="H236" s="272" t="s">
        <v>262</v>
      </c>
      <c r="I236" s="272" t="s">
        <v>264</v>
      </c>
      <c r="J236" s="272" t="s">
        <v>263</v>
      </c>
      <c r="K236" s="272" t="s">
        <v>263</v>
      </c>
      <c r="L236" s="272" t="s">
        <v>264</v>
      </c>
      <c r="M236" s="272" t="s">
        <v>264</v>
      </c>
      <c r="N236" s="272" t="s">
        <v>264</v>
      </c>
    </row>
    <row r="237" spans="1:14">
      <c r="A237" s="272">
        <v>806206</v>
      </c>
      <c r="B237" s="272" t="s">
        <v>712</v>
      </c>
      <c r="C237" s="272" t="s">
        <v>263</v>
      </c>
      <c r="D237" s="272" t="s">
        <v>263</v>
      </c>
      <c r="E237" s="272" t="s">
        <v>264</v>
      </c>
      <c r="F237" s="272" t="s">
        <v>262</v>
      </c>
      <c r="G237" s="272" t="s">
        <v>264</v>
      </c>
      <c r="H237" s="272" t="s">
        <v>262</v>
      </c>
      <c r="I237" s="272" t="s">
        <v>264</v>
      </c>
      <c r="J237" s="272" t="s">
        <v>263</v>
      </c>
      <c r="K237" s="272" t="s">
        <v>264</v>
      </c>
      <c r="L237" s="272" t="s">
        <v>264</v>
      </c>
      <c r="M237" s="272" t="s">
        <v>264</v>
      </c>
      <c r="N237" s="272" t="s">
        <v>264</v>
      </c>
    </row>
    <row r="238" spans="1:14">
      <c r="A238" s="272">
        <v>806222</v>
      </c>
      <c r="B238" s="272" t="s">
        <v>712</v>
      </c>
      <c r="C238" s="272" t="s">
        <v>262</v>
      </c>
      <c r="D238" s="272" t="s">
        <v>264</v>
      </c>
      <c r="E238" s="272" t="s">
        <v>262</v>
      </c>
      <c r="F238" s="272" t="s">
        <v>263</v>
      </c>
      <c r="G238" s="272" t="s">
        <v>262</v>
      </c>
      <c r="H238" s="272" t="s">
        <v>262</v>
      </c>
      <c r="I238" s="272" t="s">
        <v>262</v>
      </c>
      <c r="J238" s="272" t="s">
        <v>263</v>
      </c>
      <c r="K238" s="272" t="s">
        <v>264</v>
      </c>
      <c r="L238" s="272" t="s">
        <v>264</v>
      </c>
      <c r="M238" s="272" t="s">
        <v>262</v>
      </c>
      <c r="N238" s="272" t="s">
        <v>262</v>
      </c>
    </row>
    <row r="239" spans="1:14">
      <c r="A239" s="272">
        <v>806241</v>
      </c>
      <c r="B239" s="272" t="s">
        <v>712</v>
      </c>
      <c r="C239" s="272" t="s">
        <v>264</v>
      </c>
      <c r="D239" s="272" t="s">
        <v>264</v>
      </c>
      <c r="E239" s="272" t="s">
        <v>264</v>
      </c>
      <c r="F239" s="272" t="s">
        <v>263</v>
      </c>
      <c r="G239" s="272" t="s">
        <v>263</v>
      </c>
      <c r="H239" s="272" t="s">
        <v>263</v>
      </c>
      <c r="I239" s="272" t="s">
        <v>263</v>
      </c>
      <c r="J239" s="272" t="s">
        <v>263</v>
      </c>
      <c r="K239" s="272" t="s">
        <v>263</v>
      </c>
      <c r="L239" s="272" t="s">
        <v>263</v>
      </c>
      <c r="M239" s="272" t="s">
        <v>263</v>
      </c>
      <c r="N239" s="272" t="s">
        <v>263</v>
      </c>
    </row>
    <row r="240" spans="1:14">
      <c r="A240" s="272">
        <v>806273</v>
      </c>
      <c r="B240" s="272" t="s">
        <v>712</v>
      </c>
      <c r="C240" s="272" t="s">
        <v>262</v>
      </c>
      <c r="D240" s="272" t="s">
        <v>264</v>
      </c>
      <c r="E240" s="272" t="s">
        <v>264</v>
      </c>
      <c r="F240" s="272" t="s">
        <v>262</v>
      </c>
      <c r="G240" s="272" t="s">
        <v>262</v>
      </c>
      <c r="H240" s="272" t="s">
        <v>263</v>
      </c>
      <c r="I240" s="272" t="s">
        <v>263</v>
      </c>
      <c r="J240" s="272" t="s">
        <v>263</v>
      </c>
      <c r="K240" s="272" t="s">
        <v>263</v>
      </c>
      <c r="L240" s="272" t="s">
        <v>263</v>
      </c>
      <c r="M240" s="272" t="s">
        <v>263</v>
      </c>
      <c r="N240" s="272" t="s">
        <v>263</v>
      </c>
    </row>
    <row r="241" spans="1:14">
      <c r="A241" s="272">
        <v>806308</v>
      </c>
      <c r="B241" s="272" t="s">
        <v>712</v>
      </c>
      <c r="C241" s="272" t="s">
        <v>262</v>
      </c>
      <c r="D241" s="272" t="s">
        <v>262</v>
      </c>
      <c r="E241" s="272" t="s">
        <v>262</v>
      </c>
      <c r="F241" s="272" t="s">
        <v>262</v>
      </c>
      <c r="G241" s="272" t="s">
        <v>262</v>
      </c>
      <c r="H241" s="272" t="s">
        <v>264</v>
      </c>
      <c r="I241" s="272" t="s">
        <v>264</v>
      </c>
      <c r="J241" s="272" t="s">
        <v>264</v>
      </c>
      <c r="K241" s="272" t="s">
        <v>263</v>
      </c>
      <c r="L241" s="272" t="s">
        <v>264</v>
      </c>
      <c r="M241" s="272" t="s">
        <v>264</v>
      </c>
      <c r="N241" s="272" t="s">
        <v>264</v>
      </c>
    </row>
    <row r="242" spans="1:14">
      <c r="A242" s="272">
        <v>806329</v>
      </c>
      <c r="B242" s="272" t="s">
        <v>712</v>
      </c>
      <c r="C242" s="272" t="s">
        <v>263</v>
      </c>
      <c r="D242" s="272" t="s">
        <v>262</v>
      </c>
      <c r="E242" s="272" t="s">
        <v>263</v>
      </c>
      <c r="F242" s="272" t="s">
        <v>263</v>
      </c>
      <c r="G242" s="272" t="s">
        <v>263</v>
      </c>
      <c r="H242" s="272" t="s">
        <v>263</v>
      </c>
      <c r="I242" s="272" t="s">
        <v>264</v>
      </c>
      <c r="J242" s="272" t="s">
        <v>263</v>
      </c>
      <c r="K242" s="272" t="s">
        <v>262</v>
      </c>
      <c r="L242" s="272" t="s">
        <v>262</v>
      </c>
      <c r="M242" s="272" t="s">
        <v>263</v>
      </c>
      <c r="N242" s="272" t="s">
        <v>263</v>
      </c>
    </row>
    <row r="243" spans="1:14">
      <c r="A243" s="272">
        <v>806394</v>
      </c>
      <c r="B243" s="272" t="s">
        <v>712</v>
      </c>
      <c r="C243" s="272" t="s">
        <v>264</v>
      </c>
      <c r="D243" s="272" t="s">
        <v>263</v>
      </c>
      <c r="E243" s="272" t="s">
        <v>263</v>
      </c>
      <c r="F243" s="272" t="s">
        <v>263</v>
      </c>
      <c r="G243" s="272" t="s">
        <v>263</v>
      </c>
      <c r="H243" s="272" t="s">
        <v>264</v>
      </c>
      <c r="I243" s="272" t="s">
        <v>263</v>
      </c>
      <c r="J243" s="272" t="s">
        <v>263</v>
      </c>
      <c r="K243" s="272" t="s">
        <v>263</v>
      </c>
      <c r="L243" s="272" t="s">
        <v>263</v>
      </c>
      <c r="M243" s="272" t="s">
        <v>263</v>
      </c>
      <c r="N243" s="272" t="s">
        <v>263</v>
      </c>
    </row>
    <row r="244" spans="1:14">
      <c r="A244" s="272">
        <v>806445</v>
      </c>
      <c r="B244" s="272" t="s">
        <v>712</v>
      </c>
      <c r="C244" s="272" t="s">
        <v>262</v>
      </c>
      <c r="D244" s="272" t="s">
        <v>264</v>
      </c>
      <c r="E244" s="272" t="s">
        <v>263</v>
      </c>
      <c r="F244" s="272" t="s">
        <v>264</v>
      </c>
      <c r="G244" s="272" t="s">
        <v>263</v>
      </c>
      <c r="H244" s="272" t="s">
        <v>262</v>
      </c>
      <c r="I244" s="272" t="s">
        <v>263</v>
      </c>
      <c r="J244" s="272" t="s">
        <v>262</v>
      </c>
      <c r="K244" s="272" t="s">
        <v>263</v>
      </c>
      <c r="L244" s="272" t="s">
        <v>263</v>
      </c>
      <c r="M244" s="272" t="s">
        <v>262</v>
      </c>
      <c r="N244" s="272" t="s">
        <v>263</v>
      </c>
    </row>
    <row r="245" spans="1:14">
      <c r="A245" s="272">
        <v>806543</v>
      </c>
      <c r="B245" s="272" t="s">
        <v>712</v>
      </c>
      <c r="C245" s="272" t="s">
        <v>264</v>
      </c>
      <c r="D245" s="272" t="s">
        <v>263</v>
      </c>
      <c r="E245" s="272" t="s">
        <v>263</v>
      </c>
      <c r="F245" s="272" t="s">
        <v>264</v>
      </c>
      <c r="G245" s="272" t="s">
        <v>264</v>
      </c>
      <c r="H245" s="272" t="s">
        <v>264</v>
      </c>
      <c r="I245" s="272" t="s">
        <v>263</v>
      </c>
      <c r="J245" s="272" t="s">
        <v>263</v>
      </c>
      <c r="K245" s="272" t="s">
        <v>263</v>
      </c>
      <c r="L245" s="272" t="s">
        <v>263</v>
      </c>
      <c r="M245" s="272" t="s">
        <v>263</v>
      </c>
      <c r="N245" s="272" t="s">
        <v>263</v>
      </c>
    </row>
    <row r="246" spans="1:14">
      <c r="A246" s="272">
        <v>806551</v>
      </c>
      <c r="B246" s="272" t="s">
        <v>712</v>
      </c>
      <c r="C246" s="272" t="s">
        <v>263</v>
      </c>
      <c r="D246" s="272" t="s">
        <v>264</v>
      </c>
      <c r="E246" s="272" t="s">
        <v>264</v>
      </c>
      <c r="F246" s="272" t="s">
        <v>263</v>
      </c>
      <c r="G246" s="272" t="s">
        <v>264</v>
      </c>
      <c r="H246" s="272" t="s">
        <v>263</v>
      </c>
      <c r="I246" s="272" t="s">
        <v>264</v>
      </c>
      <c r="J246" s="272" t="s">
        <v>262</v>
      </c>
      <c r="K246" s="272" t="s">
        <v>262</v>
      </c>
      <c r="L246" s="272" t="s">
        <v>263</v>
      </c>
      <c r="M246" s="272" t="s">
        <v>263</v>
      </c>
      <c r="N246" s="272" t="s">
        <v>262</v>
      </c>
    </row>
    <row r="247" spans="1:14">
      <c r="A247" s="272">
        <v>806565</v>
      </c>
      <c r="B247" s="272" t="s">
        <v>712</v>
      </c>
      <c r="C247" s="272" t="s">
        <v>262</v>
      </c>
      <c r="D247" s="272" t="s">
        <v>262</v>
      </c>
      <c r="E247" s="272" t="s">
        <v>263</v>
      </c>
      <c r="F247" s="272" t="s">
        <v>263</v>
      </c>
      <c r="G247" s="272" t="s">
        <v>263</v>
      </c>
      <c r="H247" s="272" t="s">
        <v>263</v>
      </c>
      <c r="I247" s="272" t="s">
        <v>263</v>
      </c>
      <c r="J247" s="272" t="s">
        <v>262</v>
      </c>
      <c r="K247" s="272" t="s">
        <v>264</v>
      </c>
      <c r="L247" s="272" t="s">
        <v>264</v>
      </c>
      <c r="M247" s="272" t="s">
        <v>263</v>
      </c>
      <c r="N247" s="272" t="s">
        <v>263</v>
      </c>
    </row>
    <row r="248" spans="1:14">
      <c r="A248" s="272">
        <v>806639</v>
      </c>
      <c r="B248" s="272" t="s">
        <v>712</v>
      </c>
      <c r="C248" s="272" t="s">
        <v>262</v>
      </c>
      <c r="D248" s="272" t="s">
        <v>262</v>
      </c>
      <c r="E248" s="272" t="s">
        <v>262</v>
      </c>
      <c r="F248" s="272" t="s">
        <v>262</v>
      </c>
      <c r="G248" s="272" t="s">
        <v>262</v>
      </c>
      <c r="H248" s="272" t="s">
        <v>262</v>
      </c>
      <c r="I248" s="272" t="s">
        <v>262</v>
      </c>
      <c r="J248" s="272" t="s">
        <v>262</v>
      </c>
      <c r="K248" s="272" t="s">
        <v>264</v>
      </c>
      <c r="L248" s="272" t="s">
        <v>262</v>
      </c>
      <c r="M248" s="272" t="s">
        <v>262</v>
      </c>
      <c r="N248" s="272" t="s">
        <v>262</v>
      </c>
    </row>
    <row r="249" spans="1:14">
      <c r="A249" s="272">
        <v>806680</v>
      </c>
      <c r="B249" s="272" t="s">
        <v>712</v>
      </c>
      <c r="C249" s="272" t="s">
        <v>262</v>
      </c>
      <c r="D249" s="272" t="s">
        <v>262</v>
      </c>
      <c r="E249" s="272" t="s">
        <v>263</v>
      </c>
      <c r="F249" s="272" t="s">
        <v>264</v>
      </c>
      <c r="G249" s="272" t="s">
        <v>263</v>
      </c>
      <c r="H249" s="272" t="s">
        <v>264</v>
      </c>
      <c r="I249" s="272" t="s">
        <v>263</v>
      </c>
      <c r="J249" s="272" t="s">
        <v>263</v>
      </c>
      <c r="K249" s="272" t="s">
        <v>263</v>
      </c>
      <c r="L249" s="272" t="s">
        <v>263</v>
      </c>
      <c r="M249" s="272" t="s">
        <v>263</v>
      </c>
      <c r="N249" s="272" t="s">
        <v>263</v>
      </c>
    </row>
    <row r="250" spans="1:14">
      <c r="A250" s="272">
        <v>806692</v>
      </c>
      <c r="B250" s="272" t="s">
        <v>712</v>
      </c>
      <c r="C250" s="272" t="s">
        <v>262</v>
      </c>
      <c r="D250" s="272" t="s">
        <v>262</v>
      </c>
      <c r="E250" s="272" t="s">
        <v>262</v>
      </c>
      <c r="F250" s="272" t="s">
        <v>264</v>
      </c>
      <c r="G250" s="272" t="s">
        <v>264</v>
      </c>
      <c r="H250" s="272" t="s">
        <v>262</v>
      </c>
      <c r="I250" s="272" t="s">
        <v>264</v>
      </c>
      <c r="J250" s="272" t="s">
        <v>264</v>
      </c>
      <c r="K250" s="272" t="s">
        <v>264</v>
      </c>
      <c r="L250" s="272" t="s">
        <v>264</v>
      </c>
      <c r="M250" s="272" t="s">
        <v>264</v>
      </c>
      <c r="N250" s="272" t="s">
        <v>264</v>
      </c>
    </row>
    <row r="251" spans="1:14">
      <c r="A251" s="272">
        <v>806695</v>
      </c>
      <c r="B251" s="272" t="s">
        <v>712</v>
      </c>
      <c r="C251" s="272" t="s">
        <v>264</v>
      </c>
      <c r="D251" s="272" t="s">
        <v>264</v>
      </c>
      <c r="E251" s="272" t="s">
        <v>264</v>
      </c>
      <c r="F251" s="272" t="s">
        <v>262</v>
      </c>
      <c r="G251" s="272" t="s">
        <v>264</v>
      </c>
      <c r="H251" s="272" t="s">
        <v>262</v>
      </c>
      <c r="I251" s="272" t="s">
        <v>262</v>
      </c>
      <c r="J251" s="272" t="s">
        <v>263</v>
      </c>
      <c r="K251" s="272" t="s">
        <v>263</v>
      </c>
      <c r="L251" s="272" t="s">
        <v>263</v>
      </c>
      <c r="M251" s="272" t="s">
        <v>262</v>
      </c>
      <c r="N251" s="272" t="s">
        <v>263</v>
      </c>
    </row>
    <row r="252" spans="1:14">
      <c r="A252" s="272">
        <v>806725</v>
      </c>
      <c r="B252" s="272" t="s">
        <v>712</v>
      </c>
      <c r="C252" s="272" t="s">
        <v>262</v>
      </c>
      <c r="D252" s="272" t="s">
        <v>262</v>
      </c>
      <c r="E252" s="272" t="s">
        <v>262</v>
      </c>
      <c r="F252" s="272" t="s">
        <v>262</v>
      </c>
      <c r="G252" s="272" t="s">
        <v>262</v>
      </c>
      <c r="H252" s="272" t="s">
        <v>264</v>
      </c>
      <c r="I252" s="272" t="s">
        <v>263</v>
      </c>
      <c r="J252" s="272" t="s">
        <v>264</v>
      </c>
      <c r="K252" s="272" t="s">
        <v>263</v>
      </c>
      <c r="L252" s="272" t="s">
        <v>263</v>
      </c>
      <c r="M252" s="272" t="s">
        <v>264</v>
      </c>
      <c r="N252" s="272" t="s">
        <v>263</v>
      </c>
    </row>
    <row r="253" spans="1:14">
      <c r="A253" s="272">
        <v>806728</v>
      </c>
      <c r="B253" s="272" t="s">
        <v>712</v>
      </c>
      <c r="C253" s="272" t="s">
        <v>262</v>
      </c>
      <c r="D253" s="272" t="s">
        <v>262</v>
      </c>
      <c r="E253" s="272" t="s">
        <v>263</v>
      </c>
      <c r="F253" s="272" t="s">
        <v>264</v>
      </c>
      <c r="G253" s="272" t="s">
        <v>262</v>
      </c>
      <c r="H253" s="272" t="s">
        <v>262</v>
      </c>
      <c r="I253" s="272" t="s">
        <v>264</v>
      </c>
      <c r="J253" s="272" t="s">
        <v>262</v>
      </c>
      <c r="K253" s="272" t="s">
        <v>263</v>
      </c>
      <c r="L253" s="272" t="s">
        <v>264</v>
      </c>
      <c r="M253" s="272" t="s">
        <v>264</v>
      </c>
      <c r="N253" s="272" t="s">
        <v>263</v>
      </c>
    </row>
    <row r="254" spans="1:14">
      <c r="A254" s="272">
        <v>806732</v>
      </c>
      <c r="B254" s="272" t="s">
        <v>712</v>
      </c>
      <c r="C254" s="272" t="s">
        <v>262</v>
      </c>
      <c r="D254" s="272" t="s">
        <v>262</v>
      </c>
      <c r="E254" s="272" t="s">
        <v>262</v>
      </c>
      <c r="F254" s="272" t="s">
        <v>262</v>
      </c>
      <c r="G254" s="272" t="s">
        <v>262</v>
      </c>
      <c r="H254" s="272" t="s">
        <v>262</v>
      </c>
      <c r="I254" s="272" t="s">
        <v>262</v>
      </c>
      <c r="J254" s="272" t="s">
        <v>263</v>
      </c>
      <c r="K254" s="272" t="s">
        <v>263</v>
      </c>
      <c r="L254" s="272" t="s">
        <v>264</v>
      </c>
      <c r="M254" s="272" t="s">
        <v>262</v>
      </c>
      <c r="N254" s="272" t="s">
        <v>263</v>
      </c>
    </row>
    <row r="255" spans="1:14">
      <c r="A255" s="272">
        <v>806772</v>
      </c>
      <c r="B255" s="272" t="s">
        <v>712</v>
      </c>
      <c r="C255" s="272" t="s">
        <v>262</v>
      </c>
      <c r="D255" s="272" t="s">
        <v>262</v>
      </c>
      <c r="E255" s="272" t="s">
        <v>262</v>
      </c>
      <c r="F255" s="272" t="s">
        <v>264</v>
      </c>
      <c r="G255" s="272" t="s">
        <v>262</v>
      </c>
      <c r="H255" s="272" t="s">
        <v>262</v>
      </c>
      <c r="I255" s="272" t="s">
        <v>264</v>
      </c>
      <c r="J255" s="272" t="s">
        <v>262</v>
      </c>
      <c r="K255" s="272" t="s">
        <v>262</v>
      </c>
      <c r="L255" s="272" t="s">
        <v>263</v>
      </c>
      <c r="M255" s="272" t="s">
        <v>264</v>
      </c>
      <c r="N255" s="272" t="s">
        <v>263</v>
      </c>
    </row>
    <row r="256" spans="1:14">
      <c r="A256" s="272">
        <v>806792</v>
      </c>
      <c r="B256" s="272" t="s">
        <v>712</v>
      </c>
      <c r="C256" s="272" t="s">
        <v>262</v>
      </c>
      <c r="D256" s="272" t="s">
        <v>262</v>
      </c>
      <c r="E256" s="272" t="s">
        <v>262</v>
      </c>
      <c r="F256" s="272" t="s">
        <v>263</v>
      </c>
      <c r="G256" s="272" t="s">
        <v>262</v>
      </c>
      <c r="H256" s="272" t="s">
        <v>263</v>
      </c>
      <c r="I256" s="272" t="s">
        <v>263</v>
      </c>
      <c r="J256" s="272" t="s">
        <v>263</v>
      </c>
      <c r="K256" s="272" t="s">
        <v>263</v>
      </c>
      <c r="L256" s="272" t="s">
        <v>263</v>
      </c>
      <c r="M256" s="272" t="s">
        <v>263</v>
      </c>
      <c r="N256" s="272" t="s">
        <v>263</v>
      </c>
    </row>
    <row r="257" spans="1:14">
      <c r="A257" s="272">
        <v>806814</v>
      </c>
      <c r="B257" s="272" t="s">
        <v>712</v>
      </c>
      <c r="C257" s="272" t="s">
        <v>264</v>
      </c>
      <c r="D257" s="272" t="s">
        <v>263</v>
      </c>
      <c r="E257" s="272" t="s">
        <v>263</v>
      </c>
      <c r="F257" s="272" t="s">
        <v>264</v>
      </c>
      <c r="G257" s="272" t="s">
        <v>264</v>
      </c>
      <c r="H257" s="272" t="s">
        <v>263</v>
      </c>
      <c r="I257" s="272" t="s">
        <v>264</v>
      </c>
      <c r="J257" s="272" t="s">
        <v>263</v>
      </c>
      <c r="K257" s="272" t="s">
        <v>263</v>
      </c>
      <c r="L257" s="272" t="s">
        <v>263</v>
      </c>
      <c r="M257" s="272" t="s">
        <v>263</v>
      </c>
      <c r="N257" s="272" t="s">
        <v>263</v>
      </c>
    </row>
    <row r="258" spans="1:14">
      <c r="A258" s="272">
        <v>806841</v>
      </c>
      <c r="B258" s="272" t="s">
        <v>712</v>
      </c>
      <c r="C258" s="272" t="s">
        <v>264</v>
      </c>
      <c r="D258" s="272" t="s">
        <v>264</v>
      </c>
      <c r="E258" s="272" t="s">
        <v>262</v>
      </c>
      <c r="F258" s="272" t="s">
        <v>263</v>
      </c>
      <c r="G258" s="272" t="s">
        <v>264</v>
      </c>
      <c r="H258" s="272" t="s">
        <v>264</v>
      </c>
      <c r="I258" s="272" t="s">
        <v>262</v>
      </c>
      <c r="J258" s="272" t="s">
        <v>264</v>
      </c>
      <c r="K258" s="272" t="s">
        <v>264</v>
      </c>
      <c r="L258" s="272" t="s">
        <v>263</v>
      </c>
      <c r="M258" s="272" t="s">
        <v>264</v>
      </c>
      <c r="N258" s="272" t="s">
        <v>262</v>
      </c>
    </row>
    <row r="259" spans="1:14">
      <c r="A259" s="272">
        <v>806853</v>
      </c>
      <c r="B259" s="272" t="s">
        <v>712</v>
      </c>
      <c r="C259" s="272" t="s">
        <v>262</v>
      </c>
      <c r="D259" s="272" t="s">
        <v>262</v>
      </c>
      <c r="E259" s="272" t="s">
        <v>262</v>
      </c>
      <c r="F259" s="272" t="s">
        <v>262</v>
      </c>
      <c r="G259" s="272" t="s">
        <v>264</v>
      </c>
      <c r="H259" s="272" t="s">
        <v>262</v>
      </c>
      <c r="I259" s="272" t="s">
        <v>264</v>
      </c>
      <c r="J259" s="272" t="s">
        <v>264</v>
      </c>
      <c r="K259" s="272" t="s">
        <v>264</v>
      </c>
      <c r="L259" s="272" t="s">
        <v>264</v>
      </c>
      <c r="M259" s="272" t="s">
        <v>264</v>
      </c>
      <c r="N259" s="272" t="s">
        <v>262</v>
      </c>
    </row>
    <row r="260" spans="1:14">
      <c r="A260" s="272">
        <v>806881</v>
      </c>
      <c r="B260" s="272" t="s">
        <v>712</v>
      </c>
      <c r="C260" s="272" t="s">
        <v>264</v>
      </c>
      <c r="D260" s="272" t="s">
        <v>264</v>
      </c>
      <c r="E260" s="272" t="s">
        <v>264</v>
      </c>
      <c r="F260" s="272" t="s">
        <v>264</v>
      </c>
      <c r="G260" s="272" t="s">
        <v>264</v>
      </c>
      <c r="H260" s="272" t="s">
        <v>264</v>
      </c>
      <c r="I260" s="272" t="s">
        <v>263</v>
      </c>
      <c r="J260" s="272" t="s">
        <v>263</v>
      </c>
      <c r="K260" s="272" t="s">
        <v>263</v>
      </c>
      <c r="L260" s="272" t="s">
        <v>263</v>
      </c>
      <c r="M260" s="272" t="s">
        <v>263</v>
      </c>
      <c r="N260" s="272" t="s">
        <v>263</v>
      </c>
    </row>
    <row r="261" spans="1:14">
      <c r="A261" s="272">
        <v>806887</v>
      </c>
      <c r="B261" s="272" t="s">
        <v>712</v>
      </c>
      <c r="C261" s="272" t="s">
        <v>262</v>
      </c>
      <c r="D261" s="272" t="s">
        <v>262</v>
      </c>
      <c r="E261" s="272" t="s">
        <v>264</v>
      </c>
      <c r="F261" s="272" t="s">
        <v>262</v>
      </c>
      <c r="G261" s="272" t="s">
        <v>263</v>
      </c>
      <c r="H261" s="272" t="s">
        <v>262</v>
      </c>
      <c r="I261" s="272" t="s">
        <v>262</v>
      </c>
      <c r="J261" s="272" t="s">
        <v>264</v>
      </c>
      <c r="K261" s="272" t="s">
        <v>262</v>
      </c>
      <c r="L261" s="272" t="s">
        <v>264</v>
      </c>
      <c r="M261" s="272" t="s">
        <v>264</v>
      </c>
      <c r="N261" s="272" t="s">
        <v>264</v>
      </c>
    </row>
    <row r="262" spans="1:14">
      <c r="A262" s="272">
        <v>806909</v>
      </c>
      <c r="B262" s="272" t="s">
        <v>712</v>
      </c>
      <c r="C262" s="272" t="s">
        <v>262</v>
      </c>
      <c r="D262" s="272" t="s">
        <v>262</v>
      </c>
      <c r="E262" s="272" t="s">
        <v>262</v>
      </c>
      <c r="F262" s="272" t="s">
        <v>262</v>
      </c>
      <c r="G262" s="272" t="s">
        <v>264</v>
      </c>
      <c r="H262" s="272" t="s">
        <v>262</v>
      </c>
      <c r="I262" s="272" t="s">
        <v>262</v>
      </c>
      <c r="J262" s="272" t="s">
        <v>262</v>
      </c>
      <c r="K262" s="272" t="s">
        <v>262</v>
      </c>
      <c r="L262" s="272" t="s">
        <v>262</v>
      </c>
      <c r="M262" s="272" t="s">
        <v>262</v>
      </c>
      <c r="N262" s="272" t="s">
        <v>262</v>
      </c>
    </row>
    <row r="263" spans="1:14">
      <c r="A263" s="272">
        <v>806918</v>
      </c>
      <c r="B263" s="272" t="s">
        <v>712</v>
      </c>
      <c r="C263" s="272" t="s">
        <v>262</v>
      </c>
      <c r="D263" s="272" t="s">
        <v>262</v>
      </c>
      <c r="E263" s="272" t="s">
        <v>263</v>
      </c>
      <c r="F263" s="272" t="s">
        <v>262</v>
      </c>
      <c r="G263" s="272" t="s">
        <v>262</v>
      </c>
      <c r="H263" s="272" t="s">
        <v>264</v>
      </c>
      <c r="I263" s="272" t="s">
        <v>263</v>
      </c>
      <c r="J263" s="272" t="s">
        <v>263</v>
      </c>
      <c r="K263" s="272" t="s">
        <v>263</v>
      </c>
      <c r="L263" s="272" t="s">
        <v>263</v>
      </c>
      <c r="M263" s="272" t="s">
        <v>263</v>
      </c>
      <c r="N263" s="272" t="s">
        <v>263</v>
      </c>
    </row>
    <row r="264" spans="1:14">
      <c r="A264" s="272">
        <v>806919</v>
      </c>
      <c r="B264" s="272" t="s">
        <v>712</v>
      </c>
      <c r="C264" s="272" t="s">
        <v>264</v>
      </c>
      <c r="D264" s="272" t="s">
        <v>264</v>
      </c>
      <c r="E264" s="272" t="s">
        <v>262</v>
      </c>
      <c r="F264" s="272" t="s">
        <v>263</v>
      </c>
      <c r="G264" s="272" t="s">
        <v>263</v>
      </c>
      <c r="H264" s="272" t="s">
        <v>263</v>
      </c>
      <c r="I264" s="272" t="s">
        <v>263</v>
      </c>
      <c r="J264" s="272" t="s">
        <v>263</v>
      </c>
      <c r="K264" s="272" t="s">
        <v>263</v>
      </c>
      <c r="L264" s="272" t="s">
        <v>264</v>
      </c>
      <c r="M264" s="272" t="s">
        <v>264</v>
      </c>
      <c r="N264" s="272" t="s">
        <v>263</v>
      </c>
    </row>
    <row r="265" spans="1:14">
      <c r="A265" s="272">
        <v>806966</v>
      </c>
      <c r="B265" s="272" t="s">
        <v>712</v>
      </c>
      <c r="C265" s="272" t="s">
        <v>262</v>
      </c>
      <c r="D265" s="272" t="s">
        <v>262</v>
      </c>
      <c r="E265" s="272" t="s">
        <v>262</v>
      </c>
      <c r="F265" s="272" t="s">
        <v>262</v>
      </c>
      <c r="G265" s="272" t="s">
        <v>262</v>
      </c>
      <c r="H265" s="272" t="s">
        <v>262</v>
      </c>
      <c r="I265" s="272" t="s">
        <v>263</v>
      </c>
      <c r="J265" s="272" t="s">
        <v>263</v>
      </c>
      <c r="K265" s="272" t="s">
        <v>263</v>
      </c>
      <c r="L265" s="272" t="s">
        <v>263</v>
      </c>
      <c r="M265" s="272" t="s">
        <v>263</v>
      </c>
      <c r="N265" s="272" t="s">
        <v>263</v>
      </c>
    </row>
    <row r="266" spans="1:14">
      <c r="A266" s="272">
        <v>806991</v>
      </c>
      <c r="B266" s="272" t="s">
        <v>712</v>
      </c>
      <c r="C266" s="272" t="s">
        <v>262</v>
      </c>
      <c r="D266" s="272" t="s">
        <v>262</v>
      </c>
      <c r="E266" s="272" t="s">
        <v>264</v>
      </c>
      <c r="F266" s="272" t="s">
        <v>262</v>
      </c>
      <c r="G266" s="272" t="s">
        <v>264</v>
      </c>
      <c r="H266" s="272" t="s">
        <v>263</v>
      </c>
      <c r="I266" s="272" t="s">
        <v>264</v>
      </c>
      <c r="J266" s="272" t="s">
        <v>263</v>
      </c>
      <c r="K266" s="272" t="s">
        <v>263</v>
      </c>
      <c r="L266" s="272" t="s">
        <v>264</v>
      </c>
      <c r="M266" s="272" t="s">
        <v>263</v>
      </c>
      <c r="N266" s="272" t="s">
        <v>263</v>
      </c>
    </row>
    <row r="267" spans="1:14">
      <c r="A267" s="272">
        <v>806994</v>
      </c>
      <c r="B267" s="272" t="s">
        <v>712</v>
      </c>
      <c r="C267" s="272" t="s">
        <v>262</v>
      </c>
      <c r="D267" s="272" t="s">
        <v>264</v>
      </c>
      <c r="E267" s="272" t="s">
        <v>262</v>
      </c>
      <c r="F267" s="272" t="s">
        <v>262</v>
      </c>
      <c r="G267" s="272" t="s">
        <v>262</v>
      </c>
      <c r="H267" s="272" t="s">
        <v>264</v>
      </c>
      <c r="I267" s="272" t="s">
        <v>262</v>
      </c>
      <c r="J267" s="272" t="s">
        <v>262</v>
      </c>
      <c r="K267" s="272" t="s">
        <v>262</v>
      </c>
      <c r="L267" s="272" t="s">
        <v>262</v>
      </c>
      <c r="M267" s="272" t="s">
        <v>262</v>
      </c>
      <c r="N267" s="272" t="s">
        <v>263</v>
      </c>
    </row>
    <row r="268" spans="1:14">
      <c r="A268" s="272">
        <v>807023</v>
      </c>
      <c r="B268" s="272" t="s">
        <v>712</v>
      </c>
      <c r="C268" s="272" t="s">
        <v>262</v>
      </c>
      <c r="D268" s="272" t="s">
        <v>262</v>
      </c>
      <c r="E268" s="272" t="s">
        <v>263</v>
      </c>
      <c r="F268" s="272" t="s">
        <v>263</v>
      </c>
      <c r="G268" s="272" t="s">
        <v>263</v>
      </c>
      <c r="H268" s="272" t="s">
        <v>263</v>
      </c>
      <c r="I268" s="272" t="s">
        <v>263</v>
      </c>
      <c r="J268" s="272" t="s">
        <v>263</v>
      </c>
      <c r="K268" s="272" t="s">
        <v>263</v>
      </c>
      <c r="L268" s="272" t="s">
        <v>263</v>
      </c>
      <c r="M268" s="272" t="s">
        <v>263</v>
      </c>
      <c r="N268" s="272" t="s">
        <v>263</v>
      </c>
    </row>
    <row r="269" spans="1:14">
      <c r="A269" s="272">
        <v>807026</v>
      </c>
      <c r="B269" s="272" t="s">
        <v>712</v>
      </c>
      <c r="C269" s="272" t="s">
        <v>262</v>
      </c>
      <c r="D269" s="272" t="s">
        <v>262</v>
      </c>
      <c r="E269" s="272" t="s">
        <v>264</v>
      </c>
      <c r="F269" s="272" t="s">
        <v>262</v>
      </c>
      <c r="G269" s="272" t="s">
        <v>262</v>
      </c>
      <c r="H269" s="272" t="s">
        <v>264</v>
      </c>
      <c r="I269" s="272" t="s">
        <v>263</v>
      </c>
      <c r="J269" s="272" t="s">
        <v>263</v>
      </c>
      <c r="K269" s="272" t="s">
        <v>263</v>
      </c>
      <c r="L269" s="272" t="s">
        <v>263</v>
      </c>
      <c r="M269" s="272" t="s">
        <v>263</v>
      </c>
      <c r="N269" s="272" t="s">
        <v>263</v>
      </c>
    </row>
    <row r="270" spans="1:14">
      <c r="A270" s="272">
        <v>807060</v>
      </c>
      <c r="B270" s="272" t="s">
        <v>712</v>
      </c>
      <c r="C270" s="272" t="s">
        <v>262</v>
      </c>
      <c r="D270" s="272" t="s">
        <v>262</v>
      </c>
      <c r="E270" s="272" t="s">
        <v>264</v>
      </c>
      <c r="F270" s="272" t="s">
        <v>262</v>
      </c>
      <c r="G270" s="272" t="s">
        <v>263</v>
      </c>
      <c r="H270" s="272" t="s">
        <v>262</v>
      </c>
      <c r="I270" s="272" t="s">
        <v>263</v>
      </c>
      <c r="J270" s="272" t="s">
        <v>263</v>
      </c>
      <c r="K270" s="272" t="s">
        <v>264</v>
      </c>
      <c r="L270" s="272" t="s">
        <v>263</v>
      </c>
      <c r="M270" s="272" t="s">
        <v>264</v>
      </c>
      <c r="N270" s="272" t="s">
        <v>264</v>
      </c>
    </row>
    <row r="271" spans="1:14">
      <c r="A271" s="272">
        <v>807066</v>
      </c>
      <c r="B271" s="272" t="s">
        <v>712</v>
      </c>
      <c r="C271" s="272" t="s">
        <v>263</v>
      </c>
      <c r="D271" s="272" t="s">
        <v>264</v>
      </c>
      <c r="E271" s="272" t="s">
        <v>262</v>
      </c>
      <c r="F271" s="272" t="s">
        <v>263</v>
      </c>
      <c r="G271" s="272" t="s">
        <v>264</v>
      </c>
      <c r="H271" s="272" t="s">
        <v>263</v>
      </c>
      <c r="I271" s="272" t="s">
        <v>263</v>
      </c>
      <c r="J271" s="272" t="s">
        <v>262</v>
      </c>
      <c r="K271" s="272" t="s">
        <v>264</v>
      </c>
      <c r="L271" s="272" t="s">
        <v>262</v>
      </c>
      <c r="M271" s="272" t="s">
        <v>263</v>
      </c>
      <c r="N271" s="272" t="s">
        <v>262</v>
      </c>
    </row>
    <row r="272" spans="1:14">
      <c r="A272" s="272">
        <v>807071</v>
      </c>
      <c r="B272" s="272" t="s">
        <v>712</v>
      </c>
      <c r="C272" s="272" t="s">
        <v>262</v>
      </c>
      <c r="D272" s="272" t="s">
        <v>262</v>
      </c>
      <c r="E272" s="272" t="s">
        <v>262</v>
      </c>
      <c r="F272" s="272" t="s">
        <v>262</v>
      </c>
      <c r="G272" s="272" t="s">
        <v>262</v>
      </c>
      <c r="H272" s="272" t="s">
        <v>264</v>
      </c>
      <c r="I272" s="272" t="s">
        <v>262</v>
      </c>
      <c r="J272" s="272" t="s">
        <v>264</v>
      </c>
      <c r="K272" s="272" t="s">
        <v>262</v>
      </c>
      <c r="L272" s="272" t="s">
        <v>262</v>
      </c>
      <c r="M272" s="272" t="s">
        <v>262</v>
      </c>
      <c r="N272" s="272" t="s">
        <v>262</v>
      </c>
    </row>
    <row r="273" spans="1:14">
      <c r="A273" s="272">
        <v>807073</v>
      </c>
      <c r="B273" s="272" t="s">
        <v>712</v>
      </c>
      <c r="C273" s="272" t="s">
        <v>262</v>
      </c>
      <c r="D273" s="272" t="s">
        <v>264</v>
      </c>
      <c r="E273" s="272" t="s">
        <v>264</v>
      </c>
      <c r="F273" s="272" t="s">
        <v>262</v>
      </c>
      <c r="G273" s="272" t="s">
        <v>264</v>
      </c>
      <c r="H273" s="272" t="s">
        <v>264</v>
      </c>
      <c r="I273" s="272" t="s">
        <v>263</v>
      </c>
      <c r="J273" s="272" t="s">
        <v>264</v>
      </c>
      <c r="K273" s="272" t="s">
        <v>264</v>
      </c>
      <c r="L273" s="272" t="s">
        <v>264</v>
      </c>
      <c r="M273" s="272" t="s">
        <v>264</v>
      </c>
      <c r="N273" s="272" t="s">
        <v>263</v>
      </c>
    </row>
    <row r="274" spans="1:14">
      <c r="A274" s="272">
        <v>807083</v>
      </c>
      <c r="B274" s="272" t="s">
        <v>712</v>
      </c>
      <c r="C274" s="272" t="s">
        <v>262</v>
      </c>
      <c r="D274" s="272" t="s">
        <v>264</v>
      </c>
      <c r="E274" s="272" t="s">
        <v>264</v>
      </c>
      <c r="F274" s="272" t="s">
        <v>262</v>
      </c>
      <c r="G274" s="272" t="s">
        <v>264</v>
      </c>
      <c r="H274" s="272" t="s">
        <v>262</v>
      </c>
      <c r="I274" s="272" t="s">
        <v>262</v>
      </c>
      <c r="J274" s="272" t="s">
        <v>264</v>
      </c>
      <c r="K274" s="272" t="s">
        <v>264</v>
      </c>
      <c r="L274" s="272" t="s">
        <v>263</v>
      </c>
      <c r="M274" s="272" t="s">
        <v>263</v>
      </c>
      <c r="N274" s="272" t="s">
        <v>264</v>
      </c>
    </row>
    <row r="275" spans="1:14">
      <c r="A275" s="272">
        <v>807085</v>
      </c>
      <c r="B275" s="272" t="s">
        <v>712</v>
      </c>
      <c r="C275" s="272" t="s">
        <v>262</v>
      </c>
      <c r="D275" s="272" t="s">
        <v>264</v>
      </c>
      <c r="E275" s="272" t="s">
        <v>263</v>
      </c>
      <c r="F275" s="272" t="s">
        <v>264</v>
      </c>
      <c r="G275" s="272" t="s">
        <v>262</v>
      </c>
      <c r="H275" s="272" t="s">
        <v>262</v>
      </c>
      <c r="I275" s="272" t="s">
        <v>262</v>
      </c>
      <c r="J275" s="272" t="s">
        <v>262</v>
      </c>
      <c r="K275" s="272" t="s">
        <v>264</v>
      </c>
      <c r="L275" s="272" t="s">
        <v>262</v>
      </c>
      <c r="M275" s="272" t="s">
        <v>262</v>
      </c>
      <c r="N275" s="272" t="s">
        <v>264</v>
      </c>
    </row>
    <row r="276" spans="1:14">
      <c r="A276" s="272">
        <v>807114</v>
      </c>
      <c r="B276" s="272" t="s">
        <v>712</v>
      </c>
      <c r="C276" s="272" t="s">
        <v>262</v>
      </c>
      <c r="D276" s="272" t="s">
        <v>262</v>
      </c>
      <c r="E276" s="272" t="s">
        <v>264</v>
      </c>
      <c r="F276" s="272" t="s">
        <v>262</v>
      </c>
      <c r="G276" s="272" t="s">
        <v>264</v>
      </c>
      <c r="H276" s="272" t="s">
        <v>264</v>
      </c>
      <c r="I276" s="272" t="s">
        <v>264</v>
      </c>
      <c r="J276" s="272" t="s">
        <v>263</v>
      </c>
      <c r="K276" s="272" t="s">
        <v>263</v>
      </c>
      <c r="L276" s="272" t="s">
        <v>263</v>
      </c>
      <c r="M276" s="272" t="s">
        <v>263</v>
      </c>
      <c r="N276" s="272" t="s">
        <v>263</v>
      </c>
    </row>
    <row r="277" spans="1:14">
      <c r="A277" s="272">
        <v>807139</v>
      </c>
      <c r="B277" s="272" t="s">
        <v>712</v>
      </c>
      <c r="C277" s="272" t="s">
        <v>262</v>
      </c>
      <c r="D277" s="272" t="s">
        <v>264</v>
      </c>
      <c r="E277" s="272" t="s">
        <v>264</v>
      </c>
      <c r="F277" s="272" t="s">
        <v>262</v>
      </c>
      <c r="G277" s="272" t="s">
        <v>264</v>
      </c>
      <c r="H277" s="272" t="s">
        <v>264</v>
      </c>
      <c r="I277" s="272" t="s">
        <v>262</v>
      </c>
      <c r="J277" s="272" t="s">
        <v>263</v>
      </c>
      <c r="K277" s="272" t="s">
        <v>264</v>
      </c>
      <c r="L277" s="272" t="s">
        <v>264</v>
      </c>
      <c r="M277" s="272" t="s">
        <v>262</v>
      </c>
      <c r="N277" s="272" t="s">
        <v>263</v>
      </c>
    </row>
    <row r="278" spans="1:14">
      <c r="A278" s="272">
        <v>807142</v>
      </c>
      <c r="B278" s="272" t="s">
        <v>712</v>
      </c>
      <c r="C278" s="272" t="s">
        <v>262</v>
      </c>
      <c r="D278" s="272" t="s">
        <v>264</v>
      </c>
      <c r="E278" s="272" t="s">
        <v>263</v>
      </c>
      <c r="F278" s="272" t="s">
        <v>262</v>
      </c>
      <c r="G278" s="272" t="s">
        <v>262</v>
      </c>
      <c r="H278" s="272" t="s">
        <v>262</v>
      </c>
      <c r="I278" s="272" t="s">
        <v>263</v>
      </c>
      <c r="J278" s="272" t="s">
        <v>263</v>
      </c>
      <c r="K278" s="272" t="s">
        <v>263</v>
      </c>
      <c r="L278" s="272" t="s">
        <v>264</v>
      </c>
      <c r="M278" s="272" t="s">
        <v>264</v>
      </c>
      <c r="N278" s="272" t="s">
        <v>264</v>
      </c>
    </row>
    <row r="279" spans="1:14">
      <c r="A279" s="272">
        <v>807145</v>
      </c>
      <c r="B279" s="272" t="s">
        <v>712</v>
      </c>
      <c r="C279" s="272" t="s">
        <v>264</v>
      </c>
      <c r="D279" s="272" t="s">
        <v>263</v>
      </c>
      <c r="E279" s="272" t="s">
        <v>263</v>
      </c>
      <c r="F279" s="272" t="s">
        <v>264</v>
      </c>
      <c r="G279" s="272" t="s">
        <v>264</v>
      </c>
      <c r="H279" s="272" t="s">
        <v>263</v>
      </c>
      <c r="I279" s="272" t="s">
        <v>263</v>
      </c>
      <c r="J279" s="272" t="s">
        <v>263</v>
      </c>
      <c r="K279" s="272" t="s">
        <v>264</v>
      </c>
      <c r="L279" s="272" t="s">
        <v>264</v>
      </c>
      <c r="M279" s="272" t="s">
        <v>264</v>
      </c>
      <c r="N279" s="272" t="s">
        <v>263</v>
      </c>
    </row>
    <row r="280" spans="1:14">
      <c r="A280" s="272">
        <v>807160</v>
      </c>
      <c r="B280" s="272" t="s">
        <v>712</v>
      </c>
      <c r="C280" s="272" t="s">
        <v>262</v>
      </c>
      <c r="D280" s="272" t="s">
        <v>264</v>
      </c>
      <c r="E280" s="272" t="s">
        <v>264</v>
      </c>
      <c r="F280" s="272" t="s">
        <v>264</v>
      </c>
      <c r="G280" s="272" t="s">
        <v>264</v>
      </c>
      <c r="H280" s="272" t="s">
        <v>262</v>
      </c>
      <c r="I280" s="272" t="s">
        <v>263</v>
      </c>
      <c r="J280" s="272" t="s">
        <v>263</v>
      </c>
      <c r="K280" s="272" t="s">
        <v>263</v>
      </c>
      <c r="L280" s="272" t="s">
        <v>263</v>
      </c>
      <c r="M280" s="272" t="s">
        <v>263</v>
      </c>
      <c r="N280" s="272" t="s">
        <v>263</v>
      </c>
    </row>
    <row r="281" spans="1:14">
      <c r="A281" s="272">
        <v>807165</v>
      </c>
      <c r="B281" s="272" t="s">
        <v>712</v>
      </c>
      <c r="C281" s="272" t="s">
        <v>264</v>
      </c>
      <c r="D281" s="272" t="s">
        <v>264</v>
      </c>
      <c r="E281" s="272" t="s">
        <v>263</v>
      </c>
      <c r="F281" s="272" t="s">
        <v>262</v>
      </c>
      <c r="G281" s="272" t="s">
        <v>264</v>
      </c>
      <c r="H281" s="272" t="s">
        <v>263</v>
      </c>
      <c r="I281" s="272" t="s">
        <v>264</v>
      </c>
      <c r="J281" s="272" t="s">
        <v>264</v>
      </c>
      <c r="K281" s="272" t="s">
        <v>263</v>
      </c>
      <c r="L281" s="272" t="s">
        <v>263</v>
      </c>
      <c r="M281" s="272" t="s">
        <v>264</v>
      </c>
      <c r="N281" s="272" t="s">
        <v>263</v>
      </c>
    </row>
    <row r="282" spans="1:14">
      <c r="A282" s="272">
        <v>807198</v>
      </c>
      <c r="B282" s="272" t="s">
        <v>712</v>
      </c>
      <c r="C282" s="272" t="s">
        <v>264</v>
      </c>
      <c r="D282" s="272" t="s">
        <v>263</v>
      </c>
      <c r="E282" s="272" t="s">
        <v>263</v>
      </c>
      <c r="F282" s="272" t="s">
        <v>263</v>
      </c>
      <c r="G282" s="272" t="s">
        <v>264</v>
      </c>
      <c r="H282" s="272" t="s">
        <v>263</v>
      </c>
      <c r="I282" s="272" t="s">
        <v>263</v>
      </c>
      <c r="J282" s="272" t="s">
        <v>263</v>
      </c>
      <c r="K282" s="272" t="s">
        <v>263</v>
      </c>
      <c r="L282" s="272" t="s">
        <v>263</v>
      </c>
      <c r="M282" s="272" t="s">
        <v>263</v>
      </c>
      <c r="N282" s="272" t="s">
        <v>263</v>
      </c>
    </row>
    <row r="283" spans="1:14">
      <c r="A283" s="272">
        <v>807211</v>
      </c>
      <c r="B283" s="272" t="s">
        <v>712</v>
      </c>
      <c r="C283" s="272" t="s">
        <v>263</v>
      </c>
      <c r="D283" s="272" t="s">
        <v>262</v>
      </c>
      <c r="E283" s="272" t="s">
        <v>262</v>
      </c>
      <c r="F283" s="272" t="s">
        <v>262</v>
      </c>
      <c r="G283" s="272" t="s">
        <v>263</v>
      </c>
      <c r="H283" s="272" t="s">
        <v>262</v>
      </c>
      <c r="I283" s="272" t="s">
        <v>263</v>
      </c>
      <c r="J283" s="272" t="s">
        <v>264</v>
      </c>
      <c r="K283" s="272" t="s">
        <v>264</v>
      </c>
      <c r="L283" s="272" t="s">
        <v>264</v>
      </c>
      <c r="M283" s="272" t="s">
        <v>264</v>
      </c>
      <c r="N283" s="272" t="s">
        <v>264</v>
      </c>
    </row>
    <row r="284" spans="1:14">
      <c r="A284" s="272">
        <v>807245</v>
      </c>
      <c r="B284" s="272" t="s">
        <v>712</v>
      </c>
      <c r="C284" s="272" t="s">
        <v>262</v>
      </c>
      <c r="D284" s="272" t="s">
        <v>262</v>
      </c>
      <c r="E284" s="272" t="s">
        <v>262</v>
      </c>
      <c r="F284" s="272" t="s">
        <v>262</v>
      </c>
      <c r="G284" s="272" t="s">
        <v>262</v>
      </c>
      <c r="H284" s="272" t="s">
        <v>262</v>
      </c>
      <c r="I284" s="272" t="s">
        <v>262</v>
      </c>
      <c r="J284" s="272" t="s">
        <v>263</v>
      </c>
      <c r="K284" s="272" t="s">
        <v>262</v>
      </c>
      <c r="L284" s="272" t="s">
        <v>262</v>
      </c>
      <c r="M284" s="272" t="s">
        <v>264</v>
      </c>
      <c r="N284" s="272" t="s">
        <v>262</v>
      </c>
    </row>
    <row r="285" spans="1:14">
      <c r="A285" s="272">
        <v>807291</v>
      </c>
      <c r="B285" s="272" t="s">
        <v>712</v>
      </c>
      <c r="C285" s="272" t="s">
        <v>264</v>
      </c>
      <c r="D285" s="272" t="s">
        <v>264</v>
      </c>
      <c r="E285" s="272" t="s">
        <v>264</v>
      </c>
      <c r="F285" s="272" t="s">
        <v>264</v>
      </c>
      <c r="G285" s="272" t="s">
        <v>264</v>
      </c>
      <c r="H285" s="272" t="s">
        <v>264</v>
      </c>
      <c r="I285" s="272" t="s">
        <v>263</v>
      </c>
      <c r="J285" s="272" t="s">
        <v>263</v>
      </c>
      <c r="K285" s="272" t="s">
        <v>263</v>
      </c>
      <c r="L285" s="272" t="s">
        <v>263</v>
      </c>
      <c r="M285" s="272" t="s">
        <v>263</v>
      </c>
      <c r="N285" s="272" t="s">
        <v>263</v>
      </c>
    </row>
    <row r="286" spans="1:14">
      <c r="A286" s="272">
        <v>807332</v>
      </c>
      <c r="B286" s="272" t="s">
        <v>712</v>
      </c>
      <c r="C286" s="272" t="s">
        <v>264</v>
      </c>
      <c r="D286" s="272" t="s">
        <v>264</v>
      </c>
      <c r="E286" s="272" t="s">
        <v>263</v>
      </c>
      <c r="F286" s="272" t="s">
        <v>263</v>
      </c>
      <c r="G286" s="272" t="s">
        <v>264</v>
      </c>
      <c r="H286" s="272" t="s">
        <v>263</v>
      </c>
      <c r="I286" s="272" t="s">
        <v>263</v>
      </c>
      <c r="J286" s="272" t="s">
        <v>263</v>
      </c>
      <c r="K286" s="272" t="s">
        <v>263</v>
      </c>
      <c r="L286" s="272" t="s">
        <v>264</v>
      </c>
      <c r="M286" s="272" t="s">
        <v>263</v>
      </c>
      <c r="N286" s="272" t="s">
        <v>263</v>
      </c>
    </row>
    <row r="287" spans="1:14">
      <c r="A287" s="272">
        <v>807346</v>
      </c>
      <c r="B287" s="272" t="s">
        <v>712</v>
      </c>
      <c r="C287" s="272" t="s">
        <v>262</v>
      </c>
      <c r="D287" s="272" t="s">
        <v>262</v>
      </c>
      <c r="E287" s="272" t="s">
        <v>262</v>
      </c>
      <c r="F287" s="272" t="s">
        <v>262</v>
      </c>
      <c r="G287" s="272" t="s">
        <v>262</v>
      </c>
      <c r="H287" s="272" t="s">
        <v>264</v>
      </c>
      <c r="I287" s="272" t="s">
        <v>262</v>
      </c>
      <c r="J287" s="272" t="s">
        <v>264</v>
      </c>
      <c r="K287" s="272" t="s">
        <v>262</v>
      </c>
      <c r="L287" s="272" t="s">
        <v>262</v>
      </c>
      <c r="M287" s="272" t="s">
        <v>262</v>
      </c>
      <c r="N287" s="272" t="s">
        <v>262</v>
      </c>
    </row>
    <row r="288" spans="1:14">
      <c r="A288" s="272">
        <v>807389</v>
      </c>
      <c r="B288" s="272" t="s">
        <v>712</v>
      </c>
      <c r="C288" s="272" t="s">
        <v>264</v>
      </c>
      <c r="D288" s="272" t="s">
        <v>262</v>
      </c>
      <c r="E288" s="272" t="s">
        <v>264</v>
      </c>
      <c r="F288" s="272" t="s">
        <v>262</v>
      </c>
      <c r="G288" s="272" t="s">
        <v>262</v>
      </c>
      <c r="H288" s="272" t="s">
        <v>263</v>
      </c>
      <c r="I288" s="272" t="s">
        <v>264</v>
      </c>
      <c r="J288" s="272" t="s">
        <v>263</v>
      </c>
      <c r="K288" s="272" t="s">
        <v>264</v>
      </c>
      <c r="L288" s="272" t="s">
        <v>264</v>
      </c>
      <c r="M288" s="272" t="s">
        <v>263</v>
      </c>
      <c r="N288" s="272" t="s">
        <v>263</v>
      </c>
    </row>
    <row r="289" spans="1:14">
      <c r="A289" s="272">
        <v>807391</v>
      </c>
      <c r="B289" s="272" t="s">
        <v>712</v>
      </c>
      <c r="C289" s="272" t="s">
        <v>262</v>
      </c>
      <c r="D289" s="272" t="s">
        <v>262</v>
      </c>
      <c r="E289" s="272" t="s">
        <v>264</v>
      </c>
      <c r="F289" s="272" t="s">
        <v>262</v>
      </c>
      <c r="G289" s="272" t="s">
        <v>262</v>
      </c>
      <c r="H289" s="272" t="s">
        <v>262</v>
      </c>
      <c r="I289" s="272" t="s">
        <v>262</v>
      </c>
      <c r="J289" s="272" t="s">
        <v>262</v>
      </c>
      <c r="K289" s="272" t="s">
        <v>264</v>
      </c>
      <c r="L289" s="272" t="s">
        <v>262</v>
      </c>
      <c r="M289" s="272" t="s">
        <v>264</v>
      </c>
      <c r="N289" s="272" t="s">
        <v>262</v>
      </c>
    </row>
    <row r="290" spans="1:14">
      <c r="A290" s="272">
        <v>807392</v>
      </c>
      <c r="B290" s="272" t="s">
        <v>712</v>
      </c>
      <c r="C290" s="272" t="s">
        <v>262</v>
      </c>
      <c r="D290" s="272" t="s">
        <v>262</v>
      </c>
      <c r="E290" s="272" t="s">
        <v>262</v>
      </c>
      <c r="F290" s="272" t="s">
        <v>262</v>
      </c>
      <c r="G290" s="272" t="s">
        <v>263</v>
      </c>
      <c r="H290" s="272" t="s">
        <v>262</v>
      </c>
      <c r="I290" s="272" t="s">
        <v>262</v>
      </c>
      <c r="J290" s="272" t="s">
        <v>262</v>
      </c>
      <c r="K290" s="272" t="s">
        <v>262</v>
      </c>
      <c r="L290" s="272" t="s">
        <v>262</v>
      </c>
      <c r="M290" s="272" t="s">
        <v>262</v>
      </c>
      <c r="N290" s="272" t="s">
        <v>262</v>
      </c>
    </row>
    <row r="291" spans="1:14">
      <c r="A291" s="272">
        <v>807431</v>
      </c>
      <c r="B291" s="272" t="s">
        <v>712</v>
      </c>
      <c r="C291" s="272" t="s">
        <v>264</v>
      </c>
      <c r="D291" s="272" t="s">
        <v>264</v>
      </c>
      <c r="E291" s="272" t="s">
        <v>263</v>
      </c>
      <c r="F291" s="272" t="s">
        <v>263</v>
      </c>
      <c r="G291" s="272" t="s">
        <v>263</v>
      </c>
      <c r="H291" s="272" t="s">
        <v>264</v>
      </c>
      <c r="I291" s="272" t="s">
        <v>264</v>
      </c>
      <c r="J291" s="272" t="s">
        <v>263</v>
      </c>
      <c r="K291" s="272" t="s">
        <v>263</v>
      </c>
      <c r="L291" s="272" t="s">
        <v>263</v>
      </c>
      <c r="M291" s="272" t="s">
        <v>264</v>
      </c>
      <c r="N291" s="272" t="s">
        <v>264</v>
      </c>
    </row>
    <row r="292" spans="1:14">
      <c r="A292" s="272">
        <v>807457</v>
      </c>
      <c r="B292" s="272" t="s">
        <v>712</v>
      </c>
      <c r="C292" s="272" t="s">
        <v>262</v>
      </c>
      <c r="D292" s="272" t="s">
        <v>262</v>
      </c>
      <c r="E292" s="272" t="s">
        <v>262</v>
      </c>
      <c r="F292" s="272" t="s">
        <v>262</v>
      </c>
      <c r="G292" s="272" t="s">
        <v>264</v>
      </c>
      <c r="H292" s="272" t="s">
        <v>262</v>
      </c>
      <c r="I292" s="272" t="s">
        <v>263</v>
      </c>
      <c r="J292" s="272" t="s">
        <v>263</v>
      </c>
      <c r="K292" s="272" t="s">
        <v>263</v>
      </c>
      <c r="L292" s="272" t="s">
        <v>263</v>
      </c>
      <c r="M292" s="272" t="s">
        <v>263</v>
      </c>
      <c r="N292" s="272" t="s">
        <v>263</v>
      </c>
    </row>
    <row r="293" spans="1:14">
      <c r="A293" s="272">
        <v>807461</v>
      </c>
      <c r="B293" s="272" t="s">
        <v>712</v>
      </c>
      <c r="C293" s="272" t="s">
        <v>262</v>
      </c>
      <c r="D293" s="272" t="s">
        <v>264</v>
      </c>
      <c r="E293" s="272" t="s">
        <v>264</v>
      </c>
      <c r="F293" s="272" t="s">
        <v>262</v>
      </c>
      <c r="G293" s="272" t="s">
        <v>264</v>
      </c>
      <c r="H293" s="272" t="s">
        <v>262</v>
      </c>
      <c r="I293" s="272" t="s">
        <v>264</v>
      </c>
      <c r="J293" s="272" t="s">
        <v>262</v>
      </c>
      <c r="K293" s="272" t="s">
        <v>262</v>
      </c>
      <c r="L293" s="272" t="s">
        <v>262</v>
      </c>
      <c r="M293" s="272" t="s">
        <v>263</v>
      </c>
      <c r="N293" s="272" t="s">
        <v>262</v>
      </c>
    </row>
    <row r="294" spans="1:14">
      <c r="A294" s="272">
        <v>807500</v>
      </c>
      <c r="B294" s="272" t="s">
        <v>712</v>
      </c>
      <c r="C294" s="272" t="s">
        <v>264</v>
      </c>
      <c r="D294" s="272" t="s">
        <v>264</v>
      </c>
      <c r="E294" s="272" t="s">
        <v>262</v>
      </c>
      <c r="F294" s="272" t="s">
        <v>264</v>
      </c>
      <c r="G294" s="272" t="s">
        <v>262</v>
      </c>
      <c r="H294" s="272" t="s">
        <v>262</v>
      </c>
      <c r="I294" s="272" t="s">
        <v>264</v>
      </c>
      <c r="J294" s="272" t="s">
        <v>264</v>
      </c>
      <c r="K294" s="272" t="s">
        <v>264</v>
      </c>
      <c r="L294" s="272" t="s">
        <v>262</v>
      </c>
      <c r="M294" s="272" t="s">
        <v>262</v>
      </c>
      <c r="N294" s="272" t="s">
        <v>264</v>
      </c>
    </row>
    <row r="295" spans="1:14">
      <c r="A295" s="272">
        <v>807507</v>
      </c>
      <c r="B295" s="272" t="s">
        <v>712</v>
      </c>
      <c r="C295" s="272" t="s">
        <v>262</v>
      </c>
      <c r="D295" s="272" t="s">
        <v>263</v>
      </c>
      <c r="E295" s="272" t="s">
        <v>263</v>
      </c>
      <c r="F295" s="272" t="s">
        <v>264</v>
      </c>
      <c r="G295" s="272" t="s">
        <v>263</v>
      </c>
      <c r="H295" s="272" t="s">
        <v>264</v>
      </c>
      <c r="I295" s="272" t="s">
        <v>264</v>
      </c>
      <c r="J295" s="272" t="s">
        <v>263</v>
      </c>
      <c r="K295" s="272" t="s">
        <v>264</v>
      </c>
      <c r="L295" s="272" t="s">
        <v>263</v>
      </c>
      <c r="M295" s="272" t="s">
        <v>264</v>
      </c>
      <c r="N295" s="272" t="s">
        <v>263</v>
      </c>
    </row>
    <row r="296" spans="1:14">
      <c r="A296" s="272">
        <v>807529</v>
      </c>
      <c r="B296" s="272" t="s">
        <v>712</v>
      </c>
      <c r="C296" s="272" t="s">
        <v>264</v>
      </c>
      <c r="D296" s="272" t="s">
        <v>264</v>
      </c>
      <c r="E296" s="272" t="s">
        <v>263</v>
      </c>
      <c r="F296" s="272" t="s">
        <v>262</v>
      </c>
      <c r="G296" s="272" t="s">
        <v>262</v>
      </c>
      <c r="H296" s="272" t="s">
        <v>264</v>
      </c>
      <c r="I296" s="272" t="s">
        <v>263</v>
      </c>
      <c r="J296" s="272" t="s">
        <v>263</v>
      </c>
      <c r="K296" s="272" t="s">
        <v>264</v>
      </c>
      <c r="L296" s="272" t="s">
        <v>263</v>
      </c>
      <c r="M296" s="272" t="s">
        <v>263</v>
      </c>
      <c r="N296" s="272" t="s">
        <v>263</v>
      </c>
    </row>
    <row r="297" spans="1:14">
      <c r="A297" s="272">
        <v>807550</v>
      </c>
      <c r="B297" s="272" t="s">
        <v>712</v>
      </c>
      <c r="C297" s="272" t="s">
        <v>263</v>
      </c>
      <c r="D297" s="272" t="s">
        <v>262</v>
      </c>
      <c r="E297" s="272" t="s">
        <v>262</v>
      </c>
      <c r="F297" s="272" t="s">
        <v>263</v>
      </c>
      <c r="G297" s="272" t="s">
        <v>263</v>
      </c>
      <c r="H297" s="272" t="s">
        <v>264</v>
      </c>
      <c r="I297" s="272" t="s">
        <v>263</v>
      </c>
      <c r="J297" s="272" t="s">
        <v>263</v>
      </c>
      <c r="K297" s="272" t="s">
        <v>263</v>
      </c>
      <c r="L297" s="272" t="s">
        <v>263</v>
      </c>
      <c r="M297" s="272" t="s">
        <v>263</v>
      </c>
      <c r="N297" s="272" t="s">
        <v>263</v>
      </c>
    </row>
    <row r="298" spans="1:14">
      <c r="A298" s="272">
        <v>807620</v>
      </c>
      <c r="B298" s="272" t="s">
        <v>712</v>
      </c>
      <c r="C298" s="272" t="s">
        <v>264</v>
      </c>
      <c r="D298" s="272" t="s">
        <v>264</v>
      </c>
      <c r="E298" s="272" t="s">
        <v>263</v>
      </c>
      <c r="F298" s="272" t="s">
        <v>262</v>
      </c>
      <c r="G298" s="272" t="s">
        <v>262</v>
      </c>
      <c r="H298" s="272" t="s">
        <v>264</v>
      </c>
      <c r="I298" s="272" t="s">
        <v>264</v>
      </c>
      <c r="J298" s="272" t="s">
        <v>263</v>
      </c>
      <c r="K298" s="272" t="s">
        <v>263</v>
      </c>
      <c r="L298" s="272" t="s">
        <v>262</v>
      </c>
      <c r="M298" s="272" t="s">
        <v>263</v>
      </c>
      <c r="N298" s="272" t="s">
        <v>263</v>
      </c>
    </row>
    <row r="299" spans="1:14">
      <c r="A299" s="272">
        <v>807637</v>
      </c>
      <c r="B299" s="272" t="s">
        <v>712</v>
      </c>
      <c r="C299" s="272" t="s">
        <v>262</v>
      </c>
      <c r="D299" s="272" t="s">
        <v>263</v>
      </c>
      <c r="E299" s="272" t="s">
        <v>264</v>
      </c>
      <c r="F299" s="272" t="s">
        <v>262</v>
      </c>
      <c r="G299" s="272" t="s">
        <v>264</v>
      </c>
      <c r="H299" s="272" t="s">
        <v>263</v>
      </c>
      <c r="I299" s="272" t="s">
        <v>262</v>
      </c>
      <c r="J299" s="272" t="s">
        <v>262</v>
      </c>
      <c r="K299" s="272" t="s">
        <v>262</v>
      </c>
      <c r="L299" s="272" t="s">
        <v>264</v>
      </c>
      <c r="M299" s="272" t="s">
        <v>263</v>
      </c>
      <c r="N299" s="272" t="s">
        <v>263</v>
      </c>
    </row>
    <row r="300" spans="1:14">
      <c r="A300" s="272">
        <v>807653</v>
      </c>
      <c r="B300" s="272" t="s">
        <v>712</v>
      </c>
      <c r="C300" s="272" t="s">
        <v>262</v>
      </c>
      <c r="D300" s="272" t="s">
        <v>262</v>
      </c>
      <c r="E300" s="272" t="s">
        <v>262</v>
      </c>
      <c r="F300" s="272" t="s">
        <v>262</v>
      </c>
      <c r="G300" s="272" t="s">
        <v>264</v>
      </c>
      <c r="H300" s="272" t="s">
        <v>264</v>
      </c>
      <c r="I300" s="272" t="s">
        <v>264</v>
      </c>
      <c r="J300" s="272" t="s">
        <v>262</v>
      </c>
      <c r="K300" s="272" t="s">
        <v>264</v>
      </c>
      <c r="L300" s="272" t="s">
        <v>262</v>
      </c>
      <c r="M300" s="272" t="s">
        <v>262</v>
      </c>
      <c r="N300" s="272" t="s">
        <v>264</v>
      </c>
    </row>
    <row r="301" spans="1:14">
      <c r="A301" s="272">
        <v>807674</v>
      </c>
      <c r="B301" s="272" t="s">
        <v>712</v>
      </c>
      <c r="C301" s="272" t="s">
        <v>262</v>
      </c>
      <c r="D301" s="272" t="s">
        <v>262</v>
      </c>
      <c r="E301" s="272" t="s">
        <v>262</v>
      </c>
      <c r="F301" s="272" t="s">
        <v>262</v>
      </c>
      <c r="G301" s="272" t="s">
        <v>263</v>
      </c>
      <c r="H301" s="272" t="s">
        <v>264</v>
      </c>
      <c r="I301" s="272" t="s">
        <v>262</v>
      </c>
      <c r="J301" s="272" t="s">
        <v>262</v>
      </c>
      <c r="K301" s="272" t="s">
        <v>264</v>
      </c>
      <c r="L301" s="272" t="s">
        <v>262</v>
      </c>
      <c r="M301" s="272" t="s">
        <v>262</v>
      </c>
      <c r="N301" s="272" t="s">
        <v>264</v>
      </c>
    </row>
    <row r="302" spans="1:14">
      <c r="A302" s="272">
        <v>807692</v>
      </c>
      <c r="B302" s="272" t="s">
        <v>712</v>
      </c>
      <c r="C302" s="272" t="s">
        <v>262</v>
      </c>
      <c r="D302" s="272" t="s">
        <v>264</v>
      </c>
      <c r="E302" s="272" t="s">
        <v>264</v>
      </c>
      <c r="F302" s="272" t="s">
        <v>264</v>
      </c>
      <c r="G302" s="272" t="s">
        <v>262</v>
      </c>
      <c r="H302" s="272" t="s">
        <v>262</v>
      </c>
      <c r="I302" s="272" t="s">
        <v>263</v>
      </c>
      <c r="J302" s="272" t="s">
        <v>263</v>
      </c>
      <c r="K302" s="272" t="s">
        <v>263</v>
      </c>
      <c r="L302" s="272" t="s">
        <v>263</v>
      </c>
      <c r="M302" s="272" t="s">
        <v>263</v>
      </c>
      <c r="N302" s="272" t="s">
        <v>263</v>
      </c>
    </row>
    <row r="303" spans="1:14">
      <c r="A303" s="272">
        <v>807719</v>
      </c>
      <c r="B303" s="272" t="s">
        <v>712</v>
      </c>
      <c r="C303" s="272" t="s">
        <v>264</v>
      </c>
      <c r="D303" s="272" t="s">
        <v>264</v>
      </c>
      <c r="E303" s="272" t="s">
        <v>264</v>
      </c>
      <c r="F303" s="272" t="s">
        <v>262</v>
      </c>
      <c r="G303" s="272" t="s">
        <v>262</v>
      </c>
      <c r="H303" s="272" t="s">
        <v>264</v>
      </c>
      <c r="I303" s="272" t="s">
        <v>262</v>
      </c>
      <c r="J303" s="272" t="s">
        <v>262</v>
      </c>
      <c r="K303" s="272" t="s">
        <v>263</v>
      </c>
      <c r="L303" s="272" t="s">
        <v>262</v>
      </c>
      <c r="M303" s="272" t="s">
        <v>262</v>
      </c>
      <c r="N303" s="272" t="s">
        <v>264</v>
      </c>
    </row>
    <row r="304" spans="1:14">
      <c r="A304" s="272">
        <v>807720</v>
      </c>
      <c r="B304" s="272" t="s">
        <v>712</v>
      </c>
      <c r="C304" s="272" t="s">
        <v>262</v>
      </c>
      <c r="D304" s="272" t="s">
        <v>264</v>
      </c>
      <c r="E304" s="272" t="s">
        <v>262</v>
      </c>
      <c r="F304" s="272" t="s">
        <v>262</v>
      </c>
      <c r="G304" s="272" t="s">
        <v>262</v>
      </c>
      <c r="H304" s="272" t="s">
        <v>262</v>
      </c>
      <c r="I304" s="272" t="s">
        <v>263</v>
      </c>
      <c r="J304" s="272" t="s">
        <v>262</v>
      </c>
      <c r="K304" s="272" t="s">
        <v>264</v>
      </c>
      <c r="L304" s="272" t="s">
        <v>264</v>
      </c>
      <c r="M304" s="272" t="s">
        <v>264</v>
      </c>
      <c r="N304" s="272" t="s">
        <v>262</v>
      </c>
    </row>
    <row r="305" spans="1:14">
      <c r="A305" s="272">
        <v>807735</v>
      </c>
      <c r="B305" s="272" t="s">
        <v>712</v>
      </c>
      <c r="C305" s="272" t="s">
        <v>262</v>
      </c>
      <c r="D305" s="272" t="s">
        <v>264</v>
      </c>
      <c r="E305" s="272" t="s">
        <v>263</v>
      </c>
      <c r="F305" s="272" t="s">
        <v>264</v>
      </c>
      <c r="G305" s="272" t="s">
        <v>262</v>
      </c>
      <c r="H305" s="272" t="s">
        <v>264</v>
      </c>
      <c r="I305" s="272" t="s">
        <v>263</v>
      </c>
      <c r="J305" s="272" t="s">
        <v>263</v>
      </c>
      <c r="K305" s="272" t="s">
        <v>263</v>
      </c>
      <c r="L305" s="272" t="s">
        <v>263</v>
      </c>
      <c r="M305" s="272" t="s">
        <v>263</v>
      </c>
      <c r="N305" s="272" t="s">
        <v>263</v>
      </c>
    </row>
    <row r="306" spans="1:14">
      <c r="A306" s="272">
        <v>807756</v>
      </c>
      <c r="B306" s="272" t="s">
        <v>712</v>
      </c>
      <c r="C306" s="272" t="s">
        <v>262</v>
      </c>
      <c r="D306" s="272" t="s">
        <v>262</v>
      </c>
      <c r="E306" s="272" t="s">
        <v>262</v>
      </c>
      <c r="F306" s="272" t="s">
        <v>262</v>
      </c>
      <c r="G306" s="272" t="s">
        <v>262</v>
      </c>
      <c r="H306" s="272" t="s">
        <v>262</v>
      </c>
      <c r="I306" s="272" t="s">
        <v>262</v>
      </c>
      <c r="J306" s="272" t="s">
        <v>262</v>
      </c>
      <c r="K306" s="272" t="s">
        <v>262</v>
      </c>
      <c r="L306" s="272" t="s">
        <v>262</v>
      </c>
      <c r="M306" s="272" t="s">
        <v>262</v>
      </c>
      <c r="N306" s="272" t="s">
        <v>262</v>
      </c>
    </row>
    <row r="307" spans="1:14">
      <c r="A307" s="272">
        <v>807770</v>
      </c>
      <c r="B307" s="272" t="s">
        <v>712</v>
      </c>
      <c r="C307" s="272" t="s">
        <v>262</v>
      </c>
      <c r="D307" s="272" t="s">
        <v>264</v>
      </c>
      <c r="E307" s="272" t="s">
        <v>263</v>
      </c>
      <c r="F307" s="272" t="s">
        <v>263</v>
      </c>
      <c r="G307" s="272" t="s">
        <v>262</v>
      </c>
      <c r="H307" s="272" t="s">
        <v>264</v>
      </c>
      <c r="I307" s="272" t="s">
        <v>263</v>
      </c>
      <c r="J307" s="272" t="s">
        <v>263</v>
      </c>
      <c r="K307" s="272" t="s">
        <v>263</v>
      </c>
      <c r="L307" s="272" t="s">
        <v>263</v>
      </c>
      <c r="M307" s="272" t="s">
        <v>263</v>
      </c>
      <c r="N307" s="272" t="s">
        <v>263</v>
      </c>
    </row>
    <row r="308" spans="1:14">
      <c r="A308" s="272">
        <v>807788</v>
      </c>
      <c r="B308" s="272" t="s">
        <v>712</v>
      </c>
      <c r="C308" s="272" t="s">
        <v>262</v>
      </c>
      <c r="D308" s="272" t="s">
        <v>262</v>
      </c>
      <c r="E308" s="272" t="s">
        <v>262</v>
      </c>
      <c r="F308" s="272" t="s">
        <v>264</v>
      </c>
      <c r="G308" s="272" t="s">
        <v>262</v>
      </c>
      <c r="H308" s="272" t="s">
        <v>262</v>
      </c>
      <c r="I308" s="272" t="s">
        <v>262</v>
      </c>
      <c r="J308" s="272" t="s">
        <v>262</v>
      </c>
      <c r="K308" s="272" t="s">
        <v>263</v>
      </c>
      <c r="L308" s="272" t="s">
        <v>262</v>
      </c>
      <c r="M308" s="272" t="s">
        <v>262</v>
      </c>
      <c r="N308" s="272" t="s">
        <v>264</v>
      </c>
    </row>
    <row r="309" spans="1:14">
      <c r="A309" s="272">
        <v>807803</v>
      </c>
      <c r="B309" s="272" t="s">
        <v>712</v>
      </c>
      <c r="C309" s="272" t="s">
        <v>264</v>
      </c>
      <c r="D309" s="272" t="s">
        <v>264</v>
      </c>
      <c r="E309" s="272" t="s">
        <v>264</v>
      </c>
      <c r="F309" s="272" t="s">
        <v>264</v>
      </c>
      <c r="G309" s="272" t="s">
        <v>264</v>
      </c>
      <c r="H309" s="272" t="s">
        <v>263</v>
      </c>
      <c r="I309" s="272" t="s">
        <v>262</v>
      </c>
      <c r="J309" s="272" t="s">
        <v>263</v>
      </c>
      <c r="K309" s="272" t="s">
        <v>264</v>
      </c>
      <c r="L309" s="272" t="s">
        <v>264</v>
      </c>
      <c r="M309" s="272" t="s">
        <v>264</v>
      </c>
      <c r="N309" s="272" t="s">
        <v>264</v>
      </c>
    </row>
    <row r="310" spans="1:14">
      <c r="A310" s="272">
        <v>807832</v>
      </c>
      <c r="B310" s="272" t="s">
        <v>712</v>
      </c>
      <c r="C310" s="272" t="s">
        <v>262</v>
      </c>
      <c r="D310" s="272" t="s">
        <v>262</v>
      </c>
      <c r="E310" s="272" t="s">
        <v>262</v>
      </c>
      <c r="F310" s="272" t="s">
        <v>262</v>
      </c>
      <c r="G310" s="272" t="s">
        <v>264</v>
      </c>
      <c r="H310" s="272" t="s">
        <v>262</v>
      </c>
      <c r="I310" s="272" t="s">
        <v>264</v>
      </c>
      <c r="J310" s="272" t="s">
        <v>264</v>
      </c>
      <c r="K310" s="272" t="s">
        <v>263</v>
      </c>
      <c r="L310" s="272" t="s">
        <v>263</v>
      </c>
      <c r="M310" s="272" t="s">
        <v>264</v>
      </c>
      <c r="N310" s="272" t="s">
        <v>264</v>
      </c>
    </row>
    <row r="311" spans="1:14">
      <c r="A311" s="272">
        <v>807833</v>
      </c>
      <c r="B311" s="272" t="s">
        <v>712</v>
      </c>
      <c r="C311" s="272" t="s">
        <v>262</v>
      </c>
      <c r="D311" s="272" t="s">
        <v>262</v>
      </c>
      <c r="E311" s="272" t="s">
        <v>262</v>
      </c>
      <c r="F311" s="272" t="s">
        <v>262</v>
      </c>
      <c r="G311" s="272" t="s">
        <v>262</v>
      </c>
      <c r="H311" s="272" t="s">
        <v>264</v>
      </c>
      <c r="I311" s="272" t="s">
        <v>262</v>
      </c>
      <c r="J311" s="272" t="s">
        <v>263</v>
      </c>
      <c r="K311" s="272" t="s">
        <v>263</v>
      </c>
      <c r="L311" s="272" t="s">
        <v>262</v>
      </c>
      <c r="M311" s="272" t="s">
        <v>262</v>
      </c>
      <c r="N311" s="272" t="s">
        <v>262</v>
      </c>
    </row>
    <row r="312" spans="1:14">
      <c r="A312" s="272">
        <v>807879</v>
      </c>
      <c r="B312" s="272" t="s">
        <v>712</v>
      </c>
      <c r="C312" s="272" t="s">
        <v>264</v>
      </c>
      <c r="D312" s="272" t="s">
        <v>262</v>
      </c>
      <c r="E312" s="272" t="s">
        <v>264</v>
      </c>
      <c r="F312" s="272" t="s">
        <v>264</v>
      </c>
      <c r="G312" s="272" t="s">
        <v>264</v>
      </c>
      <c r="H312" s="272" t="s">
        <v>264</v>
      </c>
      <c r="I312" s="272" t="s">
        <v>263</v>
      </c>
      <c r="J312" s="272" t="s">
        <v>263</v>
      </c>
      <c r="K312" s="272" t="s">
        <v>263</v>
      </c>
      <c r="L312" s="272" t="s">
        <v>263</v>
      </c>
      <c r="M312" s="272" t="s">
        <v>263</v>
      </c>
      <c r="N312" s="272" t="s">
        <v>263</v>
      </c>
    </row>
    <row r="313" spans="1:14">
      <c r="A313" s="272">
        <v>807890</v>
      </c>
      <c r="B313" s="272" t="s">
        <v>712</v>
      </c>
      <c r="C313" s="272" t="s">
        <v>262</v>
      </c>
      <c r="D313" s="272" t="s">
        <v>262</v>
      </c>
      <c r="E313" s="272" t="s">
        <v>262</v>
      </c>
      <c r="F313" s="272" t="s">
        <v>262</v>
      </c>
      <c r="G313" s="272" t="s">
        <v>262</v>
      </c>
      <c r="H313" s="272" t="s">
        <v>262</v>
      </c>
      <c r="I313" s="272" t="s">
        <v>262</v>
      </c>
      <c r="J313" s="272" t="s">
        <v>264</v>
      </c>
      <c r="K313" s="272" t="s">
        <v>264</v>
      </c>
      <c r="L313" s="272" t="s">
        <v>262</v>
      </c>
      <c r="M313" s="272" t="s">
        <v>264</v>
      </c>
      <c r="N313" s="272" t="s">
        <v>262</v>
      </c>
    </row>
    <row r="314" spans="1:14">
      <c r="A314" s="272">
        <v>807903</v>
      </c>
      <c r="B314" s="272" t="s">
        <v>712</v>
      </c>
      <c r="C314" s="272" t="s">
        <v>264</v>
      </c>
      <c r="D314" s="272" t="s">
        <v>262</v>
      </c>
      <c r="E314" s="272" t="s">
        <v>263</v>
      </c>
      <c r="F314" s="272" t="s">
        <v>264</v>
      </c>
      <c r="G314" s="272" t="s">
        <v>264</v>
      </c>
      <c r="H314" s="272" t="s">
        <v>263</v>
      </c>
      <c r="I314" s="272" t="s">
        <v>264</v>
      </c>
      <c r="J314" s="272" t="s">
        <v>264</v>
      </c>
      <c r="K314" s="272" t="s">
        <v>263</v>
      </c>
      <c r="L314" s="272" t="s">
        <v>264</v>
      </c>
      <c r="M314" s="272" t="s">
        <v>264</v>
      </c>
      <c r="N314" s="272" t="s">
        <v>264</v>
      </c>
    </row>
    <row r="315" spans="1:14">
      <c r="A315" s="272">
        <v>807913</v>
      </c>
      <c r="B315" s="272" t="s">
        <v>712</v>
      </c>
      <c r="C315" s="272" t="s">
        <v>264</v>
      </c>
      <c r="D315" s="272" t="s">
        <v>264</v>
      </c>
      <c r="E315" s="272" t="s">
        <v>263</v>
      </c>
      <c r="F315" s="272" t="s">
        <v>263</v>
      </c>
      <c r="G315" s="272" t="s">
        <v>263</v>
      </c>
      <c r="H315" s="272" t="s">
        <v>264</v>
      </c>
      <c r="I315" s="272" t="s">
        <v>263</v>
      </c>
      <c r="J315" s="272" t="s">
        <v>263</v>
      </c>
      <c r="K315" s="272" t="s">
        <v>263</v>
      </c>
      <c r="L315" s="272" t="s">
        <v>263</v>
      </c>
      <c r="M315" s="272" t="s">
        <v>263</v>
      </c>
      <c r="N315" s="272" t="s">
        <v>263</v>
      </c>
    </row>
    <row r="316" spans="1:14">
      <c r="A316" s="272">
        <v>807930</v>
      </c>
      <c r="B316" s="272" t="s">
        <v>712</v>
      </c>
      <c r="C316" s="272" t="s">
        <v>262</v>
      </c>
      <c r="D316" s="272" t="s">
        <v>262</v>
      </c>
      <c r="E316" s="272" t="s">
        <v>264</v>
      </c>
      <c r="F316" s="272" t="s">
        <v>262</v>
      </c>
      <c r="G316" s="272" t="s">
        <v>262</v>
      </c>
      <c r="H316" s="272" t="s">
        <v>262</v>
      </c>
      <c r="I316" s="272" t="s">
        <v>262</v>
      </c>
      <c r="J316" s="272" t="s">
        <v>264</v>
      </c>
      <c r="K316" s="272" t="s">
        <v>262</v>
      </c>
      <c r="L316" s="272" t="s">
        <v>262</v>
      </c>
      <c r="M316" s="272" t="s">
        <v>262</v>
      </c>
      <c r="N316" s="272" t="s">
        <v>262</v>
      </c>
    </row>
    <row r="317" spans="1:14">
      <c r="A317" s="272">
        <v>807933</v>
      </c>
      <c r="B317" s="272" t="s">
        <v>712</v>
      </c>
      <c r="C317" s="272" t="s">
        <v>262</v>
      </c>
      <c r="D317" s="272" t="s">
        <v>263</v>
      </c>
      <c r="E317" s="272" t="s">
        <v>263</v>
      </c>
      <c r="F317" s="272" t="s">
        <v>262</v>
      </c>
      <c r="G317" s="272" t="s">
        <v>264</v>
      </c>
      <c r="H317" s="272" t="s">
        <v>264</v>
      </c>
      <c r="I317" s="272" t="s">
        <v>263</v>
      </c>
      <c r="J317" s="272" t="s">
        <v>263</v>
      </c>
      <c r="K317" s="272" t="s">
        <v>263</v>
      </c>
      <c r="L317" s="272" t="s">
        <v>262</v>
      </c>
      <c r="M317" s="272" t="s">
        <v>262</v>
      </c>
      <c r="N317" s="272" t="s">
        <v>262</v>
      </c>
    </row>
    <row r="318" spans="1:14">
      <c r="A318" s="272">
        <v>807934</v>
      </c>
      <c r="B318" s="272" t="s">
        <v>712</v>
      </c>
      <c r="C318" s="272" t="s">
        <v>262</v>
      </c>
      <c r="D318" s="272" t="s">
        <v>263</v>
      </c>
      <c r="E318" s="272" t="s">
        <v>263</v>
      </c>
      <c r="F318" s="272" t="s">
        <v>264</v>
      </c>
      <c r="G318" s="272" t="s">
        <v>263</v>
      </c>
      <c r="H318" s="272" t="s">
        <v>264</v>
      </c>
      <c r="I318" s="272" t="s">
        <v>264</v>
      </c>
      <c r="J318" s="272" t="s">
        <v>263</v>
      </c>
      <c r="K318" s="272" t="s">
        <v>263</v>
      </c>
      <c r="L318" s="272" t="s">
        <v>264</v>
      </c>
      <c r="M318" s="272" t="s">
        <v>264</v>
      </c>
      <c r="N318" s="272" t="s">
        <v>264</v>
      </c>
    </row>
    <row r="319" spans="1:14">
      <c r="A319" s="272">
        <v>807948</v>
      </c>
      <c r="B319" s="272" t="s">
        <v>712</v>
      </c>
      <c r="C319" s="272" t="s">
        <v>262</v>
      </c>
      <c r="D319" s="272" t="s">
        <v>262</v>
      </c>
      <c r="E319" s="272" t="s">
        <v>262</v>
      </c>
      <c r="F319" s="272" t="s">
        <v>264</v>
      </c>
      <c r="G319" s="272" t="s">
        <v>264</v>
      </c>
      <c r="H319" s="272" t="s">
        <v>262</v>
      </c>
      <c r="I319" s="272" t="s">
        <v>262</v>
      </c>
      <c r="J319" s="272" t="s">
        <v>262</v>
      </c>
      <c r="K319" s="272" t="s">
        <v>262</v>
      </c>
      <c r="L319" s="272" t="s">
        <v>262</v>
      </c>
      <c r="M319" s="272" t="s">
        <v>262</v>
      </c>
      <c r="N319" s="272" t="s">
        <v>262</v>
      </c>
    </row>
    <row r="320" spans="1:14">
      <c r="A320" s="272">
        <v>807956</v>
      </c>
      <c r="B320" s="272" t="s">
        <v>712</v>
      </c>
      <c r="C320" s="272" t="s">
        <v>262</v>
      </c>
      <c r="D320" s="272" t="s">
        <v>262</v>
      </c>
      <c r="E320" s="272" t="s">
        <v>264</v>
      </c>
      <c r="F320" s="272" t="s">
        <v>262</v>
      </c>
      <c r="G320" s="272" t="s">
        <v>262</v>
      </c>
      <c r="H320" s="272" t="s">
        <v>262</v>
      </c>
      <c r="I320" s="272" t="s">
        <v>262</v>
      </c>
      <c r="J320" s="272" t="s">
        <v>262</v>
      </c>
      <c r="K320" s="272" t="s">
        <v>262</v>
      </c>
      <c r="L320" s="272" t="s">
        <v>262</v>
      </c>
      <c r="M320" s="272" t="s">
        <v>262</v>
      </c>
      <c r="N320" s="272" t="s">
        <v>264</v>
      </c>
    </row>
    <row r="321" spans="1:14">
      <c r="A321" s="272">
        <v>807961</v>
      </c>
      <c r="B321" s="272" t="s">
        <v>712</v>
      </c>
      <c r="C321" s="272" t="s">
        <v>263</v>
      </c>
      <c r="D321" s="272" t="s">
        <v>264</v>
      </c>
      <c r="E321" s="272" t="s">
        <v>263</v>
      </c>
      <c r="F321" s="272" t="s">
        <v>263</v>
      </c>
      <c r="G321" s="272" t="s">
        <v>264</v>
      </c>
      <c r="H321" s="272" t="s">
        <v>263</v>
      </c>
      <c r="I321" s="272" t="s">
        <v>263</v>
      </c>
      <c r="J321" s="272" t="s">
        <v>263</v>
      </c>
      <c r="K321" s="272" t="s">
        <v>263</v>
      </c>
      <c r="L321" s="272" t="s">
        <v>263</v>
      </c>
      <c r="M321" s="272" t="s">
        <v>263</v>
      </c>
      <c r="N321" s="272" t="s">
        <v>263</v>
      </c>
    </row>
    <row r="322" spans="1:14">
      <c r="A322" s="272">
        <v>807972</v>
      </c>
      <c r="B322" s="272" t="s">
        <v>712</v>
      </c>
      <c r="C322" s="272" t="s">
        <v>262</v>
      </c>
      <c r="D322" s="272" t="s">
        <v>262</v>
      </c>
      <c r="E322" s="272" t="s">
        <v>263</v>
      </c>
      <c r="F322" s="272" t="s">
        <v>264</v>
      </c>
      <c r="G322" s="272" t="s">
        <v>262</v>
      </c>
      <c r="H322" s="272" t="s">
        <v>262</v>
      </c>
      <c r="I322" s="272" t="s">
        <v>262</v>
      </c>
      <c r="J322" s="272" t="s">
        <v>262</v>
      </c>
      <c r="K322" s="272" t="s">
        <v>263</v>
      </c>
      <c r="L322" s="272" t="s">
        <v>262</v>
      </c>
      <c r="M322" s="272" t="s">
        <v>262</v>
      </c>
      <c r="N322" s="272" t="s">
        <v>264</v>
      </c>
    </row>
    <row r="323" spans="1:14">
      <c r="A323" s="272">
        <v>807989</v>
      </c>
      <c r="B323" s="272" t="s">
        <v>712</v>
      </c>
      <c r="C323" s="272" t="s">
        <v>263</v>
      </c>
      <c r="D323" s="272" t="s">
        <v>262</v>
      </c>
      <c r="E323" s="272" t="s">
        <v>262</v>
      </c>
      <c r="F323" s="272" t="s">
        <v>262</v>
      </c>
      <c r="G323" s="272" t="s">
        <v>264</v>
      </c>
      <c r="H323" s="272" t="s">
        <v>263</v>
      </c>
      <c r="I323" s="272" t="s">
        <v>263</v>
      </c>
      <c r="J323" s="272" t="s">
        <v>263</v>
      </c>
      <c r="K323" s="272" t="s">
        <v>263</v>
      </c>
      <c r="L323" s="272" t="s">
        <v>263</v>
      </c>
      <c r="M323" s="272" t="s">
        <v>263</v>
      </c>
      <c r="N323" s="272" t="s">
        <v>263</v>
      </c>
    </row>
    <row r="324" spans="1:14">
      <c r="A324" s="272">
        <v>807992</v>
      </c>
      <c r="B324" s="272" t="s">
        <v>712</v>
      </c>
      <c r="C324" s="272" t="s">
        <v>264</v>
      </c>
      <c r="D324" s="272" t="s">
        <v>264</v>
      </c>
      <c r="E324" s="272" t="s">
        <v>262</v>
      </c>
      <c r="F324" s="272" t="s">
        <v>262</v>
      </c>
      <c r="G324" s="272" t="s">
        <v>263</v>
      </c>
      <c r="H324" s="272" t="s">
        <v>264</v>
      </c>
      <c r="I324" s="272" t="s">
        <v>264</v>
      </c>
      <c r="J324" s="272" t="s">
        <v>262</v>
      </c>
      <c r="K324" s="272" t="s">
        <v>263</v>
      </c>
      <c r="L324" s="272" t="s">
        <v>264</v>
      </c>
      <c r="M324" s="272" t="s">
        <v>264</v>
      </c>
      <c r="N324" s="272" t="s">
        <v>263</v>
      </c>
    </row>
    <row r="325" spans="1:14">
      <c r="A325" s="272">
        <v>808025</v>
      </c>
      <c r="B325" s="272" t="s">
        <v>712</v>
      </c>
      <c r="C325" s="272" t="s">
        <v>262</v>
      </c>
      <c r="D325" s="272" t="s">
        <v>262</v>
      </c>
      <c r="E325" s="272" t="s">
        <v>264</v>
      </c>
      <c r="F325" s="272" t="s">
        <v>262</v>
      </c>
      <c r="G325" s="272" t="s">
        <v>262</v>
      </c>
      <c r="H325" s="272" t="s">
        <v>263</v>
      </c>
      <c r="I325" s="272" t="s">
        <v>262</v>
      </c>
      <c r="J325" s="272" t="s">
        <v>262</v>
      </c>
      <c r="K325" s="272" t="s">
        <v>264</v>
      </c>
      <c r="L325" s="272" t="s">
        <v>264</v>
      </c>
      <c r="M325" s="272" t="s">
        <v>262</v>
      </c>
      <c r="N325" s="272" t="s">
        <v>262</v>
      </c>
    </row>
    <row r="326" spans="1:14">
      <c r="A326" s="272">
        <v>808036</v>
      </c>
      <c r="B326" s="272" t="s">
        <v>712</v>
      </c>
      <c r="C326" s="272" t="s">
        <v>262</v>
      </c>
      <c r="D326" s="272" t="s">
        <v>263</v>
      </c>
      <c r="E326" s="272" t="s">
        <v>263</v>
      </c>
      <c r="F326" s="272" t="s">
        <v>262</v>
      </c>
      <c r="G326" s="272" t="s">
        <v>264</v>
      </c>
      <c r="H326" s="272" t="s">
        <v>264</v>
      </c>
      <c r="I326" s="272" t="s">
        <v>263</v>
      </c>
      <c r="J326" s="272" t="s">
        <v>263</v>
      </c>
      <c r="K326" s="272" t="s">
        <v>263</v>
      </c>
      <c r="L326" s="272" t="s">
        <v>263</v>
      </c>
      <c r="M326" s="272" t="s">
        <v>263</v>
      </c>
      <c r="N326" s="272" t="s">
        <v>263</v>
      </c>
    </row>
    <row r="327" spans="1:14">
      <c r="A327" s="272">
        <v>808038</v>
      </c>
      <c r="B327" s="272" t="s">
        <v>712</v>
      </c>
      <c r="C327" s="272" t="s">
        <v>264</v>
      </c>
      <c r="D327" s="272" t="s">
        <v>264</v>
      </c>
      <c r="E327" s="272" t="s">
        <v>263</v>
      </c>
      <c r="F327" s="272" t="s">
        <v>264</v>
      </c>
      <c r="G327" s="272" t="s">
        <v>264</v>
      </c>
      <c r="H327" s="272" t="s">
        <v>262</v>
      </c>
      <c r="I327" s="272" t="s">
        <v>262</v>
      </c>
      <c r="J327" s="272" t="s">
        <v>263</v>
      </c>
      <c r="K327" s="272" t="s">
        <v>263</v>
      </c>
      <c r="L327" s="272" t="s">
        <v>264</v>
      </c>
      <c r="M327" s="272" t="s">
        <v>262</v>
      </c>
      <c r="N327" s="272" t="s">
        <v>264</v>
      </c>
    </row>
    <row r="328" spans="1:14">
      <c r="A328" s="272">
        <v>808043</v>
      </c>
      <c r="B328" s="272" t="s">
        <v>712</v>
      </c>
      <c r="C328" s="272" t="s">
        <v>264</v>
      </c>
      <c r="D328" s="272" t="s">
        <v>262</v>
      </c>
      <c r="E328" s="272" t="s">
        <v>263</v>
      </c>
      <c r="F328" s="272" t="s">
        <v>262</v>
      </c>
      <c r="G328" s="272" t="s">
        <v>264</v>
      </c>
      <c r="H328" s="272" t="s">
        <v>263</v>
      </c>
      <c r="I328" s="272" t="s">
        <v>262</v>
      </c>
      <c r="J328" s="272" t="s">
        <v>264</v>
      </c>
      <c r="K328" s="272" t="s">
        <v>263</v>
      </c>
      <c r="L328" s="272" t="s">
        <v>264</v>
      </c>
      <c r="M328" s="272" t="s">
        <v>262</v>
      </c>
      <c r="N328" s="272" t="s">
        <v>264</v>
      </c>
    </row>
    <row r="329" spans="1:14">
      <c r="A329" s="272">
        <v>808048</v>
      </c>
      <c r="B329" s="272" t="s">
        <v>712</v>
      </c>
      <c r="C329" s="272" t="s">
        <v>262</v>
      </c>
      <c r="D329" s="272" t="s">
        <v>264</v>
      </c>
      <c r="E329" s="272" t="s">
        <v>263</v>
      </c>
      <c r="F329" s="272" t="s">
        <v>262</v>
      </c>
      <c r="G329" s="272" t="s">
        <v>264</v>
      </c>
      <c r="H329" s="272" t="s">
        <v>262</v>
      </c>
      <c r="I329" s="272" t="s">
        <v>264</v>
      </c>
      <c r="J329" s="272" t="s">
        <v>264</v>
      </c>
      <c r="K329" s="272" t="s">
        <v>262</v>
      </c>
      <c r="L329" s="272" t="s">
        <v>262</v>
      </c>
      <c r="M329" s="272" t="s">
        <v>262</v>
      </c>
      <c r="N329" s="272" t="s">
        <v>264</v>
      </c>
    </row>
    <row r="330" spans="1:14">
      <c r="A330" s="272">
        <v>808049</v>
      </c>
      <c r="B330" s="272" t="s">
        <v>712</v>
      </c>
      <c r="C330" s="272" t="s">
        <v>264</v>
      </c>
      <c r="D330" s="272" t="s">
        <v>264</v>
      </c>
      <c r="E330" s="272" t="s">
        <v>263</v>
      </c>
      <c r="F330" s="272" t="s">
        <v>264</v>
      </c>
      <c r="G330" s="272" t="s">
        <v>264</v>
      </c>
      <c r="H330" s="272" t="s">
        <v>262</v>
      </c>
      <c r="I330" s="272" t="s">
        <v>263</v>
      </c>
      <c r="J330" s="272" t="s">
        <v>263</v>
      </c>
      <c r="K330" s="272" t="s">
        <v>263</v>
      </c>
      <c r="L330" s="272" t="s">
        <v>263</v>
      </c>
      <c r="M330" s="272" t="s">
        <v>263</v>
      </c>
      <c r="N330" s="272" t="s">
        <v>263</v>
      </c>
    </row>
    <row r="331" spans="1:14">
      <c r="A331" s="272">
        <v>808063</v>
      </c>
      <c r="B331" s="272" t="s">
        <v>712</v>
      </c>
      <c r="C331" s="272" t="s">
        <v>262</v>
      </c>
      <c r="D331" s="272" t="s">
        <v>262</v>
      </c>
      <c r="E331" s="272" t="s">
        <v>262</v>
      </c>
      <c r="F331" s="272" t="s">
        <v>262</v>
      </c>
      <c r="G331" s="272" t="s">
        <v>264</v>
      </c>
      <c r="H331" s="272" t="s">
        <v>262</v>
      </c>
      <c r="I331" s="272" t="s">
        <v>262</v>
      </c>
      <c r="J331" s="272" t="s">
        <v>263</v>
      </c>
      <c r="K331" s="272" t="s">
        <v>262</v>
      </c>
      <c r="L331" s="272" t="s">
        <v>262</v>
      </c>
      <c r="M331" s="272" t="s">
        <v>262</v>
      </c>
      <c r="N331" s="272" t="s">
        <v>263</v>
      </c>
    </row>
    <row r="332" spans="1:14">
      <c r="A332" s="272">
        <v>808078</v>
      </c>
      <c r="B332" s="272" t="s">
        <v>712</v>
      </c>
      <c r="C332" s="272" t="s">
        <v>264</v>
      </c>
      <c r="D332" s="272" t="s">
        <v>263</v>
      </c>
      <c r="E332" s="272" t="s">
        <v>263</v>
      </c>
      <c r="F332" s="272" t="s">
        <v>263</v>
      </c>
      <c r="G332" s="272" t="s">
        <v>263</v>
      </c>
      <c r="H332" s="272" t="s">
        <v>264</v>
      </c>
      <c r="I332" s="272" t="s">
        <v>263</v>
      </c>
      <c r="J332" s="272" t="s">
        <v>263</v>
      </c>
      <c r="K332" s="272" t="s">
        <v>263</v>
      </c>
      <c r="L332" s="272" t="s">
        <v>263</v>
      </c>
      <c r="M332" s="272" t="s">
        <v>263</v>
      </c>
      <c r="N332" s="272" t="s">
        <v>264</v>
      </c>
    </row>
    <row r="333" spans="1:14">
      <c r="A333" s="272">
        <v>808091</v>
      </c>
      <c r="B333" s="272" t="s">
        <v>712</v>
      </c>
      <c r="C333" s="272" t="s">
        <v>262</v>
      </c>
      <c r="D333" s="272" t="s">
        <v>262</v>
      </c>
      <c r="E333" s="272" t="s">
        <v>262</v>
      </c>
      <c r="F333" s="272" t="s">
        <v>262</v>
      </c>
      <c r="G333" s="272" t="s">
        <v>262</v>
      </c>
      <c r="H333" s="272" t="s">
        <v>264</v>
      </c>
      <c r="I333" s="272" t="s">
        <v>264</v>
      </c>
      <c r="J333" s="272" t="s">
        <v>263</v>
      </c>
      <c r="K333" s="272" t="s">
        <v>263</v>
      </c>
      <c r="L333" s="272" t="s">
        <v>263</v>
      </c>
      <c r="M333" s="272" t="s">
        <v>263</v>
      </c>
      <c r="N333" s="272" t="s">
        <v>263</v>
      </c>
    </row>
    <row r="334" spans="1:14">
      <c r="A334" s="272">
        <v>808103</v>
      </c>
      <c r="B334" s="272" t="s">
        <v>712</v>
      </c>
      <c r="C334" s="272" t="s">
        <v>263</v>
      </c>
      <c r="D334" s="272" t="s">
        <v>262</v>
      </c>
      <c r="E334" s="272" t="s">
        <v>264</v>
      </c>
      <c r="F334" s="272" t="s">
        <v>264</v>
      </c>
      <c r="G334" s="272" t="s">
        <v>263</v>
      </c>
      <c r="H334" s="272" t="s">
        <v>262</v>
      </c>
      <c r="I334" s="272" t="s">
        <v>264</v>
      </c>
      <c r="J334" s="272" t="s">
        <v>262</v>
      </c>
      <c r="K334" s="272" t="s">
        <v>264</v>
      </c>
      <c r="L334" s="272" t="s">
        <v>263</v>
      </c>
      <c r="M334" s="272" t="s">
        <v>264</v>
      </c>
      <c r="N334" s="272" t="s">
        <v>263</v>
      </c>
    </row>
    <row r="335" spans="1:14">
      <c r="A335" s="272">
        <v>808127</v>
      </c>
      <c r="B335" s="272" t="s">
        <v>712</v>
      </c>
      <c r="C335" s="272" t="s">
        <v>262</v>
      </c>
      <c r="D335" s="272" t="s">
        <v>262</v>
      </c>
      <c r="E335" s="272" t="s">
        <v>264</v>
      </c>
      <c r="F335" s="272" t="s">
        <v>262</v>
      </c>
      <c r="G335" s="272" t="s">
        <v>262</v>
      </c>
      <c r="H335" s="272" t="s">
        <v>262</v>
      </c>
      <c r="I335" s="272" t="s">
        <v>263</v>
      </c>
      <c r="J335" s="272" t="s">
        <v>263</v>
      </c>
      <c r="K335" s="272" t="s">
        <v>263</v>
      </c>
      <c r="L335" s="272" t="s">
        <v>263</v>
      </c>
      <c r="M335" s="272" t="s">
        <v>263</v>
      </c>
      <c r="N335" s="272" t="s">
        <v>263</v>
      </c>
    </row>
    <row r="336" spans="1:14">
      <c r="A336" s="272">
        <v>808132</v>
      </c>
      <c r="B336" s="272" t="s">
        <v>712</v>
      </c>
      <c r="C336" s="272" t="s">
        <v>264</v>
      </c>
      <c r="D336" s="272" t="s">
        <v>262</v>
      </c>
      <c r="E336" s="272" t="s">
        <v>263</v>
      </c>
      <c r="F336" s="272" t="s">
        <v>262</v>
      </c>
      <c r="G336" s="272" t="s">
        <v>264</v>
      </c>
      <c r="H336" s="272" t="s">
        <v>264</v>
      </c>
      <c r="I336" s="272" t="s">
        <v>262</v>
      </c>
      <c r="J336" s="272" t="s">
        <v>263</v>
      </c>
      <c r="K336" s="272" t="s">
        <v>263</v>
      </c>
      <c r="L336" s="272" t="s">
        <v>262</v>
      </c>
      <c r="M336" s="272" t="s">
        <v>263</v>
      </c>
      <c r="N336" s="272" t="s">
        <v>264</v>
      </c>
    </row>
    <row r="337" spans="1:14">
      <c r="A337" s="272">
        <v>808146</v>
      </c>
      <c r="B337" s="272" t="s">
        <v>712</v>
      </c>
      <c r="C337" s="272" t="s">
        <v>262</v>
      </c>
      <c r="D337" s="272" t="s">
        <v>262</v>
      </c>
      <c r="E337" s="272" t="s">
        <v>264</v>
      </c>
      <c r="F337" s="272" t="s">
        <v>264</v>
      </c>
      <c r="G337" s="272" t="s">
        <v>262</v>
      </c>
      <c r="H337" s="272" t="s">
        <v>264</v>
      </c>
      <c r="I337" s="272" t="s">
        <v>263</v>
      </c>
      <c r="J337" s="272" t="s">
        <v>263</v>
      </c>
      <c r="K337" s="272" t="s">
        <v>263</v>
      </c>
      <c r="L337" s="272" t="s">
        <v>263</v>
      </c>
      <c r="M337" s="272" t="s">
        <v>263</v>
      </c>
      <c r="N337" s="272" t="s">
        <v>263</v>
      </c>
    </row>
    <row r="338" spans="1:14">
      <c r="A338" s="272">
        <v>808152</v>
      </c>
      <c r="B338" s="272" t="s">
        <v>712</v>
      </c>
      <c r="C338" s="272" t="s">
        <v>262</v>
      </c>
      <c r="D338" s="272" t="s">
        <v>262</v>
      </c>
      <c r="E338" s="272" t="s">
        <v>264</v>
      </c>
      <c r="F338" s="272" t="s">
        <v>264</v>
      </c>
      <c r="G338" s="272" t="s">
        <v>263</v>
      </c>
      <c r="H338" s="272" t="s">
        <v>262</v>
      </c>
      <c r="I338" s="272" t="s">
        <v>264</v>
      </c>
      <c r="J338" s="272" t="s">
        <v>263</v>
      </c>
      <c r="K338" s="272" t="s">
        <v>264</v>
      </c>
      <c r="L338" s="272" t="s">
        <v>263</v>
      </c>
      <c r="M338" s="272" t="s">
        <v>264</v>
      </c>
      <c r="N338" s="272" t="s">
        <v>264</v>
      </c>
    </row>
    <row r="339" spans="1:14">
      <c r="A339" s="272">
        <v>808165</v>
      </c>
      <c r="B339" s="272" t="s">
        <v>712</v>
      </c>
      <c r="C339" s="272" t="s">
        <v>262</v>
      </c>
      <c r="D339" s="272" t="s">
        <v>262</v>
      </c>
      <c r="E339" s="272" t="s">
        <v>262</v>
      </c>
      <c r="F339" s="272" t="s">
        <v>264</v>
      </c>
      <c r="G339" s="272" t="s">
        <v>264</v>
      </c>
      <c r="H339" s="272" t="s">
        <v>264</v>
      </c>
      <c r="I339" s="272" t="s">
        <v>262</v>
      </c>
      <c r="J339" s="272" t="s">
        <v>262</v>
      </c>
      <c r="K339" s="272" t="s">
        <v>262</v>
      </c>
      <c r="L339" s="272" t="s">
        <v>262</v>
      </c>
      <c r="M339" s="272" t="s">
        <v>262</v>
      </c>
      <c r="N339" s="272" t="s">
        <v>262</v>
      </c>
    </row>
    <row r="340" spans="1:14">
      <c r="A340" s="272">
        <v>808215</v>
      </c>
      <c r="B340" s="272" t="s">
        <v>712</v>
      </c>
      <c r="C340" s="272" t="s">
        <v>262</v>
      </c>
      <c r="D340" s="272" t="s">
        <v>262</v>
      </c>
      <c r="E340" s="272" t="s">
        <v>262</v>
      </c>
      <c r="F340" s="272" t="s">
        <v>262</v>
      </c>
      <c r="G340" s="272" t="s">
        <v>262</v>
      </c>
      <c r="H340" s="272" t="s">
        <v>262</v>
      </c>
      <c r="I340" s="272" t="s">
        <v>263</v>
      </c>
      <c r="J340" s="272" t="s">
        <v>263</v>
      </c>
      <c r="K340" s="272" t="s">
        <v>263</v>
      </c>
      <c r="L340" s="272" t="s">
        <v>263</v>
      </c>
      <c r="M340" s="272" t="s">
        <v>263</v>
      </c>
      <c r="N340" s="272" t="s">
        <v>263</v>
      </c>
    </row>
    <row r="341" spans="1:14">
      <c r="A341" s="272">
        <v>808219</v>
      </c>
      <c r="B341" s="272" t="s">
        <v>712</v>
      </c>
      <c r="C341" s="272" t="s">
        <v>264</v>
      </c>
      <c r="D341" s="272" t="s">
        <v>263</v>
      </c>
      <c r="E341" s="272" t="s">
        <v>263</v>
      </c>
      <c r="F341" s="272" t="s">
        <v>264</v>
      </c>
      <c r="G341" s="272" t="s">
        <v>264</v>
      </c>
      <c r="H341" s="272" t="s">
        <v>262</v>
      </c>
      <c r="I341" s="272" t="s">
        <v>262</v>
      </c>
      <c r="J341" s="272" t="s">
        <v>264</v>
      </c>
      <c r="K341" s="272" t="s">
        <v>264</v>
      </c>
      <c r="L341" s="272" t="s">
        <v>264</v>
      </c>
      <c r="M341" s="272" t="s">
        <v>262</v>
      </c>
      <c r="N341" s="272" t="s">
        <v>262</v>
      </c>
    </row>
    <row r="342" spans="1:14">
      <c r="A342" s="272">
        <v>808226</v>
      </c>
      <c r="B342" s="272" t="s">
        <v>712</v>
      </c>
      <c r="C342" s="272" t="s">
        <v>262</v>
      </c>
      <c r="D342" s="272" t="s">
        <v>264</v>
      </c>
      <c r="E342" s="272" t="s">
        <v>262</v>
      </c>
      <c r="F342" s="272" t="s">
        <v>262</v>
      </c>
      <c r="G342" s="272" t="s">
        <v>264</v>
      </c>
      <c r="H342" s="272" t="s">
        <v>263</v>
      </c>
      <c r="I342" s="272" t="s">
        <v>262</v>
      </c>
      <c r="J342" s="272" t="s">
        <v>263</v>
      </c>
      <c r="K342" s="272" t="s">
        <v>263</v>
      </c>
      <c r="L342" s="272" t="s">
        <v>264</v>
      </c>
      <c r="M342" s="272" t="s">
        <v>262</v>
      </c>
      <c r="N342" s="272" t="s">
        <v>264</v>
      </c>
    </row>
    <row r="343" spans="1:14">
      <c r="A343" s="272">
        <v>808228</v>
      </c>
      <c r="B343" s="272" t="s">
        <v>712</v>
      </c>
      <c r="C343" s="272" t="s">
        <v>264</v>
      </c>
      <c r="D343" s="272" t="s">
        <v>264</v>
      </c>
      <c r="E343" s="272" t="s">
        <v>264</v>
      </c>
      <c r="F343" s="272" t="s">
        <v>263</v>
      </c>
      <c r="G343" s="272" t="s">
        <v>264</v>
      </c>
      <c r="H343" s="272" t="s">
        <v>262</v>
      </c>
      <c r="I343" s="272" t="s">
        <v>263</v>
      </c>
      <c r="J343" s="272" t="s">
        <v>263</v>
      </c>
      <c r="K343" s="272" t="s">
        <v>263</v>
      </c>
      <c r="L343" s="272" t="s">
        <v>263</v>
      </c>
      <c r="M343" s="272" t="s">
        <v>263</v>
      </c>
      <c r="N343" s="272" t="s">
        <v>263</v>
      </c>
    </row>
    <row r="344" spans="1:14">
      <c r="A344" s="272">
        <v>808279</v>
      </c>
      <c r="B344" s="272" t="s">
        <v>712</v>
      </c>
      <c r="C344" s="272" t="s">
        <v>262</v>
      </c>
      <c r="D344" s="272" t="s">
        <v>262</v>
      </c>
      <c r="E344" s="272" t="s">
        <v>262</v>
      </c>
      <c r="F344" s="272" t="s">
        <v>262</v>
      </c>
      <c r="G344" s="272" t="s">
        <v>264</v>
      </c>
      <c r="H344" s="272" t="s">
        <v>262</v>
      </c>
      <c r="I344" s="272" t="s">
        <v>263</v>
      </c>
      <c r="J344" s="272" t="s">
        <v>263</v>
      </c>
      <c r="K344" s="272" t="s">
        <v>263</v>
      </c>
      <c r="L344" s="272" t="s">
        <v>263</v>
      </c>
      <c r="M344" s="272" t="s">
        <v>263</v>
      </c>
      <c r="N344" s="272" t="s">
        <v>263</v>
      </c>
    </row>
    <row r="345" spans="1:14">
      <c r="A345" s="272">
        <v>808286</v>
      </c>
      <c r="B345" s="272" t="s">
        <v>712</v>
      </c>
      <c r="C345" s="272" t="s">
        <v>264</v>
      </c>
      <c r="D345" s="272" t="s">
        <v>264</v>
      </c>
      <c r="E345" s="272" t="s">
        <v>264</v>
      </c>
      <c r="F345" s="272" t="s">
        <v>262</v>
      </c>
      <c r="G345" s="272" t="s">
        <v>264</v>
      </c>
      <c r="H345" s="272" t="s">
        <v>262</v>
      </c>
      <c r="I345" s="272" t="s">
        <v>264</v>
      </c>
      <c r="J345" s="272" t="s">
        <v>262</v>
      </c>
      <c r="K345" s="272" t="s">
        <v>264</v>
      </c>
      <c r="L345" s="272" t="s">
        <v>263</v>
      </c>
      <c r="M345" s="272" t="s">
        <v>262</v>
      </c>
      <c r="N345" s="272" t="s">
        <v>262</v>
      </c>
    </row>
    <row r="346" spans="1:14">
      <c r="A346" s="272">
        <v>808291</v>
      </c>
      <c r="B346" s="272" t="s">
        <v>712</v>
      </c>
      <c r="C346" s="272" t="s">
        <v>262</v>
      </c>
      <c r="D346" s="272" t="s">
        <v>264</v>
      </c>
      <c r="E346" s="272" t="s">
        <v>264</v>
      </c>
      <c r="F346" s="272" t="s">
        <v>262</v>
      </c>
      <c r="G346" s="272" t="s">
        <v>264</v>
      </c>
      <c r="H346" s="272" t="s">
        <v>262</v>
      </c>
      <c r="I346" s="272" t="s">
        <v>264</v>
      </c>
      <c r="J346" s="272" t="s">
        <v>263</v>
      </c>
      <c r="K346" s="272" t="s">
        <v>264</v>
      </c>
      <c r="L346" s="272" t="s">
        <v>263</v>
      </c>
      <c r="M346" s="272" t="s">
        <v>264</v>
      </c>
      <c r="N346" s="272" t="s">
        <v>263</v>
      </c>
    </row>
    <row r="347" spans="1:14">
      <c r="A347" s="272">
        <v>808295</v>
      </c>
      <c r="B347" s="272" t="s">
        <v>712</v>
      </c>
      <c r="C347" s="272" t="s">
        <v>262</v>
      </c>
      <c r="D347" s="272" t="s">
        <v>262</v>
      </c>
      <c r="E347" s="272" t="s">
        <v>262</v>
      </c>
      <c r="F347" s="272" t="s">
        <v>262</v>
      </c>
      <c r="G347" s="272" t="s">
        <v>262</v>
      </c>
      <c r="H347" s="272" t="s">
        <v>262</v>
      </c>
      <c r="I347" s="272" t="s">
        <v>264</v>
      </c>
      <c r="J347" s="272" t="s">
        <v>262</v>
      </c>
      <c r="K347" s="272" t="s">
        <v>264</v>
      </c>
      <c r="L347" s="272" t="s">
        <v>262</v>
      </c>
      <c r="M347" s="272" t="s">
        <v>262</v>
      </c>
      <c r="N347" s="272" t="s">
        <v>262</v>
      </c>
    </row>
    <row r="348" spans="1:14">
      <c r="A348" s="272">
        <v>808296</v>
      </c>
      <c r="B348" s="272" t="s">
        <v>712</v>
      </c>
      <c r="C348" s="272" t="s">
        <v>264</v>
      </c>
      <c r="D348" s="272" t="s">
        <v>263</v>
      </c>
      <c r="E348" s="272" t="s">
        <v>264</v>
      </c>
      <c r="F348" s="272" t="s">
        <v>263</v>
      </c>
      <c r="G348" s="272" t="s">
        <v>263</v>
      </c>
      <c r="H348" s="272" t="s">
        <v>264</v>
      </c>
      <c r="I348" s="272" t="s">
        <v>263</v>
      </c>
      <c r="J348" s="272" t="s">
        <v>263</v>
      </c>
      <c r="K348" s="272" t="s">
        <v>263</v>
      </c>
      <c r="L348" s="272" t="s">
        <v>263</v>
      </c>
      <c r="M348" s="272" t="s">
        <v>263</v>
      </c>
      <c r="N348" s="272" t="s">
        <v>263</v>
      </c>
    </row>
    <row r="349" spans="1:14">
      <c r="A349" s="272">
        <v>808303</v>
      </c>
      <c r="B349" s="272" t="s">
        <v>712</v>
      </c>
      <c r="C349" s="272" t="s">
        <v>262</v>
      </c>
      <c r="D349" s="272" t="s">
        <v>262</v>
      </c>
      <c r="E349" s="272" t="s">
        <v>264</v>
      </c>
      <c r="F349" s="272" t="s">
        <v>262</v>
      </c>
      <c r="G349" s="272" t="s">
        <v>262</v>
      </c>
      <c r="H349" s="272" t="s">
        <v>262</v>
      </c>
      <c r="I349" s="272" t="s">
        <v>264</v>
      </c>
      <c r="J349" s="272" t="s">
        <v>264</v>
      </c>
      <c r="K349" s="272" t="s">
        <v>264</v>
      </c>
      <c r="L349" s="272" t="s">
        <v>263</v>
      </c>
      <c r="M349" s="272" t="s">
        <v>264</v>
      </c>
      <c r="N349" s="272" t="s">
        <v>264</v>
      </c>
    </row>
    <row r="350" spans="1:14">
      <c r="A350" s="272">
        <v>808337</v>
      </c>
      <c r="B350" s="272" t="s">
        <v>712</v>
      </c>
      <c r="C350" s="272" t="s">
        <v>263</v>
      </c>
      <c r="D350" s="272" t="s">
        <v>262</v>
      </c>
      <c r="E350" s="272" t="s">
        <v>264</v>
      </c>
      <c r="F350" s="272" t="s">
        <v>263</v>
      </c>
      <c r="G350" s="272" t="s">
        <v>263</v>
      </c>
      <c r="H350" s="272" t="s">
        <v>263</v>
      </c>
      <c r="I350" s="272" t="s">
        <v>262</v>
      </c>
      <c r="J350" s="272" t="s">
        <v>263</v>
      </c>
      <c r="K350" s="272" t="s">
        <v>263</v>
      </c>
      <c r="L350" s="272" t="s">
        <v>264</v>
      </c>
      <c r="M350" s="272" t="s">
        <v>262</v>
      </c>
      <c r="N350" s="272" t="s">
        <v>263</v>
      </c>
    </row>
    <row r="351" spans="1:14">
      <c r="A351" s="272">
        <v>808358</v>
      </c>
      <c r="B351" s="272" t="s">
        <v>712</v>
      </c>
      <c r="C351" s="272" t="s">
        <v>264</v>
      </c>
      <c r="D351" s="272" t="s">
        <v>264</v>
      </c>
      <c r="E351" s="272" t="s">
        <v>262</v>
      </c>
      <c r="F351" s="272" t="s">
        <v>263</v>
      </c>
      <c r="G351" s="272" t="s">
        <v>263</v>
      </c>
      <c r="H351" s="272" t="s">
        <v>263</v>
      </c>
      <c r="I351" s="272" t="s">
        <v>262</v>
      </c>
      <c r="J351" s="272" t="s">
        <v>262</v>
      </c>
      <c r="K351" s="272" t="s">
        <v>262</v>
      </c>
      <c r="L351" s="272" t="s">
        <v>262</v>
      </c>
      <c r="M351" s="272" t="s">
        <v>262</v>
      </c>
      <c r="N351" s="272" t="s">
        <v>262</v>
      </c>
    </row>
    <row r="352" spans="1:14">
      <c r="A352" s="272">
        <v>808367</v>
      </c>
      <c r="B352" s="272" t="s">
        <v>712</v>
      </c>
      <c r="C352" s="272" t="s">
        <v>262</v>
      </c>
      <c r="D352" s="272" t="s">
        <v>262</v>
      </c>
      <c r="E352" s="272" t="s">
        <v>264</v>
      </c>
      <c r="F352" s="272" t="s">
        <v>263</v>
      </c>
      <c r="G352" s="272" t="s">
        <v>264</v>
      </c>
      <c r="H352" s="272" t="s">
        <v>263</v>
      </c>
      <c r="I352" s="272" t="s">
        <v>264</v>
      </c>
      <c r="J352" s="272" t="s">
        <v>263</v>
      </c>
      <c r="K352" s="272" t="s">
        <v>264</v>
      </c>
      <c r="L352" s="272" t="s">
        <v>263</v>
      </c>
      <c r="M352" s="272" t="s">
        <v>262</v>
      </c>
      <c r="N352" s="272" t="s">
        <v>263</v>
      </c>
    </row>
    <row r="353" spans="1:14">
      <c r="A353" s="272">
        <v>808370</v>
      </c>
      <c r="B353" s="272" t="s">
        <v>712</v>
      </c>
      <c r="C353" s="272" t="s">
        <v>264</v>
      </c>
      <c r="D353" s="272" t="s">
        <v>262</v>
      </c>
      <c r="E353" s="272" t="s">
        <v>264</v>
      </c>
      <c r="F353" s="272" t="s">
        <v>264</v>
      </c>
      <c r="G353" s="272" t="s">
        <v>263</v>
      </c>
      <c r="H353" s="272" t="s">
        <v>264</v>
      </c>
      <c r="I353" s="272" t="s">
        <v>264</v>
      </c>
      <c r="J353" s="272" t="s">
        <v>263</v>
      </c>
      <c r="K353" s="272" t="s">
        <v>263</v>
      </c>
      <c r="L353" s="272" t="s">
        <v>263</v>
      </c>
      <c r="M353" s="272" t="s">
        <v>263</v>
      </c>
      <c r="N353" s="272" t="s">
        <v>264</v>
      </c>
    </row>
    <row r="354" spans="1:14">
      <c r="A354" s="272">
        <v>808376</v>
      </c>
      <c r="B354" s="272" t="s">
        <v>712</v>
      </c>
      <c r="C354" s="272" t="s">
        <v>263</v>
      </c>
      <c r="D354" s="272" t="s">
        <v>263</v>
      </c>
      <c r="E354" s="272" t="s">
        <v>263</v>
      </c>
      <c r="F354" s="272" t="s">
        <v>264</v>
      </c>
      <c r="G354" s="272" t="s">
        <v>264</v>
      </c>
      <c r="H354" s="272" t="s">
        <v>263</v>
      </c>
      <c r="I354" s="272" t="s">
        <v>263</v>
      </c>
      <c r="J354" s="272" t="s">
        <v>264</v>
      </c>
      <c r="K354" s="272" t="s">
        <v>264</v>
      </c>
      <c r="L354" s="272" t="s">
        <v>263</v>
      </c>
      <c r="M354" s="272" t="s">
        <v>263</v>
      </c>
      <c r="N354" s="272" t="s">
        <v>263</v>
      </c>
    </row>
    <row r="355" spans="1:14">
      <c r="A355" s="272">
        <v>808378</v>
      </c>
      <c r="B355" s="272" t="s">
        <v>712</v>
      </c>
      <c r="C355" s="272" t="s">
        <v>264</v>
      </c>
      <c r="D355" s="272" t="s">
        <v>264</v>
      </c>
      <c r="E355" s="272" t="s">
        <v>263</v>
      </c>
      <c r="F355" s="272" t="s">
        <v>264</v>
      </c>
      <c r="G355" s="272" t="s">
        <v>263</v>
      </c>
      <c r="H355" s="272" t="s">
        <v>264</v>
      </c>
      <c r="I355" s="272" t="s">
        <v>264</v>
      </c>
      <c r="J355" s="272" t="s">
        <v>263</v>
      </c>
      <c r="K355" s="272" t="s">
        <v>263</v>
      </c>
      <c r="L355" s="272" t="s">
        <v>264</v>
      </c>
      <c r="M355" s="272" t="s">
        <v>264</v>
      </c>
      <c r="N355" s="272" t="s">
        <v>264</v>
      </c>
    </row>
    <row r="356" spans="1:14">
      <c r="A356" s="272">
        <v>808392</v>
      </c>
      <c r="B356" s="272" t="s">
        <v>712</v>
      </c>
      <c r="C356" s="272" t="s">
        <v>263</v>
      </c>
      <c r="D356" s="272" t="s">
        <v>262</v>
      </c>
      <c r="E356" s="272" t="s">
        <v>263</v>
      </c>
      <c r="F356" s="272" t="s">
        <v>264</v>
      </c>
      <c r="G356" s="272" t="s">
        <v>263</v>
      </c>
      <c r="H356" s="272" t="s">
        <v>264</v>
      </c>
      <c r="I356" s="272" t="s">
        <v>263</v>
      </c>
      <c r="J356" s="272" t="s">
        <v>262</v>
      </c>
      <c r="K356" s="272" t="s">
        <v>262</v>
      </c>
      <c r="L356" s="272" t="s">
        <v>264</v>
      </c>
      <c r="M356" s="272" t="s">
        <v>263</v>
      </c>
      <c r="N356" s="272" t="s">
        <v>263</v>
      </c>
    </row>
    <row r="357" spans="1:14">
      <c r="A357" s="272">
        <v>808393</v>
      </c>
      <c r="B357" s="272" t="s">
        <v>712</v>
      </c>
      <c r="C357" s="272" t="s">
        <v>264</v>
      </c>
      <c r="D357" s="272" t="s">
        <v>262</v>
      </c>
      <c r="E357" s="272" t="s">
        <v>264</v>
      </c>
      <c r="F357" s="272" t="s">
        <v>262</v>
      </c>
      <c r="G357" s="272" t="s">
        <v>262</v>
      </c>
      <c r="H357" s="272" t="s">
        <v>263</v>
      </c>
      <c r="I357" s="272" t="s">
        <v>263</v>
      </c>
      <c r="J357" s="272" t="s">
        <v>263</v>
      </c>
      <c r="K357" s="272" t="s">
        <v>263</v>
      </c>
      <c r="L357" s="272" t="s">
        <v>263</v>
      </c>
      <c r="M357" s="272" t="s">
        <v>263</v>
      </c>
      <c r="N357" s="272" t="s">
        <v>263</v>
      </c>
    </row>
    <row r="358" spans="1:14">
      <c r="A358" s="272">
        <v>808397</v>
      </c>
      <c r="B358" s="272" t="s">
        <v>712</v>
      </c>
      <c r="C358" s="272" t="s">
        <v>264</v>
      </c>
      <c r="D358" s="272" t="s">
        <v>262</v>
      </c>
      <c r="E358" s="272" t="s">
        <v>264</v>
      </c>
      <c r="F358" s="272" t="s">
        <v>264</v>
      </c>
      <c r="G358" s="272" t="s">
        <v>264</v>
      </c>
      <c r="H358" s="272" t="s">
        <v>263</v>
      </c>
      <c r="I358" s="272" t="s">
        <v>263</v>
      </c>
      <c r="J358" s="272" t="s">
        <v>263</v>
      </c>
      <c r="K358" s="272" t="s">
        <v>263</v>
      </c>
      <c r="L358" s="272" t="s">
        <v>262</v>
      </c>
      <c r="M358" s="272" t="s">
        <v>262</v>
      </c>
      <c r="N358" s="272" t="s">
        <v>263</v>
      </c>
    </row>
    <row r="359" spans="1:14">
      <c r="A359" s="272">
        <v>808401</v>
      </c>
      <c r="B359" s="272" t="s">
        <v>712</v>
      </c>
      <c r="C359" s="272" t="s">
        <v>262</v>
      </c>
      <c r="D359" s="272" t="s">
        <v>262</v>
      </c>
      <c r="E359" s="272" t="s">
        <v>263</v>
      </c>
      <c r="F359" s="272" t="s">
        <v>264</v>
      </c>
      <c r="G359" s="272" t="s">
        <v>264</v>
      </c>
      <c r="H359" s="272" t="s">
        <v>262</v>
      </c>
      <c r="I359" s="272" t="s">
        <v>264</v>
      </c>
      <c r="J359" s="272" t="s">
        <v>264</v>
      </c>
      <c r="K359" s="272" t="s">
        <v>263</v>
      </c>
      <c r="L359" s="272" t="s">
        <v>263</v>
      </c>
      <c r="M359" s="272" t="s">
        <v>263</v>
      </c>
      <c r="N359" s="272" t="s">
        <v>263</v>
      </c>
    </row>
    <row r="360" spans="1:14">
      <c r="A360" s="272">
        <v>808410</v>
      </c>
      <c r="B360" s="272" t="s">
        <v>712</v>
      </c>
      <c r="C360" s="272" t="s">
        <v>264</v>
      </c>
      <c r="D360" s="272" t="s">
        <v>264</v>
      </c>
      <c r="E360" s="272" t="s">
        <v>264</v>
      </c>
      <c r="F360" s="272" t="s">
        <v>264</v>
      </c>
      <c r="G360" s="272" t="s">
        <v>264</v>
      </c>
      <c r="H360" s="272" t="s">
        <v>264</v>
      </c>
      <c r="I360" s="272" t="s">
        <v>263</v>
      </c>
      <c r="J360" s="272" t="s">
        <v>263</v>
      </c>
      <c r="K360" s="272" t="s">
        <v>263</v>
      </c>
      <c r="L360" s="272" t="s">
        <v>264</v>
      </c>
      <c r="M360" s="272" t="s">
        <v>263</v>
      </c>
      <c r="N360" s="272" t="s">
        <v>263</v>
      </c>
    </row>
    <row r="361" spans="1:14">
      <c r="A361" s="272">
        <v>808411</v>
      </c>
      <c r="B361" s="272" t="s">
        <v>712</v>
      </c>
      <c r="C361" s="272" t="s">
        <v>264</v>
      </c>
      <c r="D361" s="272" t="s">
        <v>263</v>
      </c>
      <c r="E361" s="272" t="s">
        <v>263</v>
      </c>
      <c r="F361" s="272" t="s">
        <v>263</v>
      </c>
      <c r="G361" s="272" t="s">
        <v>264</v>
      </c>
      <c r="H361" s="272" t="s">
        <v>264</v>
      </c>
      <c r="I361" s="272" t="s">
        <v>263</v>
      </c>
      <c r="J361" s="272" t="s">
        <v>263</v>
      </c>
      <c r="K361" s="272" t="s">
        <v>263</v>
      </c>
      <c r="L361" s="272" t="s">
        <v>263</v>
      </c>
      <c r="M361" s="272" t="s">
        <v>263</v>
      </c>
      <c r="N361" s="272" t="s">
        <v>263</v>
      </c>
    </row>
    <row r="362" spans="1:14">
      <c r="A362" s="272">
        <v>808418</v>
      </c>
      <c r="B362" s="272" t="s">
        <v>712</v>
      </c>
      <c r="C362" s="272" t="s">
        <v>262</v>
      </c>
      <c r="D362" s="272" t="s">
        <v>264</v>
      </c>
      <c r="E362" s="272" t="s">
        <v>262</v>
      </c>
      <c r="F362" s="272" t="s">
        <v>264</v>
      </c>
      <c r="G362" s="272" t="s">
        <v>264</v>
      </c>
      <c r="H362" s="272" t="s">
        <v>262</v>
      </c>
      <c r="I362" s="272" t="s">
        <v>264</v>
      </c>
      <c r="J362" s="272" t="s">
        <v>262</v>
      </c>
      <c r="K362" s="272" t="s">
        <v>264</v>
      </c>
      <c r="L362" s="272" t="s">
        <v>263</v>
      </c>
      <c r="M362" s="272" t="s">
        <v>262</v>
      </c>
      <c r="N362" s="272" t="s">
        <v>264</v>
      </c>
    </row>
    <row r="363" spans="1:14">
      <c r="A363" s="272">
        <v>808434</v>
      </c>
      <c r="B363" s="272" t="s">
        <v>712</v>
      </c>
      <c r="C363" s="272" t="s">
        <v>262</v>
      </c>
      <c r="D363" s="272" t="s">
        <v>262</v>
      </c>
      <c r="E363" s="272" t="s">
        <v>262</v>
      </c>
      <c r="F363" s="272" t="s">
        <v>262</v>
      </c>
      <c r="G363" s="272" t="s">
        <v>262</v>
      </c>
      <c r="H363" s="272" t="s">
        <v>262</v>
      </c>
      <c r="I363" s="272" t="s">
        <v>262</v>
      </c>
      <c r="J363" s="272" t="s">
        <v>264</v>
      </c>
      <c r="K363" s="272" t="s">
        <v>262</v>
      </c>
      <c r="L363" s="272" t="s">
        <v>263</v>
      </c>
      <c r="M363" s="272" t="s">
        <v>262</v>
      </c>
      <c r="N363" s="272" t="s">
        <v>263</v>
      </c>
    </row>
    <row r="364" spans="1:14">
      <c r="A364" s="272">
        <v>808445</v>
      </c>
      <c r="B364" s="272" t="s">
        <v>712</v>
      </c>
      <c r="C364" s="272" t="s">
        <v>264</v>
      </c>
      <c r="D364" s="272" t="s">
        <v>264</v>
      </c>
      <c r="E364" s="272" t="s">
        <v>263</v>
      </c>
      <c r="F364" s="272" t="s">
        <v>263</v>
      </c>
      <c r="G364" s="272" t="s">
        <v>264</v>
      </c>
      <c r="H364" s="272" t="s">
        <v>264</v>
      </c>
      <c r="I364" s="272" t="s">
        <v>264</v>
      </c>
      <c r="J364" s="272" t="s">
        <v>264</v>
      </c>
      <c r="K364" s="272" t="s">
        <v>264</v>
      </c>
      <c r="L364" s="272" t="s">
        <v>264</v>
      </c>
      <c r="M364" s="272" t="s">
        <v>263</v>
      </c>
      <c r="N364" s="272" t="s">
        <v>264</v>
      </c>
    </row>
    <row r="365" spans="1:14">
      <c r="A365" s="272">
        <v>808459</v>
      </c>
      <c r="B365" s="272" t="s">
        <v>712</v>
      </c>
      <c r="C365" s="272" t="s">
        <v>262</v>
      </c>
      <c r="D365" s="272" t="s">
        <v>264</v>
      </c>
      <c r="E365" s="272" t="s">
        <v>263</v>
      </c>
      <c r="F365" s="272" t="s">
        <v>263</v>
      </c>
      <c r="G365" s="272" t="s">
        <v>263</v>
      </c>
      <c r="H365" s="272" t="s">
        <v>263</v>
      </c>
      <c r="I365" s="272" t="s">
        <v>264</v>
      </c>
      <c r="J365" s="272" t="s">
        <v>264</v>
      </c>
      <c r="K365" s="272" t="s">
        <v>263</v>
      </c>
      <c r="L365" s="272" t="s">
        <v>263</v>
      </c>
      <c r="M365" s="272" t="s">
        <v>263</v>
      </c>
      <c r="N365" s="272" t="s">
        <v>263</v>
      </c>
    </row>
    <row r="366" spans="1:14">
      <c r="A366" s="272">
        <v>808480</v>
      </c>
      <c r="B366" s="272" t="s">
        <v>712</v>
      </c>
      <c r="C366" s="272" t="s">
        <v>262</v>
      </c>
      <c r="D366" s="272" t="s">
        <v>264</v>
      </c>
      <c r="E366" s="272" t="s">
        <v>263</v>
      </c>
      <c r="F366" s="272" t="s">
        <v>264</v>
      </c>
      <c r="G366" s="272" t="s">
        <v>263</v>
      </c>
      <c r="H366" s="272" t="s">
        <v>263</v>
      </c>
      <c r="I366" s="272" t="s">
        <v>264</v>
      </c>
      <c r="J366" s="272" t="s">
        <v>264</v>
      </c>
      <c r="K366" s="272" t="s">
        <v>264</v>
      </c>
      <c r="L366" s="272" t="s">
        <v>264</v>
      </c>
      <c r="M366" s="272" t="s">
        <v>263</v>
      </c>
      <c r="N366" s="272" t="s">
        <v>263</v>
      </c>
    </row>
    <row r="367" spans="1:14">
      <c r="A367" s="272">
        <v>808487</v>
      </c>
      <c r="B367" s="272" t="s">
        <v>712</v>
      </c>
      <c r="C367" s="272" t="s">
        <v>264</v>
      </c>
      <c r="D367" s="272" t="s">
        <v>262</v>
      </c>
      <c r="E367" s="272" t="s">
        <v>264</v>
      </c>
      <c r="F367" s="272" t="s">
        <v>262</v>
      </c>
      <c r="G367" s="272" t="s">
        <v>262</v>
      </c>
      <c r="H367" s="272" t="s">
        <v>262</v>
      </c>
      <c r="I367" s="272" t="s">
        <v>262</v>
      </c>
      <c r="J367" s="272" t="s">
        <v>262</v>
      </c>
      <c r="K367" s="272" t="s">
        <v>264</v>
      </c>
      <c r="L367" s="272" t="s">
        <v>264</v>
      </c>
      <c r="M367" s="272" t="s">
        <v>262</v>
      </c>
      <c r="N367" s="272" t="s">
        <v>262</v>
      </c>
    </row>
    <row r="368" spans="1:14">
      <c r="A368" s="272">
        <v>808497</v>
      </c>
      <c r="B368" s="272" t="s">
        <v>712</v>
      </c>
      <c r="C368" s="272" t="s">
        <v>262</v>
      </c>
      <c r="D368" s="272" t="s">
        <v>262</v>
      </c>
      <c r="E368" s="272" t="s">
        <v>262</v>
      </c>
      <c r="F368" s="272" t="s">
        <v>264</v>
      </c>
      <c r="G368" s="272" t="s">
        <v>262</v>
      </c>
      <c r="H368" s="272" t="s">
        <v>263</v>
      </c>
      <c r="I368" s="272" t="s">
        <v>264</v>
      </c>
      <c r="J368" s="272" t="s">
        <v>263</v>
      </c>
      <c r="K368" s="272" t="s">
        <v>263</v>
      </c>
      <c r="L368" s="272" t="s">
        <v>263</v>
      </c>
      <c r="M368" s="272" t="s">
        <v>264</v>
      </c>
      <c r="N368" s="272" t="s">
        <v>262</v>
      </c>
    </row>
    <row r="369" spans="1:14">
      <c r="A369" s="272">
        <v>808517</v>
      </c>
      <c r="B369" s="272" t="s">
        <v>712</v>
      </c>
      <c r="C369" s="272" t="s">
        <v>262</v>
      </c>
      <c r="D369" s="272" t="s">
        <v>264</v>
      </c>
      <c r="E369" s="272" t="s">
        <v>264</v>
      </c>
      <c r="F369" s="272" t="s">
        <v>264</v>
      </c>
      <c r="G369" s="272" t="s">
        <v>262</v>
      </c>
      <c r="H369" s="272" t="s">
        <v>264</v>
      </c>
      <c r="I369" s="272" t="s">
        <v>263</v>
      </c>
      <c r="J369" s="272" t="s">
        <v>263</v>
      </c>
      <c r="K369" s="272" t="s">
        <v>263</v>
      </c>
      <c r="L369" s="272" t="s">
        <v>263</v>
      </c>
      <c r="M369" s="272" t="s">
        <v>263</v>
      </c>
      <c r="N369" s="272" t="s">
        <v>263</v>
      </c>
    </row>
    <row r="370" spans="1:14">
      <c r="A370" s="272">
        <v>808518</v>
      </c>
      <c r="B370" s="272" t="s">
        <v>712</v>
      </c>
      <c r="C370" s="272" t="s">
        <v>264</v>
      </c>
      <c r="D370" s="272" t="s">
        <v>264</v>
      </c>
      <c r="E370" s="272" t="s">
        <v>262</v>
      </c>
      <c r="F370" s="272" t="s">
        <v>264</v>
      </c>
      <c r="G370" s="272" t="s">
        <v>264</v>
      </c>
      <c r="H370" s="272" t="s">
        <v>262</v>
      </c>
      <c r="I370" s="272" t="s">
        <v>264</v>
      </c>
      <c r="J370" s="272" t="s">
        <v>263</v>
      </c>
      <c r="K370" s="272" t="s">
        <v>263</v>
      </c>
      <c r="L370" s="272" t="s">
        <v>262</v>
      </c>
      <c r="M370" s="272" t="s">
        <v>262</v>
      </c>
      <c r="N370" s="272" t="s">
        <v>263</v>
      </c>
    </row>
    <row r="371" spans="1:14">
      <c r="A371" s="272">
        <v>808540</v>
      </c>
      <c r="B371" s="272" t="s">
        <v>712</v>
      </c>
      <c r="C371" s="272" t="s">
        <v>262</v>
      </c>
      <c r="D371" s="272" t="s">
        <v>262</v>
      </c>
      <c r="E371" s="272" t="s">
        <v>262</v>
      </c>
      <c r="F371" s="272" t="s">
        <v>263</v>
      </c>
      <c r="G371" s="272" t="s">
        <v>262</v>
      </c>
      <c r="H371" s="272" t="s">
        <v>262</v>
      </c>
      <c r="I371" s="272" t="s">
        <v>264</v>
      </c>
      <c r="J371" s="272" t="s">
        <v>264</v>
      </c>
      <c r="K371" s="272" t="s">
        <v>263</v>
      </c>
      <c r="L371" s="272" t="s">
        <v>264</v>
      </c>
      <c r="M371" s="272" t="s">
        <v>263</v>
      </c>
      <c r="N371" s="272" t="s">
        <v>262</v>
      </c>
    </row>
    <row r="372" spans="1:14">
      <c r="A372" s="272">
        <v>808560</v>
      </c>
      <c r="B372" s="272" t="s">
        <v>712</v>
      </c>
      <c r="C372" s="272" t="s">
        <v>264</v>
      </c>
      <c r="D372" s="272" t="s">
        <v>263</v>
      </c>
      <c r="E372" s="272" t="s">
        <v>264</v>
      </c>
      <c r="F372" s="272" t="s">
        <v>264</v>
      </c>
      <c r="G372" s="272" t="s">
        <v>264</v>
      </c>
      <c r="H372" s="272" t="s">
        <v>264</v>
      </c>
      <c r="I372" s="272" t="s">
        <v>264</v>
      </c>
      <c r="J372" s="272" t="s">
        <v>263</v>
      </c>
      <c r="K372" s="272" t="s">
        <v>263</v>
      </c>
      <c r="L372" s="272" t="s">
        <v>264</v>
      </c>
      <c r="M372" s="272" t="s">
        <v>264</v>
      </c>
      <c r="N372" s="272" t="s">
        <v>264</v>
      </c>
    </row>
    <row r="373" spans="1:14">
      <c r="A373" s="272">
        <v>808563</v>
      </c>
      <c r="B373" s="272" t="s">
        <v>712</v>
      </c>
      <c r="C373" s="272" t="s">
        <v>264</v>
      </c>
      <c r="D373" s="272" t="s">
        <v>263</v>
      </c>
      <c r="E373" s="272" t="s">
        <v>263</v>
      </c>
      <c r="F373" s="272" t="s">
        <v>264</v>
      </c>
      <c r="G373" s="272" t="s">
        <v>263</v>
      </c>
      <c r="H373" s="272" t="s">
        <v>262</v>
      </c>
      <c r="I373" s="272" t="s">
        <v>263</v>
      </c>
      <c r="J373" s="272" t="s">
        <v>264</v>
      </c>
      <c r="K373" s="272" t="s">
        <v>264</v>
      </c>
      <c r="L373" s="272" t="s">
        <v>263</v>
      </c>
      <c r="M373" s="272" t="s">
        <v>264</v>
      </c>
      <c r="N373" s="272" t="s">
        <v>264</v>
      </c>
    </row>
    <row r="374" spans="1:14">
      <c r="A374" s="272">
        <v>808564</v>
      </c>
      <c r="B374" s="272" t="s">
        <v>712</v>
      </c>
      <c r="C374" s="272" t="s">
        <v>264</v>
      </c>
      <c r="D374" s="272" t="s">
        <v>263</v>
      </c>
      <c r="E374" s="272" t="s">
        <v>262</v>
      </c>
      <c r="F374" s="272" t="s">
        <v>264</v>
      </c>
      <c r="G374" s="272" t="s">
        <v>262</v>
      </c>
      <c r="H374" s="272" t="s">
        <v>264</v>
      </c>
      <c r="I374" s="272" t="s">
        <v>262</v>
      </c>
      <c r="J374" s="272" t="s">
        <v>263</v>
      </c>
      <c r="K374" s="272" t="s">
        <v>262</v>
      </c>
      <c r="L374" s="272" t="s">
        <v>262</v>
      </c>
      <c r="M374" s="272" t="s">
        <v>262</v>
      </c>
      <c r="N374" s="272" t="s">
        <v>263</v>
      </c>
    </row>
    <row r="375" spans="1:14">
      <c r="A375" s="272">
        <v>808570</v>
      </c>
      <c r="B375" s="272" t="s">
        <v>712</v>
      </c>
      <c r="C375" s="272" t="s">
        <v>262</v>
      </c>
      <c r="D375" s="272" t="s">
        <v>264</v>
      </c>
      <c r="E375" s="272" t="s">
        <v>263</v>
      </c>
      <c r="F375" s="272" t="s">
        <v>264</v>
      </c>
      <c r="G375" s="272" t="s">
        <v>263</v>
      </c>
      <c r="H375" s="272" t="s">
        <v>264</v>
      </c>
      <c r="I375" s="272" t="s">
        <v>264</v>
      </c>
      <c r="J375" s="272" t="s">
        <v>264</v>
      </c>
      <c r="K375" s="272" t="s">
        <v>264</v>
      </c>
      <c r="L375" s="272" t="s">
        <v>264</v>
      </c>
      <c r="M375" s="272" t="s">
        <v>264</v>
      </c>
      <c r="N375" s="272" t="s">
        <v>262</v>
      </c>
    </row>
    <row r="376" spans="1:14">
      <c r="A376" s="272">
        <v>808576</v>
      </c>
      <c r="B376" s="272" t="s">
        <v>712</v>
      </c>
      <c r="C376" s="272" t="s">
        <v>262</v>
      </c>
      <c r="D376" s="272" t="s">
        <v>262</v>
      </c>
      <c r="E376" s="272" t="s">
        <v>264</v>
      </c>
      <c r="F376" s="272" t="s">
        <v>262</v>
      </c>
      <c r="G376" s="272" t="s">
        <v>263</v>
      </c>
      <c r="H376" s="272" t="s">
        <v>262</v>
      </c>
      <c r="I376" s="272" t="s">
        <v>263</v>
      </c>
      <c r="J376" s="272" t="s">
        <v>263</v>
      </c>
      <c r="K376" s="272" t="s">
        <v>263</v>
      </c>
      <c r="L376" s="272" t="s">
        <v>263</v>
      </c>
      <c r="M376" s="272" t="s">
        <v>263</v>
      </c>
      <c r="N376" s="272" t="s">
        <v>263</v>
      </c>
    </row>
    <row r="377" spans="1:14">
      <c r="A377" s="272">
        <v>808587</v>
      </c>
      <c r="B377" s="272" t="s">
        <v>712</v>
      </c>
      <c r="C377" s="272" t="s">
        <v>262</v>
      </c>
      <c r="D377" s="272" t="s">
        <v>262</v>
      </c>
      <c r="E377" s="272" t="s">
        <v>262</v>
      </c>
      <c r="F377" s="272" t="s">
        <v>262</v>
      </c>
      <c r="G377" s="272" t="s">
        <v>262</v>
      </c>
      <c r="H377" s="272" t="s">
        <v>262</v>
      </c>
      <c r="I377" s="272" t="s">
        <v>262</v>
      </c>
      <c r="J377" s="272" t="s">
        <v>264</v>
      </c>
      <c r="K377" s="272" t="s">
        <v>264</v>
      </c>
      <c r="L377" s="272" t="s">
        <v>262</v>
      </c>
      <c r="M377" s="272" t="s">
        <v>264</v>
      </c>
      <c r="N377" s="272" t="s">
        <v>264</v>
      </c>
    </row>
    <row r="378" spans="1:14">
      <c r="A378" s="272">
        <v>808590</v>
      </c>
      <c r="B378" s="272" t="s">
        <v>712</v>
      </c>
      <c r="C378" s="272" t="s">
        <v>262</v>
      </c>
      <c r="D378" s="272" t="s">
        <v>262</v>
      </c>
      <c r="E378" s="272" t="s">
        <v>264</v>
      </c>
      <c r="F378" s="272" t="s">
        <v>264</v>
      </c>
      <c r="G378" s="272" t="s">
        <v>263</v>
      </c>
      <c r="H378" s="272" t="s">
        <v>262</v>
      </c>
      <c r="I378" s="272" t="s">
        <v>262</v>
      </c>
      <c r="J378" s="272" t="s">
        <v>264</v>
      </c>
      <c r="K378" s="272" t="s">
        <v>263</v>
      </c>
      <c r="L378" s="272" t="s">
        <v>264</v>
      </c>
      <c r="M378" s="272" t="s">
        <v>263</v>
      </c>
      <c r="N378" s="272" t="s">
        <v>263</v>
      </c>
    </row>
    <row r="379" spans="1:14">
      <c r="A379" s="272">
        <v>808591</v>
      </c>
      <c r="B379" s="272" t="s">
        <v>712</v>
      </c>
      <c r="C379" s="272" t="s">
        <v>264</v>
      </c>
      <c r="D379" s="272" t="s">
        <v>264</v>
      </c>
      <c r="E379" s="272" t="s">
        <v>263</v>
      </c>
      <c r="F379" s="272" t="s">
        <v>264</v>
      </c>
      <c r="G379" s="272" t="s">
        <v>264</v>
      </c>
      <c r="H379" s="272" t="s">
        <v>264</v>
      </c>
      <c r="I379" s="272" t="s">
        <v>263</v>
      </c>
      <c r="J379" s="272" t="s">
        <v>263</v>
      </c>
      <c r="K379" s="272" t="s">
        <v>263</v>
      </c>
      <c r="L379" s="272" t="s">
        <v>263</v>
      </c>
      <c r="M379" s="272" t="s">
        <v>263</v>
      </c>
      <c r="N379" s="272" t="s">
        <v>263</v>
      </c>
    </row>
    <row r="380" spans="1:14">
      <c r="A380" s="272">
        <v>808593</v>
      </c>
      <c r="B380" s="272" t="s">
        <v>712</v>
      </c>
      <c r="C380" s="272" t="s">
        <v>264</v>
      </c>
      <c r="D380" s="272" t="s">
        <v>264</v>
      </c>
      <c r="E380" s="272" t="s">
        <v>264</v>
      </c>
      <c r="F380" s="272" t="s">
        <v>264</v>
      </c>
      <c r="G380" s="272" t="s">
        <v>264</v>
      </c>
      <c r="H380" s="272" t="s">
        <v>264</v>
      </c>
      <c r="I380" s="272" t="s">
        <v>264</v>
      </c>
      <c r="J380" s="272" t="s">
        <v>263</v>
      </c>
      <c r="K380" s="272" t="s">
        <v>263</v>
      </c>
      <c r="L380" s="272" t="s">
        <v>263</v>
      </c>
      <c r="M380" s="272" t="s">
        <v>264</v>
      </c>
      <c r="N380" s="272" t="s">
        <v>264</v>
      </c>
    </row>
    <row r="381" spans="1:14">
      <c r="A381" s="272">
        <v>808597</v>
      </c>
      <c r="B381" s="272" t="s">
        <v>712</v>
      </c>
      <c r="C381" s="272" t="s">
        <v>262</v>
      </c>
      <c r="D381" s="272" t="s">
        <v>262</v>
      </c>
      <c r="E381" s="272" t="s">
        <v>262</v>
      </c>
      <c r="F381" s="272" t="s">
        <v>262</v>
      </c>
      <c r="G381" s="272" t="s">
        <v>262</v>
      </c>
      <c r="H381" s="272" t="s">
        <v>262</v>
      </c>
      <c r="I381" s="272" t="s">
        <v>263</v>
      </c>
      <c r="J381" s="272" t="s">
        <v>263</v>
      </c>
      <c r="K381" s="272" t="s">
        <v>263</v>
      </c>
      <c r="L381" s="272" t="s">
        <v>263</v>
      </c>
      <c r="M381" s="272" t="s">
        <v>263</v>
      </c>
      <c r="N381" s="272" t="s">
        <v>263</v>
      </c>
    </row>
    <row r="382" spans="1:14">
      <c r="A382" s="272">
        <v>808620</v>
      </c>
      <c r="B382" s="272" t="s">
        <v>712</v>
      </c>
      <c r="C382" s="272" t="s">
        <v>264</v>
      </c>
      <c r="D382" s="272" t="s">
        <v>264</v>
      </c>
      <c r="E382" s="272" t="s">
        <v>263</v>
      </c>
      <c r="F382" s="272" t="s">
        <v>262</v>
      </c>
      <c r="G382" s="272" t="s">
        <v>264</v>
      </c>
      <c r="H382" s="272" t="s">
        <v>264</v>
      </c>
      <c r="I382" s="272" t="s">
        <v>263</v>
      </c>
      <c r="J382" s="272" t="s">
        <v>263</v>
      </c>
      <c r="K382" s="272" t="s">
        <v>263</v>
      </c>
      <c r="L382" s="272" t="s">
        <v>263</v>
      </c>
      <c r="M382" s="272" t="s">
        <v>263</v>
      </c>
      <c r="N382" s="272" t="s">
        <v>263</v>
      </c>
    </row>
    <row r="383" spans="1:14">
      <c r="A383" s="272">
        <v>808638</v>
      </c>
      <c r="B383" s="272" t="s">
        <v>712</v>
      </c>
      <c r="C383" s="272" t="s">
        <v>263</v>
      </c>
      <c r="D383" s="272" t="s">
        <v>264</v>
      </c>
      <c r="E383" s="272" t="s">
        <v>262</v>
      </c>
      <c r="F383" s="272" t="s">
        <v>262</v>
      </c>
      <c r="G383" s="272" t="s">
        <v>264</v>
      </c>
      <c r="H383" s="272" t="s">
        <v>263</v>
      </c>
      <c r="I383" s="272" t="s">
        <v>263</v>
      </c>
      <c r="J383" s="272" t="s">
        <v>263</v>
      </c>
      <c r="K383" s="272" t="s">
        <v>263</v>
      </c>
      <c r="L383" s="272" t="s">
        <v>263</v>
      </c>
      <c r="M383" s="272" t="s">
        <v>263</v>
      </c>
      <c r="N383" s="272" t="s">
        <v>263</v>
      </c>
    </row>
    <row r="384" spans="1:14">
      <c r="A384" s="272">
        <v>808687</v>
      </c>
      <c r="B384" s="272" t="s">
        <v>712</v>
      </c>
      <c r="C384" s="272" t="s">
        <v>262</v>
      </c>
      <c r="D384" s="272" t="s">
        <v>262</v>
      </c>
      <c r="E384" s="272" t="s">
        <v>264</v>
      </c>
      <c r="F384" s="272" t="s">
        <v>262</v>
      </c>
      <c r="G384" s="272" t="s">
        <v>262</v>
      </c>
      <c r="H384" s="272" t="s">
        <v>264</v>
      </c>
      <c r="I384" s="272" t="s">
        <v>264</v>
      </c>
      <c r="J384" s="272" t="s">
        <v>263</v>
      </c>
      <c r="K384" s="272" t="s">
        <v>263</v>
      </c>
      <c r="L384" s="272" t="s">
        <v>263</v>
      </c>
      <c r="M384" s="272" t="s">
        <v>263</v>
      </c>
      <c r="N384" s="272" t="s">
        <v>263</v>
      </c>
    </row>
    <row r="385" spans="1:14">
      <c r="A385" s="272">
        <v>808688</v>
      </c>
      <c r="B385" s="272" t="s">
        <v>712</v>
      </c>
      <c r="C385" s="272" t="s">
        <v>262</v>
      </c>
      <c r="D385" s="272" t="s">
        <v>264</v>
      </c>
      <c r="E385" s="272" t="s">
        <v>263</v>
      </c>
      <c r="F385" s="272" t="s">
        <v>262</v>
      </c>
      <c r="G385" s="272" t="s">
        <v>262</v>
      </c>
      <c r="H385" s="272" t="s">
        <v>262</v>
      </c>
      <c r="I385" s="272" t="s">
        <v>263</v>
      </c>
      <c r="J385" s="272" t="s">
        <v>263</v>
      </c>
      <c r="K385" s="272" t="s">
        <v>263</v>
      </c>
      <c r="L385" s="272" t="s">
        <v>263</v>
      </c>
      <c r="M385" s="272" t="s">
        <v>263</v>
      </c>
      <c r="N385" s="272" t="s">
        <v>264</v>
      </c>
    </row>
    <row r="386" spans="1:14">
      <c r="A386" s="272">
        <v>808698</v>
      </c>
      <c r="B386" s="272" t="s">
        <v>712</v>
      </c>
      <c r="C386" s="272" t="s">
        <v>264</v>
      </c>
      <c r="D386" s="272" t="s">
        <v>262</v>
      </c>
      <c r="E386" s="272" t="s">
        <v>264</v>
      </c>
      <c r="F386" s="272" t="s">
        <v>264</v>
      </c>
      <c r="G386" s="272" t="s">
        <v>262</v>
      </c>
      <c r="H386" s="272" t="s">
        <v>264</v>
      </c>
      <c r="I386" s="272" t="s">
        <v>263</v>
      </c>
      <c r="J386" s="272" t="s">
        <v>263</v>
      </c>
      <c r="K386" s="272" t="s">
        <v>263</v>
      </c>
      <c r="L386" s="272" t="s">
        <v>263</v>
      </c>
      <c r="M386" s="272" t="s">
        <v>263</v>
      </c>
      <c r="N386" s="272" t="s">
        <v>263</v>
      </c>
    </row>
    <row r="387" spans="1:14">
      <c r="A387" s="272">
        <v>808699</v>
      </c>
      <c r="B387" s="272" t="s">
        <v>712</v>
      </c>
      <c r="C387" s="272" t="s">
        <v>264</v>
      </c>
      <c r="D387" s="272" t="s">
        <v>263</v>
      </c>
      <c r="E387" s="272" t="s">
        <v>262</v>
      </c>
      <c r="F387" s="272" t="s">
        <v>263</v>
      </c>
      <c r="G387" s="272" t="s">
        <v>263</v>
      </c>
      <c r="H387" s="272" t="s">
        <v>264</v>
      </c>
      <c r="I387" s="272" t="s">
        <v>263</v>
      </c>
      <c r="J387" s="272" t="s">
        <v>262</v>
      </c>
      <c r="K387" s="272" t="s">
        <v>262</v>
      </c>
      <c r="L387" s="272" t="s">
        <v>262</v>
      </c>
      <c r="M387" s="272" t="s">
        <v>262</v>
      </c>
      <c r="N387" s="272" t="s">
        <v>263</v>
      </c>
    </row>
    <row r="388" spans="1:14">
      <c r="A388" s="272">
        <v>808704</v>
      </c>
      <c r="B388" s="272" t="s">
        <v>712</v>
      </c>
      <c r="C388" s="272" t="s">
        <v>262</v>
      </c>
      <c r="D388" s="272" t="s">
        <v>264</v>
      </c>
      <c r="E388" s="272" t="s">
        <v>263</v>
      </c>
      <c r="F388" s="272" t="s">
        <v>262</v>
      </c>
      <c r="G388" s="272" t="s">
        <v>264</v>
      </c>
      <c r="H388" s="272" t="s">
        <v>264</v>
      </c>
      <c r="I388" s="272" t="s">
        <v>264</v>
      </c>
      <c r="J388" s="272" t="s">
        <v>263</v>
      </c>
      <c r="K388" s="272" t="s">
        <v>263</v>
      </c>
      <c r="L388" s="272" t="s">
        <v>264</v>
      </c>
      <c r="M388" s="272" t="s">
        <v>264</v>
      </c>
      <c r="N388" s="272" t="s">
        <v>263</v>
      </c>
    </row>
    <row r="389" spans="1:14">
      <c r="A389" s="272">
        <v>808722</v>
      </c>
      <c r="B389" s="272" t="s">
        <v>712</v>
      </c>
      <c r="C389" s="272" t="s">
        <v>263</v>
      </c>
      <c r="D389" s="272" t="s">
        <v>263</v>
      </c>
      <c r="E389" s="272" t="s">
        <v>262</v>
      </c>
      <c r="F389" s="272" t="s">
        <v>264</v>
      </c>
      <c r="G389" s="272" t="s">
        <v>264</v>
      </c>
      <c r="H389" s="272" t="s">
        <v>264</v>
      </c>
      <c r="I389" s="272" t="s">
        <v>264</v>
      </c>
      <c r="J389" s="272" t="s">
        <v>264</v>
      </c>
      <c r="K389" s="272" t="s">
        <v>263</v>
      </c>
      <c r="L389" s="272" t="s">
        <v>264</v>
      </c>
      <c r="M389" s="272" t="s">
        <v>264</v>
      </c>
      <c r="N389" s="272" t="s">
        <v>263</v>
      </c>
    </row>
    <row r="390" spans="1:14">
      <c r="A390" s="272">
        <v>808739</v>
      </c>
      <c r="B390" s="272" t="s">
        <v>712</v>
      </c>
      <c r="C390" s="272" t="s">
        <v>262</v>
      </c>
      <c r="D390" s="272" t="s">
        <v>264</v>
      </c>
      <c r="E390" s="272" t="s">
        <v>264</v>
      </c>
      <c r="F390" s="272" t="s">
        <v>264</v>
      </c>
      <c r="G390" s="272" t="s">
        <v>262</v>
      </c>
      <c r="H390" s="272" t="s">
        <v>263</v>
      </c>
      <c r="I390" s="272" t="s">
        <v>263</v>
      </c>
      <c r="J390" s="272" t="s">
        <v>263</v>
      </c>
      <c r="K390" s="272" t="s">
        <v>263</v>
      </c>
      <c r="L390" s="272" t="s">
        <v>263</v>
      </c>
      <c r="M390" s="272" t="s">
        <v>263</v>
      </c>
      <c r="N390" s="272" t="s">
        <v>263</v>
      </c>
    </row>
    <row r="391" spans="1:14">
      <c r="A391" s="272">
        <v>808744</v>
      </c>
      <c r="B391" s="272" t="s">
        <v>712</v>
      </c>
      <c r="C391" s="272" t="s">
        <v>262</v>
      </c>
      <c r="D391" s="272" t="s">
        <v>262</v>
      </c>
      <c r="E391" s="272" t="s">
        <v>262</v>
      </c>
      <c r="F391" s="272" t="s">
        <v>263</v>
      </c>
      <c r="G391" s="272" t="s">
        <v>262</v>
      </c>
      <c r="H391" s="272" t="s">
        <v>262</v>
      </c>
      <c r="I391" s="272" t="s">
        <v>262</v>
      </c>
      <c r="J391" s="272" t="s">
        <v>263</v>
      </c>
      <c r="K391" s="272" t="s">
        <v>263</v>
      </c>
      <c r="L391" s="272" t="s">
        <v>264</v>
      </c>
      <c r="M391" s="272" t="s">
        <v>264</v>
      </c>
      <c r="N391" s="272" t="s">
        <v>262</v>
      </c>
    </row>
    <row r="392" spans="1:14">
      <c r="A392" s="272">
        <v>808754</v>
      </c>
      <c r="B392" s="272" t="s">
        <v>712</v>
      </c>
      <c r="C392" s="272" t="s">
        <v>264</v>
      </c>
      <c r="D392" s="272" t="s">
        <v>264</v>
      </c>
      <c r="E392" s="272" t="s">
        <v>262</v>
      </c>
      <c r="F392" s="272" t="s">
        <v>262</v>
      </c>
      <c r="G392" s="272" t="s">
        <v>264</v>
      </c>
      <c r="H392" s="272" t="s">
        <v>262</v>
      </c>
      <c r="I392" s="272" t="s">
        <v>264</v>
      </c>
      <c r="J392" s="272" t="s">
        <v>264</v>
      </c>
      <c r="K392" s="272" t="s">
        <v>262</v>
      </c>
      <c r="L392" s="272" t="s">
        <v>264</v>
      </c>
      <c r="M392" s="272" t="s">
        <v>264</v>
      </c>
      <c r="N392" s="272" t="s">
        <v>264</v>
      </c>
    </row>
    <row r="393" spans="1:14">
      <c r="A393" s="272">
        <v>808757</v>
      </c>
      <c r="B393" s="272" t="s">
        <v>712</v>
      </c>
      <c r="C393" s="272" t="s">
        <v>264</v>
      </c>
      <c r="D393" s="272" t="s">
        <v>264</v>
      </c>
      <c r="E393" s="272" t="s">
        <v>263</v>
      </c>
      <c r="F393" s="272" t="s">
        <v>264</v>
      </c>
      <c r="G393" s="272" t="s">
        <v>264</v>
      </c>
      <c r="H393" s="272" t="s">
        <v>264</v>
      </c>
      <c r="I393" s="272" t="s">
        <v>264</v>
      </c>
      <c r="J393" s="272" t="s">
        <v>263</v>
      </c>
      <c r="K393" s="272" t="s">
        <v>263</v>
      </c>
      <c r="L393" s="272" t="s">
        <v>263</v>
      </c>
      <c r="M393" s="272" t="s">
        <v>264</v>
      </c>
      <c r="N393" s="272" t="s">
        <v>263</v>
      </c>
    </row>
    <row r="394" spans="1:14">
      <c r="A394" s="272">
        <v>808758</v>
      </c>
      <c r="B394" s="272" t="s">
        <v>712</v>
      </c>
      <c r="C394" s="272" t="s">
        <v>264</v>
      </c>
      <c r="D394" s="272" t="s">
        <v>262</v>
      </c>
      <c r="E394" s="272" t="s">
        <v>264</v>
      </c>
      <c r="F394" s="272" t="s">
        <v>264</v>
      </c>
      <c r="G394" s="272" t="s">
        <v>263</v>
      </c>
      <c r="H394" s="272" t="s">
        <v>264</v>
      </c>
      <c r="I394" s="272" t="s">
        <v>264</v>
      </c>
      <c r="J394" s="272" t="s">
        <v>263</v>
      </c>
      <c r="K394" s="272" t="s">
        <v>264</v>
      </c>
      <c r="L394" s="272" t="s">
        <v>264</v>
      </c>
      <c r="M394" s="272" t="s">
        <v>263</v>
      </c>
      <c r="N394" s="272" t="s">
        <v>263</v>
      </c>
    </row>
    <row r="395" spans="1:14">
      <c r="A395" s="272">
        <v>808765</v>
      </c>
      <c r="B395" s="272" t="s">
        <v>712</v>
      </c>
      <c r="C395" s="272" t="s">
        <v>264</v>
      </c>
      <c r="D395" s="272" t="s">
        <v>264</v>
      </c>
      <c r="E395" s="272" t="s">
        <v>263</v>
      </c>
      <c r="F395" s="272" t="s">
        <v>263</v>
      </c>
      <c r="G395" s="272" t="s">
        <v>264</v>
      </c>
      <c r="H395" s="272" t="s">
        <v>264</v>
      </c>
      <c r="I395" s="272" t="s">
        <v>263</v>
      </c>
      <c r="J395" s="272" t="s">
        <v>263</v>
      </c>
      <c r="K395" s="272" t="s">
        <v>263</v>
      </c>
      <c r="L395" s="272" t="s">
        <v>263</v>
      </c>
      <c r="M395" s="272" t="s">
        <v>263</v>
      </c>
      <c r="N395" s="272" t="s">
        <v>263</v>
      </c>
    </row>
    <row r="396" spans="1:14">
      <c r="A396" s="272">
        <v>808770</v>
      </c>
      <c r="B396" s="272" t="s">
        <v>712</v>
      </c>
      <c r="C396" s="272" t="s">
        <v>263</v>
      </c>
      <c r="D396" s="272" t="s">
        <v>264</v>
      </c>
      <c r="E396" s="272" t="s">
        <v>264</v>
      </c>
      <c r="F396" s="272" t="s">
        <v>263</v>
      </c>
      <c r="G396" s="272" t="s">
        <v>264</v>
      </c>
      <c r="H396" s="272" t="s">
        <v>264</v>
      </c>
      <c r="I396" s="272" t="s">
        <v>264</v>
      </c>
      <c r="J396" s="272" t="s">
        <v>264</v>
      </c>
      <c r="K396" s="272" t="s">
        <v>264</v>
      </c>
      <c r="L396" s="272" t="s">
        <v>263</v>
      </c>
      <c r="M396" s="272" t="s">
        <v>264</v>
      </c>
      <c r="N396" s="272" t="s">
        <v>263</v>
      </c>
    </row>
    <row r="397" spans="1:14">
      <c r="A397" s="272">
        <v>808795</v>
      </c>
      <c r="B397" s="272" t="s">
        <v>712</v>
      </c>
      <c r="C397" s="272" t="s">
        <v>264</v>
      </c>
      <c r="D397" s="272" t="s">
        <v>264</v>
      </c>
      <c r="E397" s="272" t="s">
        <v>262</v>
      </c>
      <c r="F397" s="272" t="s">
        <v>263</v>
      </c>
      <c r="G397" s="272" t="s">
        <v>263</v>
      </c>
      <c r="H397" s="272" t="s">
        <v>262</v>
      </c>
      <c r="I397" s="272" t="s">
        <v>264</v>
      </c>
      <c r="J397" s="272" t="s">
        <v>262</v>
      </c>
      <c r="K397" s="272" t="s">
        <v>262</v>
      </c>
      <c r="L397" s="272" t="s">
        <v>263</v>
      </c>
      <c r="M397" s="272" t="s">
        <v>262</v>
      </c>
      <c r="N397" s="272" t="s">
        <v>263</v>
      </c>
    </row>
    <row r="398" spans="1:14">
      <c r="A398" s="272">
        <v>808799</v>
      </c>
      <c r="B398" s="272" t="s">
        <v>712</v>
      </c>
      <c r="C398" s="272" t="s">
        <v>262</v>
      </c>
      <c r="D398" s="272" t="s">
        <v>264</v>
      </c>
      <c r="E398" s="272" t="s">
        <v>263</v>
      </c>
      <c r="F398" s="272" t="s">
        <v>262</v>
      </c>
      <c r="G398" s="272" t="s">
        <v>264</v>
      </c>
      <c r="H398" s="272" t="s">
        <v>264</v>
      </c>
      <c r="I398" s="272" t="s">
        <v>264</v>
      </c>
      <c r="J398" s="272" t="s">
        <v>264</v>
      </c>
      <c r="K398" s="272" t="s">
        <v>264</v>
      </c>
      <c r="L398" s="272" t="s">
        <v>264</v>
      </c>
      <c r="M398" s="272" t="s">
        <v>264</v>
      </c>
      <c r="N398" s="272" t="s">
        <v>264</v>
      </c>
    </row>
    <row r="399" spans="1:14">
      <c r="A399" s="272">
        <v>808817</v>
      </c>
      <c r="B399" s="272" t="s">
        <v>712</v>
      </c>
      <c r="C399" s="272" t="s">
        <v>264</v>
      </c>
      <c r="D399" s="272" t="s">
        <v>264</v>
      </c>
      <c r="E399" s="272" t="s">
        <v>264</v>
      </c>
      <c r="F399" s="272" t="s">
        <v>264</v>
      </c>
      <c r="G399" s="272" t="s">
        <v>264</v>
      </c>
      <c r="H399" s="272" t="s">
        <v>263</v>
      </c>
      <c r="I399" s="272" t="s">
        <v>263</v>
      </c>
      <c r="J399" s="272" t="s">
        <v>263</v>
      </c>
      <c r="K399" s="272" t="s">
        <v>263</v>
      </c>
      <c r="L399" s="272" t="s">
        <v>263</v>
      </c>
      <c r="M399" s="272" t="s">
        <v>263</v>
      </c>
      <c r="N399" s="272" t="s">
        <v>263</v>
      </c>
    </row>
    <row r="400" spans="1:14">
      <c r="A400" s="272">
        <v>808834</v>
      </c>
      <c r="B400" s="272" t="s">
        <v>712</v>
      </c>
      <c r="C400" s="272" t="s">
        <v>264</v>
      </c>
      <c r="D400" s="272" t="s">
        <v>264</v>
      </c>
      <c r="E400" s="272" t="s">
        <v>263</v>
      </c>
      <c r="F400" s="272" t="s">
        <v>263</v>
      </c>
      <c r="G400" s="272" t="s">
        <v>263</v>
      </c>
      <c r="H400" s="272" t="s">
        <v>264</v>
      </c>
      <c r="I400" s="272" t="s">
        <v>264</v>
      </c>
      <c r="J400" s="272" t="s">
        <v>264</v>
      </c>
      <c r="K400" s="272" t="s">
        <v>264</v>
      </c>
      <c r="L400" s="272" t="s">
        <v>264</v>
      </c>
      <c r="M400" s="272" t="s">
        <v>264</v>
      </c>
      <c r="N400" s="272" t="s">
        <v>264</v>
      </c>
    </row>
    <row r="401" spans="1:14">
      <c r="A401" s="272">
        <v>808845</v>
      </c>
      <c r="B401" s="272" t="s">
        <v>712</v>
      </c>
      <c r="C401" s="272" t="s">
        <v>264</v>
      </c>
      <c r="D401" s="272" t="s">
        <v>263</v>
      </c>
      <c r="E401" s="272" t="s">
        <v>263</v>
      </c>
      <c r="F401" s="272" t="s">
        <v>262</v>
      </c>
      <c r="G401" s="272" t="s">
        <v>262</v>
      </c>
      <c r="H401" s="272" t="s">
        <v>264</v>
      </c>
      <c r="I401" s="272" t="s">
        <v>264</v>
      </c>
      <c r="J401" s="272" t="s">
        <v>263</v>
      </c>
      <c r="K401" s="272" t="s">
        <v>264</v>
      </c>
      <c r="L401" s="272" t="s">
        <v>264</v>
      </c>
      <c r="M401" s="272" t="s">
        <v>263</v>
      </c>
      <c r="N401" s="272" t="s">
        <v>263</v>
      </c>
    </row>
    <row r="402" spans="1:14">
      <c r="A402" s="272">
        <v>808854</v>
      </c>
      <c r="B402" s="272" t="s">
        <v>712</v>
      </c>
      <c r="C402" s="272" t="s">
        <v>262</v>
      </c>
      <c r="D402" s="272" t="s">
        <v>262</v>
      </c>
      <c r="E402" s="272" t="s">
        <v>262</v>
      </c>
      <c r="F402" s="272" t="s">
        <v>262</v>
      </c>
      <c r="G402" s="272" t="s">
        <v>264</v>
      </c>
      <c r="H402" s="272" t="s">
        <v>264</v>
      </c>
      <c r="I402" s="272" t="s">
        <v>264</v>
      </c>
      <c r="J402" s="272" t="s">
        <v>264</v>
      </c>
      <c r="K402" s="272" t="s">
        <v>264</v>
      </c>
      <c r="L402" s="272" t="s">
        <v>264</v>
      </c>
      <c r="M402" s="272" t="s">
        <v>264</v>
      </c>
      <c r="N402" s="272" t="s">
        <v>264</v>
      </c>
    </row>
    <row r="403" spans="1:14">
      <c r="A403" s="272">
        <v>808864</v>
      </c>
      <c r="B403" s="272" t="s">
        <v>712</v>
      </c>
      <c r="C403" s="272" t="s">
        <v>264</v>
      </c>
      <c r="D403" s="272" t="s">
        <v>262</v>
      </c>
      <c r="E403" s="272" t="s">
        <v>263</v>
      </c>
      <c r="F403" s="272" t="s">
        <v>262</v>
      </c>
      <c r="G403" s="272" t="s">
        <v>264</v>
      </c>
      <c r="H403" s="272" t="s">
        <v>263</v>
      </c>
      <c r="I403" s="272" t="s">
        <v>262</v>
      </c>
      <c r="J403" s="272" t="s">
        <v>262</v>
      </c>
      <c r="K403" s="272" t="s">
        <v>262</v>
      </c>
      <c r="L403" s="272" t="s">
        <v>262</v>
      </c>
      <c r="M403" s="272" t="s">
        <v>263</v>
      </c>
      <c r="N403" s="272" t="s">
        <v>263</v>
      </c>
    </row>
    <row r="404" spans="1:14">
      <c r="A404" s="272">
        <v>808865</v>
      </c>
      <c r="B404" s="272" t="s">
        <v>712</v>
      </c>
      <c r="C404" s="272" t="s">
        <v>262</v>
      </c>
      <c r="D404" s="272" t="s">
        <v>264</v>
      </c>
      <c r="E404" s="272" t="s">
        <v>264</v>
      </c>
      <c r="F404" s="272" t="s">
        <v>262</v>
      </c>
      <c r="G404" s="272" t="s">
        <v>262</v>
      </c>
      <c r="H404" s="272" t="s">
        <v>263</v>
      </c>
      <c r="I404" s="272" t="s">
        <v>263</v>
      </c>
      <c r="J404" s="272" t="s">
        <v>264</v>
      </c>
      <c r="K404" s="272" t="s">
        <v>263</v>
      </c>
      <c r="L404" s="272" t="s">
        <v>263</v>
      </c>
      <c r="M404" s="272" t="s">
        <v>264</v>
      </c>
      <c r="N404" s="272" t="s">
        <v>263</v>
      </c>
    </row>
    <row r="405" spans="1:14">
      <c r="A405" s="272">
        <v>808875</v>
      </c>
      <c r="B405" s="272" t="s">
        <v>712</v>
      </c>
      <c r="C405" s="272" t="s">
        <v>263</v>
      </c>
      <c r="D405" s="272" t="s">
        <v>262</v>
      </c>
      <c r="E405" s="272" t="s">
        <v>262</v>
      </c>
      <c r="F405" s="272" t="s">
        <v>262</v>
      </c>
      <c r="G405" s="272" t="s">
        <v>264</v>
      </c>
      <c r="H405" s="272" t="s">
        <v>263</v>
      </c>
      <c r="I405" s="272" t="s">
        <v>264</v>
      </c>
      <c r="J405" s="272" t="s">
        <v>262</v>
      </c>
      <c r="K405" s="272" t="s">
        <v>264</v>
      </c>
      <c r="L405" s="272" t="s">
        <v>264</v>
      </c>
      <c r="M405" s="272" t="s">
        <v>263</v>
      </c>
      <c r="N405" s="272" t="s">
        <v>264</v>
      </c>
    </row>
    <row r="406" spans="1:14">
      <c r="A406" s="272">
        <v>808877</v>
      </c>
      <c r="B406" s="272" t="s">
        <v>712</v>
      </c>
      <c r="C406" s="272" t="s">
        <v>264</v>
      </c>
      <c r="D406" s="272" t="s">
        <v>264</v>
      </c>
      <c r="E406" s="272" t="s">
        <v>262</v>
      </c>
      <c r="F406" s="272" t="s">
        <v>264</v>
      </c>
      <c r="G406" s="272" t="s">
        <v>264</v>
      </c>
      <c r="H406" s="272" t="s">
        <v>264</v>
      </c>
      <c r="I406" s="272" t="s">
        <v>264</v>
      </c>
      <c r="J406" s="272" t="s">
        <v>264</v>
      </c>
      <c r="K406" s="272" t="s">
        <v>264</v>
      </c>
      <c r="L406" s="272" t="s">
        <v>264</v>
      </c>
      <c r="M406" s="272" t="s">
        <v>264</v>
      </c>
      <c r="N406" s="272" t="s">
        <v>264</v>
      </c>
    </row>
    <row r="407" spans="1:14">
      <c r="A407" s="272">
        <v>808878</v>
      </c>
      <c r="B407" s="272" t="s">
        <v>712</v>
      </c>
      <c r="C407" s="272" t="s">
        <v>262</v>
      </c>
      <c r="D407" s="272" t="s">
        <v>264</v>
      </c>
      <c r="E407" s="272" t="s">
        <v>263</v>
      </c>
      <c r="F407" s="272" t="s">
        <v>262</v>
      </c>
      <c r="G407" s="272" t="s">
        <v>262</v>
      </c>
      <c r="H407" s="272" t="s">
        <v>264</v>
      </c>
      <c r="I407" s="272" t="s">
        <v>263</v>
      </c>
      <c r="J407" s="272" t="s">
        <v>263</v>
      </c>
      <c r="K407" s="272" t="s">
        <v>263</v>
      </c>
      <c r="L407" s="272" t="s">
        <v>264</v>
      </c>
      <c r="M407" s="272" t="s">
        <v>263</v>
      </c>
      <c r="N407" s="272" t="s">
        <v>263</v>
      </c>
    </row>
    <row r="408" spans="1:14">
      <c r="A408" s="272">
        <v>808899</v>
      </c>
      <c r="B408" s="272" t="s">
        <v>712</v>
      </c>
      <c r="C408" s="272" t="s">
        <v>262</v>
      </c>
      <c r="D408" s="272" t="s">
        <v>264</v>
      </c>
      <c r="E408" s="272" t="s">
        <v>264</v>
      </c>
      <c r="F408" s="272" t="s">
        <v>262</v>
      </c>
      <c r="G408" s="272" t="s">
        <v>264</v>
      </c>
      <c r="H408" s="272" t="s">
        <v>262</v>
      </c>
      <c r="I408" s="272" t="s">
        <v>264</v>
      </c>
      <c r="J408" s="272" t="s">
        <v>262</v>
      </c>
      <c r="K408" s="272" t="s">
        <v>264</v>
      </c>
      <c r="L408" s="272" t="s">
        <v>264</v>
      </c>
      <c r="M408" s="272" t="s">
        <v>264</v>
      </c>
      <c r="N408" s="272" t="s">
        <v>263</v>
      </c>
    </row>
    <row r="409" spans="1:14">
      <c r="A409" s="272">
        <v>808900</v>
      </c>
      <c r="B409" s="272" t="s">
        <v>712</v>
      </c>
      <c r="C409" s="272" t="s">
        <v>262</v>
      </c>
      <c r="D409" s="272" t="s">
        <v>262</v>
      </c>
      <c r="E409" s="272" t="s">
        <v>263</v>
      </c>
      <c r="F409" s="272" t="s">
        <v>264</v>
      </c>
      <c r="G409" s="272" t="s">
        <v>263</v>
      </c>
      <c r="H409" s="272" t="s">
        <v>262</v>
      </c>
      <c r="I409" s="272" t="s">
        <v>263</v>
      </c>
      <c r="J409" s="272" t="s">
        <v>263</v>
      </c>
      <c r="K409" s="272" t="s">
        <v>263</v>
      </c>
      <c r="L409" s="272" t="s">
        <v>263</v>
      </c>
      <c r="M409" s="272" t="s">
        <v>263</v>
      </c>
      <c r="N409" s="272" t="s">
        <v>263</v>
      </c>
    </row>
    <row r="410" spans="1:14">
      <c r="A410" s="272">
        <v>808919</v>
      </c>
      <c r="B410" s="272" t="s">
        <v>712</v>
      </c>
      <c r="C410" s="272" t="s">
        <v>264</v>
      </c>
      <c r="D410" s="272" t="s">
        <v>264</v>
      </c>
      <c r="E410" s="272" t="s">
        <v>262</v>
      </c>
      <c r="F410" s="272" t="s">
        <v>263</v>
      </c>
      <c r="G410" s="272" t="s">
        <v>264</v>
      </c>
      <c r="H410" s="272" t="s">
        <v>264</v>
      </c>
      <c r="I410" s="272" t="s">
        <v>262</v>
      </c>
      <c r="J410" s="272" t="s">
        <v>263</v>
      </c>
      <c r="K410" s="272" t="s">
        <v>262</v>
      </c>
      <c r="L410" s="272" t="s">
        <v>262</v>
      </c>
      <c r="M410" s="272" t="s">
        <v>264</v>
      </c>
      <c r="N410" s="272" t="s">
        <v>262</v>
      </c>
    </row>
    <row r="411" spans="1:14">
      <c r="A411" s="272">
        <v>808928</v>
      </c>
      <c r="B411" s="272" t="s">
        <v>712</v>
      </c>
      <c r="C411" s="272" t="s">
        <v>262</v>
      </c>
      <c r="D411" s="272" t="s">
        <v>263</v>
      </c>
      <c r="E411" s="272" t="s">
        <v>264</v>
      </c>
      <c r="F411" s="272" t="s">
        <v>262</v>
      </c>
      <c r="G411" s="272" t="s">
        <v>262</v>
      </c>
      <c r="H411" s="272" t="s">
        <v>262</v>
      </c>
      <c r="I411" s="272" t="s">
        <v>262</v>
      </c>
      <c r="J411" s="272" t="s">
        <v>263</v>
      </c>
      <c r="K411" s="272" t="s">
        <v>263</v>
      </c>
      <c r="L411" s="272" t="s">
        <v>264</v>
      </c>
      <c r="M411" s="272" t="s">
        <v>262</v>
      </c>
      <c r="N411" s="272" t="s">
        <v>264</v>
      </c>
    </row>
    <row r="412" spans="1:14">
      <c r="A412" s="272">
        <v>808942</v>
      </c>
      <c r="B412" s="272" t="s">
        <v>712</v>
      </c>
      <c r="C412" s="272" t="s">
        <v>262</v>
      </c>
      <c r="D412" s="272" t="s">
        <v>264</v>
      </c>
      <c r="E412" s="272" t="s">
        <v>263</v>
      </c>
      <c r="F412" s="272" t="s">
        <v>262</v>
      </c>
      <c r="G412" s="272" t="s">
        <v>263</v>
      </c>
      <c r="H412" s="272" t="s">
        <v>264</v>
      </c>
      <c r="I412" s="272" t="s">
        <v>263</v>
      </c>
      <c r="J412" s="272" t="s">
        <v>264</v>
      </c>
      <c r="K412" s="272" t="s">
        <v>263</v>
      </c>
      <c r="L412" s="272" t="s">
        <v>263</v>
      </c>
      <c r="M412" s="272" t="s">
        <v>264</v>
      </c>
      <c r="N412" s="272" t="s">
        <v>264</v>
      </c>
    </row>
    <row r="413" spans="1:14">
      <c r="A413" s="272">
        <v>808954</v>
      </c>
      <c r="B413" s="272" t="s">
        <v>712</v>
      </c>
      <c r="C413" s="272" t="s">
        <v>262</v>
      </c>
      <c r="D413" s="272" t="s">
        <v>263</v>
      </c>
      <c r="E413" s="272" t="s">
        <v>263</v>
      </c>
      <c r="F413" s="272" t="s">
        <v>262</v>
      </c>
      <c r="G413" s="272" t="s">
        <v>264</v>
      </c>
      <c r="H413" s="272" t="s">
        <v>263</v>
      </c>
      <c r="I413" s="272" t="s">
        <v>263</v>
      </c>
      <c r="J413" s="272" t="s">
        <v>264</v>
      </c>
      <c r="K413" s="272" t="s">
        <v>263</v>
      </c>
      <c r="L413" s="272" t="s">
        <v>264</v>
      </c>
      <c r="M413" s="272" t="s">
        <v>263</v>
      </c>
      <c r="N413" s="272" t="s">
        <v>264</v>
      </c>
    </row>
    <row r="414" spans="1:14">
      <c r="A414" s="272">
        <v>808976</v>
      </c>
      <c r="B414" s="272" t="s">
        <v>712</v>
      </c>
      <c r="C414" s="272" t="s">
        <v>264</v>
      </c>
      <c r="D414" s="272" t="s">
        <v>264</v>
      </c>
      <c r="E414" s="272" t="s">
        <v>262</v>
      </c>
      <c r="F414" s="272" t="s">
        <v>262</v>
      </c>
      <c r="G414" s="272" t="s">
        <v>263</v>
      </c>
      <c r="H414" s="272" t="s">
        <v>263</v>
      </c>
      <c r="I414" s="272" t="s">
        <v>264</v>
      </c>
      <c r="J414" s="272" t="s">
        <v>262</v>
      </c>
      <c r="K414" s="272" t="s">
        <v>264</v>
      </c>
      <c r="L414" s="272" t="s">
        <v>264</v>
      </c>
      <c r="M414" s="272" t="s">
        <v>262</v>
      </c>
      <c r="N414" s="272" t="s">
        <v>264</v>
      </c>
    </row>
    <row r="415" spans="1:14">
      <c r="A415" s="272">
        <v>808983</v>
      </c>
      <c r="B415" s="272" t="s">
        <v>712</v>
      </c>
      <c r="C415" s="272" t="s">
        <v>264</v>
      </c>
      <c r="D415" s="272" t="s">
        <v>264</v>
      </c>
      <c r="E415" s="272" t="s">
        <v>264</v>
      </c>
      <c r="F415" s="272" t="s">
        <v>263</v>
      </c>
      <c r="G415" s="272" t="s">
        <v>263</v>
      </c>
      <c r="H415" s="272" t="s">
        <v>262</v>
      </c>
      <c r="I415" s="272" t="s">
        <v>263</v>
      </c>
      <c r="J415" s="272" t="s">
        <v>263</v>
      </c>
      <c r="K415" s="272" t="s">
        <v>264</v>
      </c>
      <c r="L415" s="272" t="s">
        <v>263</v>
      </c>
      <c r="M415" s="272" t="s">
        <v>263</v>
      </c>
      <c r="N415" s="272" t="s">
        <v>263</v>
      </c>
    </row>
    <row r="416" spans="1:14">
      <c r="A416" s="272">
        <v>808988</v>
      </c>
      <c r="B416" s="272" t="s">
        <v>712</v>
      </c>
      <c r="C416" s="272" t="s">
        <v>264</v>
      </c>
      <c r="D416" s="272" t="s">
        <v>264</v>
      </c>
      <c r="E416" s="272" t="s">
        <v>263</v>
      </c>
      <c r="F416" s="272" t="s">
        <v>264</v>
      </c>
      <c r="G416" s="272" t="s">
        <v>264</v>
      </c>
      <c r="H416" s="272" t="s">
        <v>262</v>
      </c>
      <c r="I416" s="272" t="s">
        <v>264</v>
      </c>
      <c r="J416" s="272" t="s">
        <v>263</v>
      </c>
      <c r="K416" s="272" t="s">
        <v>263</v>
      </c>
      <c r="L416" s="272" t="s">
        <v>262</v>
      </c>
      <c r="M416" s="272" t="s">
        <v>262</v>
      </c>
      <c r="N416" s="272" t="s">
        <v>264</v>
      </c>
    </row>
    <row r="417" spans="1:14">
      <c r="A417" s="272">
        <v>808989</v>
      </c>
      <c r="B417" s="272" t="s">
        <v>712</v>
      </c>
      <c r="C417" s="272" t="s">
        <v>262</v>
      </c>
      <c r="D417" s="272" t="s">
        <v>264</v>
      </c>
      <c r="E417" s="272" t="s">
        <v>264</v>
      </c>
      <c r="F417" s="272" t="s">
        <v>264</v>
      </c>
      <c r="G417" s="272" t="s">
        <v>262</v>
      </c>
      <c r="H417" s="272" t="s">
        <v>262</v>
      </c>
      <c r="I417" s="272" t="s">
        <v>263</v>
      </c>
      <c r="J417" s="272" t="s">
        <v>263</v>
      </c>
      <c r="K417" s="272" t="s">
        <v>263</v>
      </c>
      <c r="L417" s="272" t="s">
        <v>263</v>
      </c>
      <c r="M417" s="272" t="s">
        <v>263</v>
      </c>
      <c r="N417" s="272" t="s">
        <v>263</v>
      </c>
    </row>
    <row r="418" spans="1:14">
      <c r="A418" s="272">
        <v>808994</v>
      </c>
      <c r="B418" s="272" t="s">
        <v>712</v>
      </c>
      <c r="C418" s="272" t="s">
        <v>262</v>
      </c>
      <c r="D418" s="272" t="s">
        <v>262</v>
      </c>
      <c r="E418" s="272" t="s">
        <v>263</v>
      </c>
      <c r="F418" s="272" t="s">
        <v>263</v>
      </c>
      <c r="G418" s="272" t="s">
        <v>262</v>
      </c>
      <c r="H418" s="272" t="s">
        <v>263</v>
      </c>
      <c r="I418" s="272" t="s">
        <v>264</v>
      </c>
      <c r="J418" s="272" t="s">
        <v>264</v>
      </c>
      <c r="K418" s="272" t="s">
        <v>263</v>
      </c>
      <c r="L418" s="272" t="s">
        <v>264</v>
      </c>
      <c r="M418" s="272" t="s">
        <v>264</v>
      </c>
      <c r="N418" s="272" t="s">
        <v>263</v>
      </c>
    </row>
    <row r="419" spans="1:14">
      <c r="A419" s="272">
        <v>809007</v>
      </c>
      <c r="B419" s="272" t="s">
        <v>712</v>
      </c>
      <c r="C419" s="272" t="s">
        <v>264</v>
      </c>
      <c r="D419" s="272" t="s">
        <v>263</v>
      </c>
      <c r="E419" s="272" t="s">
        <v>263</v>
      </c>
      <c r="F419" s="272" t="s">
        <v>263</v>
      </c>
      <c r="G419" s="272" t="s">
        <v>264</v>
      </c>
      <c r="H419" s="272" t="s">
        <v>263</v>
      </c>
      <c r="I419" s="272" t="s">
        <v>263</v>
      </c>
      <c r="J419" s="272" t="s">
        <v>263</v>
      </c>
      <c r="K419" s="272" t="s">
        <v>263</v>
      </c>
      <c r="L419" s="272" t="s">
        <v>263</v>
      </c>
      <c r="M419" s="272" t="s">
        <v>263</v>
      </c>
      <c r="N419" s="272" t="s">
        <v>263</v>
      </c>
    </row>
    <row r="420" spans="1:14">
      <c r="A420" s="272">
        <v>809011</v>
      </c>
      <c r="B420" s="272" t="s">
        <v>712</v>
      </c>
      <c r="C420" s="272" t="s">
        <v>264</v>
      </c>
      <c r="D420" s="272" t="s">
        <v>264</v>
      </c>
      <c r="E420" s="272" t="s">
        <v>263</v>
      </c>
      <c r="F420" s="272" t="s">
        <v>263</v>
      </c>
      <c r="G420" s="272" t="s">
        <v>263</v>
      </c>
      <c r="H420" s="272" t="s">
        <v>263</v>
      </c>
      <c r="I420" s="272" t="s">
        <v>263</v>
      </c>
      <c r="J420" s="272" t="s">
        <v>263</v>
      </c>
      <c r="K420" s="272" t="s">
        <v>263</v>
      </c>
      <c r="L420" s="272" t="s">
        <v>263</v>
      </c>
      <c r="M420" s="272" t="s">
        <v>263</v>
      </c>
      <c r="N420" s="272" t="s">
        <v>263</v>
      </c>
    </row>
    <row r="421" spans="1:14">
      <c r="A421" s="272">
        <v>809034</v>
      </c>
      <c r="B421" s="272" t="s">
        <v>712</v>
      </c>
      <c r="C421" s="272" t="s">
        <v>262</v>
      </c>
      <c r="D421" s="272" t="s">
        <v>262</v>
      </c>
      <c r="E421" s="272" t="s">
        <v>264</v>
      </c>
      <c r="F421" s="272" t="s">
        <v>263</v>
      </c>
      <c r="G421" s="272" t="s">
        <v>262</v>
      </c>
      <c r="H421" s="272" t="s">
        <v>262</v>
      </c>
      <c r="I421" s="272" t="s">
        <v>262</v>
      </c>
      <c r="J421" s="272" t="s">
        <v>262</v>
      </c>
      <c r="K421" s="272" t="s">
        <v>262</v>
      </c>
      <c r="L421" s="272" t="s">
        <v>264</v>
      </c>
      <c r="M421" s="272" t="s">
        <v>264</v>
      </c>
      <c r="N421" s="272" t="s">
        <v>262</v>
      </c>
    </row>
    <row r="422" spans="1:14">
      <c r="A422" s="272">
        <v>809049</v>
      </c>
      <c r="B422" s="272" t="s">
        <v>712</v>
      </c>
      <c r="C422" s="272" t="s">
        <v>262</v>
      </c>
      <c r="D422" s="272" t="s">
        <v>262</v>
      </c>
      <c r="E422" s="272" t="s">
        <v>264</v>
      </c>
      <c r="F422" s="272" t="s">
        <v>264</v>
      </c>
      <c r="G422" s="272" t="s">
        <v>263</v>
      </c>
      <c r="H422" s="272" t="s">
        <v>262</v>
      </c>
      <c r="I422" s="272" t="s">
        <v>263</v>
      </c>
      <c r="J422" s="272" t="s">
        <v>263</v>
      </c>
      <c r="K422" s="272" t="s">
        <v>264</v>
      </c>
      <c r="L422" s="272" t="s">
        <v>263</v>
      </c>
      <c r="M422" s="272" t="s">
        <v>264</v>
      </c>
      <c r="N422" s="272" t="s">
        <v>263</v>
      </c>
    </row>
    <row r="423" spans="1:14">
      <c r="A423" s="272">
        <v>809051</v>
      </c>
      <c r="B423" s="272" t="s">
        <v>712</v>
      </c>
      <c r="C423" s="272" t="s">
        <v>263</v>
      </c>
      <c r="D423" s="272" t="s">
        <v>263</v>
      </c>
      <c r="E423" s="272" t="s">
        <v>263</v>
      </c>
      <c r="F423" s="272" t="s">
        <v>263</v>
      </c>
      <c r="G423" s="272" t="s">
        <v>263</v>
      </c>
      <c r="H423" s="272" t="s">
        <v>263</v>
      </c>
      <c r="I423" s="272" t="s">
        <v>263</v>
      </c>
      <c r="J423" s="272" t="s">
        <v>263</v>
      </c>
      <c r="K423" s="272" t="s">
        <v>263</v>
      </c>
      <c r="L423" s="272" t="s">
        <v>263</v>
      </c>
      <c r="M423" s="272" t="s">
        <v>263</v>
      </c>
      <c r="N423" s="272" t="s">
        <v>263</v>
      </c>
    </row>
    <row r="424" spans="1:14">
      <c r="A424" s="272">
        <v>809054</v>
      </c>
      <c r="B424" s="272" t="s">
        <v>712</v>
      </c>
      <c r="C424" s="272" t="s">
        <v>262</v>
      </c>
      <c r="D424" s="272" t="s">
        <v>264</v>
      </c>
      <c r="E424" s="272" t="s">
        <v>264</v>
      </c>
      <c r="F424" s="272" t="s">
        <v>264</v>
      </c>
      <c r="G424" s="272" t="s">
        <v>264</v>
      </c>
      <c r="H424" s="272" t="s">
        <v>264</v>
      </c>
      <c r="I424" s="272" t="s">
        <v>263</v>
      </c>
      <c r="J424" s="272" t="s">
        <v>263</v>
      </c>
      <c r="K424" s="272" t="s">
        <v>263</v>
      </c>
      <c r="L424" s="272" t="s">
        <v>263</v>
      </c>
      <c r="M424" s="272" t="s">
        <v>263</v>
      </c>
      <c r="N424" s="272" t="s">
        <v>263</v>
      </c>
    </row>
    <row r="425" spans="1:14">
      <c r="A425" s="272">
        <v>809059</v>
      </c>
      <c r="B425" s="272" t="s">
        <v>712</v>
      </c>
      <c r="C425" s="272" t="s">
        <v>264</v>
      </c>
      <c r="D425" s="272" t="s">
        <v>263</v>
      </c>
      <c r="E425" s="272" t="s">
        <v>263</v>
      </c>
      <c r="F425" s="272" t="s">
        <v>262</v>
      </c>
      <c r="G425" s="272" t="s">
        <v>264</v>
      </c>
      <c r="H425" s="272" t="s">
        <v>263</v>
      </c>
      <c r="I425" s="272" t="s">
        <v>262</v>
      </c>
      <c r="J425" s="272" t="s">
        <v>263</v>
      </c>
      <c r="K425" s="272" t="s">
        <v>264</v>
      </c>
      <c r="L425" s="272" t="s">
        <v>264</v>
      </c>
      <c r="M425" s="272" t="s">
        <v>262</v>
      </c>
      <c r="N425" s="272" t="s">
        <v>263</v>
      </c>
    </row>
    <row r="426" spans="1:14">
      <c r="A426" s="272">
        <v>809076</v>
      </c>
      <c r="B426" s="272" t="s">
        <v>712</v>
      </c>
      <c r="C426" s="272" t="s">
        <v>264</v>
      </c>
      <c r="D426" s="272" t="s">
        <v>262</v>
      </c>
      <c r="E426" s="272" t="s">
        <v>264</v>
      </c>
      <c r="F426" s="272" t="s">
        <v>264</v>
      </c>
      <c r="G426" s="272" t="s">
        <v>264</v>
      </c>
      <c r="H426" s="272" t="s">
        <v>263</v>
      </c>
      <c r="I426" s="272" t="s">
        <v>263</v>
      </c>
      <c r="J426" s="272" t="s">
        <v>263</v>
      </c>
      <c r="K426" s="272" t="s">
        <v>263</v>
      </c>
      <c r="L426" s="272" t="s">
        <v>263</v>
      </c>
      <c r="M426" s="272" t="s">
        <v>263</v>
      </c>
      <c r="N426" s="272" t="s">
        <v>263</v>
      </c>
    </row>
    <row r="427" spans="1:14">
      <c r="A427" s="272">
        <v>809168</v>
      </c>
      <c r="B427" s="272" t="s">
        <v>712</v>
      </c>
      <c r="C427" s="272" t="s">
        <v>262</v>
      </c>
      <c r="D427" s="272" t="s">
        <v>262</v>
      </c>
      <c r="E427" s="272" t="s">
        <v>262</v>
      </c>
      <c r="F427" s="272" t="s">
        <v>264</v>
      </c>
      <c r="G427" s="272" t="s">
        <v>264</v>
      </c>
      <c r="H427" s="272" t="s">
        <v>262</v>
      </c>
      <c r="I427" s="272" t="s">
        <v>262</v>
      </c>
      <c r="J427" s="272" t="s">
        <v>262</v>
      </c>
      <c r="K427" s="272" t="s">
        <v>263</v>
      </c>
      <c r="L427" s="272" t="s">
        <v>264</v>
      </c>
      <c r="M427" s="272" t="s">
        <v>262</v>
      </c>
      <c r="N427" s="272" t="s">
        <v>264</v>
      </c>
    </row>
    <row r="428" spans="1:14">
      <c r="A428" s="272">
        <v>809179</v>
      </c>
      <c r="B428" s="272" t="s">
        <v>712</v>
      </c>
      <c r="C428" s="272" t="s">
        <v>262</v>
      </c>
      <c r="D428" s="272" t="s">
        <v>264</v>
      </c>
      <c r="E428" s="272" t="s">
        <v>263</v>
      </c>
      <c r="F428" s="272" t="s">
        <v>264</v>
      </c>
      <c r="G428" s="272" t="s">
        <v>262</v>
      </c>
      <c r="H428" s="272" t="s">
        <v>264</v>
      </c>
      <c r="I428" s="272" t="s">
        <v>264</v>
      </c>
      <c r="J428" s="272" t="s">
        <v>264</v>
      </c>
      <c r="K428" s="272" t="s">
        <v>263</v>
      </c>
      <c r="L428" s="272" t="s">
        <v>263</v>
      </c>
      <c r="M428" s="272" t="s">
        <v>263</v>
      </c>
      <c r="N428" s="272" t="s">
        <v>263</v>
      </c>
    </row>
    <row r="429" spans="1:14">
      <c r="A429" s="272">
        <v>809181</v>
      </c>
      <c r="B429" s="272" t="s">
        <v>712</v>
      </c>
      <c r="C429" s="272" t="s">
        <v>263</v>
      </c>
      <c r="D429" s="272" t="s">
        <v>263</v>
      </c>
      <c r="E429" s="272" t="s">
        <v>264</v>
      </c>
      <c r="F429" s="272" t="s">
        <v>264</v>
      </c>
      <c r="G429" s="272" t="s">
        <v>263</v>
      </c>
      <c r="H429" s="272" t="s">
        <v>263</v>
      </c>
      <c r="I429" s="272" t="s">
        <v>263</v>
      </c>
      <c r="J429" s="272" t="s">
        <v>264</v>
      </c>
      <c r="K429" s="272" t="s">
        <v>263</v>
      </c>
      <c r="L429" s="272" t="s">
        <v>263</v>
      </c>
      <c r="M429" s="272" t="s">
        <v>263</v>
      </c>
      <c r="N429" s="272" t="s">
        <v>263</v>
      </c>
    </row>
    <row r="430" spans="1:14">
      <c r="A430" s="272">
        <v>809182</v>
      </c>
      <c r="B430" s="272" t="s">
        <v>712</v>
      </c>
      <c r="C430" s="272" t="s">
        <v>264</v>
      </c>
      <c r="D430" s="272" t="s">
        <v>262</v>
      </c>
      <c r="E430" s="272" t="s">
        <v>264</v>
      </c>
      <c r="F430" s="272" t="s">
        <v>264</v>
      </c>
      <c r="G430" s="272" t="s">
        <v>264</v>
      </c>
      <c r="H430" s="272" t="s">
        <v>264</v>
      </c>
      <c r="I430" s="272" t="s">
        <v>264</v>
      </c>
      <c r="J430" s="272" t="s">
        <v>263</v>
      </c>
      <c r="K430" s="272" t="s">
        <v>263</v>
      </c>
      <c r="L430" s="272" t="s">
        <v>264</v>
      </c>
      <c r="M430" s="272" t="s">
        <v>264</v>
      </c>
      <c r="N430" s="272" t="s">
        <v>264</v>
      </c>
    </row>
    <row r="431" spans="1:14">
      <c r="A431" s="272">
        <v>809212</v>
      </c>
      <c r="B431" s="272" t="s">
        <v>712</v>
      </c>
      <c r="C431" s="272" t="s">
        <v>264</v>
      </c>
      <c r="D431" s="272" t="s">
        <v>262</v>
      </c>
      <c r="E431" s="272" t="s">
        <v>263</v>
      </c>
      <c r="F431" s="272" t="s">
        <v>262</v>
      </c>
      <c r="G431" s="272" t="s">
        <v>262</v>
      </c>
      <c r="H431" s="272" t="s">
        <v>263</v>
      </c>
      <c r="I431" s="272" t="s">
        <v>263</v>
      </c>
      <c r="J431" s="272" t="s">
        <v>263</v>
      </c>
      <c r="K431" s="272" t="s">
        <v>263</v>
      </c>
      <c r="L431" s="272" t="s">
        <v>264</v>
      </c>
      <c r="M431" s="272" t="s">
        <v>264</v>
      </c>
      <c r="N431" s="272" t="s">
        <v>264</v>
      </c>
    </row>
    <row r="432" spans="1:14">
      <c r="A432" s="272">
        <v>809216</v>
      </c>
      <c r="B432" s="272" t="s">
        <v>712</v>
      </c>
      <c r="C432" s="272" t="s">
        <v>262</v>
      </c>
      <c r="D432" s="272" t="s">
        <v>262</v>
      </c>
      <c r="E432" s="272" t="s">
        <v>264</v>
      </c>
      <c r="F432" s="272" t="s">
        <v>262</v>
      </c>
      <c r="G432" s="272" t="s">
        <v>263</v>
      </c>
      <c r="H432" s="272" t="s">
        <v>264</v>
      </c>
      <c r="I432" s="272" t="s">
        <v>263</v>
      </c>
      <c r="J432" s="272" t="s">
        <v>264</v>
      </c>
      <c r="K432" s="272" t="s">
        <v>264</v>
      </c>
      <c r="L432" s="272" t="s">
        <v>263</v>
      </c>
      <c r="M432" s="272" t="s">
        <v>262</v>
      </c>
      <c r="N432" s="272" t="s">
        <v>263</v>
      </c>
    </row>
    <row r="433" spans="1:14">
      <c r="A433" s="272">
        <v>809223</v>
      </c>
      <c r="B433" s="272" t="s">
        <v>712</v>
      </c>
      <c r="C433" s="272" t="s">
        <v>262</v>
      </c>
      <c r="D433" s="272" t="s">
        <v>264</v>
      </c>
      <c r="E433" s="272" t="s">
        <v>262</v>
      </c>
      <c r="F433" s="272" t="s">
        <v>262</v>
      </c>
      <c r="G433" s="272" t="s">
        <v>264</v>
      </c>
      <c r="H433" s="272" t="s">
        <v>264</v>
      </c>
      <c r="I433" s="272" t="s">
        <v>262</v>
      </c>
      <c r="J433" s="272" t="s">
        <v>262</v>
      </c>
      <c r="K433" s="272" t="s">
        <v>262</v>
      </c>
      <c r="L433" s="272" t="s">
        <v>262</v>
      </c>
      <c r="M433" s="272" t="s">
        <v>262</v>
      </c>
      <c r="N433" s="272" t="s">
        <v>263</v>
      </c>
    </row>
    <row r="434" spans="1:14">
      <c r="A434" s="272">
        <v>809236</v>
      </c>
      <c r="B434" s="272" t="s">
        <v>712</v>
      </c>
      <c r="C434" s="272" t="s">
        <v>264</v>
      </c>
      <c r="D434" s="272" t="s">
        <v>264</v>
      </c>
      <c r="E434" s="272" t="s">
        <v>263</v>
      </c>
      <c r="F434" s="272" t="s">
        <v>264</v>
      </c>
      <c r="G434" s="272" t="s">
        <v>264</v>
      </c>
      <c r="H434" s="272" t="s">
        <v>263</v>
      </c>
      <c r="I434" s="272" t="s">
        <v>263</v>
      </c>
      <c r="J434" s="272" t="s">
        <v>264</v>
      </c>
      <c r="K434" s="272" t="s">
        <v>264</v>
      </c>
      <c r="L434" s="272" t="s">
        <v>264</v>
      </c>
      <c r="M434" s="272" t="s">
        <v>263</v>
      </c>
      <c r="N434" s="272" t="s">
        <v>263</v>
      </c>
    </row>
    <row r="435" spans="1:14">
      <c r="A435" s="272">
        <v>809243</v>
      </c>
      <c r="B435" s="272" t="s">
        <v>712</v>
      </c>
      <c r="C435" s="272" t="s">
        <v>263</v>
      </c>
      <c r="D435" s="272" t="s">
        <v>262</v>
      </c>
      <c r="E435" s="272" t="s">
        <v>264</v>
      </c>
      <c r="F435" s="272" t="s">
        <v>263</v>
      </c>
      <c r="G435" s="272" t="s">
        <v>263</v>
      </c>
      <c r="H435" s="272" t="s">
        <v>263</v>
      </c>
      <c r="I435" s="272" t="s">
        <v>263</v>
      </c>
      <c r="J435" s="272" t="s">
        <v>263</v>
      </c>
      <c r="K435" s="272" t="s">
        <v>264</v>
      </c>
      <c r="L435" s="272" t="s">
        <v>263</v>
      </c>
      <c r="M435" s="272" t="s">
        <v>263</v>
      </c>
      <c r="N435" s="272" t="s">
        <v>263</v>
      </c>
    </row>
    <row r="436" spans="1:14">
      <c r="A436" s="272">
        <v>809254</v>
      </c>
      <c r="B436" s="272" t="s">
        <v>712</v>
      </c>
      <c r="C436" s="272" t="s">
        <v>263</v>
      </c>
      <c r="D436" s="272" t="s">
        <v>263</v>
      </c>
      <c r="E436" s="272" t="s">
        <v>264</v>
      </c>
      <c r="F436" s="272" t="s">
        <v>264</v>
      </c>
      <c r="G436" s="272" t="s">
        <v>264</v>
      </c>
      <c r="H436" s="272" t="s">
        <v>263</v>
      </c>
      <c r="I436" s="272" t="s">
        <v>264</v>
      </c>
      <c r="J436" s="272" t="s">
        <v>263</v>
      </c>
      <c r="K436" s="272" t="s">
        <v>263</v>
      </c>
      <c r="L436" s="272" t="s">
        <v>264</v>
      </c>
      <c r="M436" s="272" t="s">
        <v>264</v>
      </c>
      <c r="N436" s="272" t="s">
        <v>263</v>
      </c>
    </row>
    <row r="437" spans="1:14">
      <c r="A437" s="272">
        <v>809274</v>
      </c>
      <c r="B437" s="272" t="s">
        <v>712</v>
      </c>
      <c r="C437" s="272" t="s">
        <v>264</v>
      </c>
      <c r="D437" s="272" t="s">
        <v>263</v>
      </c>
      <c r="E437" s="272" t="s">
        <v>263</v>
      </c>
      <c r="F437" s="272" t="s">
        <v>264</v>
      </c>
      <c r="G437" s="272" t="s">
        <v>262</v>
      </c>
      <c r="H437" s="272" t="s">
        <v>263</v>
      </c>
      <c r="I437" s="272" t="s">
        <v>264</v>
      </c>
      <c r="J437" s="272" t="s">
        <v>263</v>
      </c>
      <c r="K437" s="272" t="s">
        <v>263</v>
      </c>
      <c r="L437" s="272" t="s">
        <v>264</v>
      </c>
      <c r="M437" s="272" t="s">
        <v>263</v>
      </c>
      <c r="N437" s="272" t="s">
        <v>263</v>
      </c>
    </row>
    <row r="438" spans="1:14">
      <c r="A438" s="272">
        <v>809278</v>
      </c>
      <c r="B438" s="272" t="s">
        <v>712</v>
      </c>
      <c r="C438" s="272" t="s">
        <v>264</v>
      </c>
      <c r="D438" s="272" t="s">
        <v>264</v>
      </c>
      <c r="E438" s="272" t="s">
        <v>264</v>
      </c>
      <c r="F438" s="272" t="s">
        <v>262</v>
      </c>
      <c r="G438" s="272" t="s">
        <v>264</v>
      </c>
      <c r="H438" s="272" t="s">
        <v>264</v>
      </c>
      <c r="I438" s="272" t="s">
        <v>263</v>
      </c>
      <c r="J438" s="272" t="s">
        <v>263</v>
      </c>
      <c r="K438" s="272" t="s">
        <v>263</v>
      </c>
      <c r="L438" s="272" t="s">
        <v>263</v>
      </c>
      <c r="M438" s="272" t="s">
        <v>263</v>
      </c>
      <c r="N438" s="272" t="s">
        <v>263</v>
      </c>
    </row>
    <row r="439" spans="1:14">
      <c r="A439" s="272">
        <v>809306</v>
      </c>
      <c r="B439" s="272" t="s">
        <v>712</v>
      </c>
      <c r="C439" s="272" t="s">
        <v>264</v>
      </c>
      <c r="D439" s="272" t="s">
        <v>264</v>
      </c>
      <c r="E439" s="272" t="s">
        <v>264</v>
      </c>
      <c r="F439" s="272" t="s">
        <v>264</v>
      </c>
      <c r="G439" s="272" t="s">
        <v>264</v>
      </c>
      <c r="H439" s="272" t="s">
        <v>264</v>
      </c>
      <c r="I439" s="272" t="s">
        <v>264</v>
      </c>
      <c r="J439" s="272" t="s">
        <v>264</v>
      </c>
      <c r="K439" s="272" t="s">
        <v>263</v>
      </c>
      <c r="L439" s="272" t="s">
        <v>263</v>
      </c>
      <c r="M439" s="272" t="s">
        <v>263</v>
      </c>
      <c r="N439" s="272" t="s">
        <v>264</v>
      </c>
    </row>
    <row r="440" spans="1:14">
      <c r="A440" s="272">
        <v>809323</v>
      </c>
      <c r="B440" s="272" t="s">
        <v>712</v>
      </c>
      <c r="C440" s="272" t="s">
        <v>262</v>
      </c>
      <c r="D440" s="272" t="s">
        <v>264</v>
      </c>
      <c r="E440" s="272" t="s">
        <v>262</v>
      </c>
      <c r="F440" s="272" t="s">
        <v>262</v>
      </c>
      <c r="G440" s="272" t="s">
        <v>262</v>
      </c>
      <c r="H440" s="272" t="s">
        <v>264</v>
      </c>
      <c r="I440" s="272" t="s">
        <v>264</v>
      </c>
      <c r="J440" s="272" t="s">
        <v>263</v>
      </c>
      <c r="K440" s="272" t="s">
        <v>264</v>
      </c>
      <c r="L440" s="272" t="s">
        <v>262</v>
      </c>
      <c r="M440" s="272" t="s">
        <v>264</v>
      </c>
      <c r="N440" s="272" t="s">
        <v>263</v>
      </c>
    </row>
    <row r="441" spans="1:14">
      <c r="A441" s="272">
        <v>809324</v>
      </c>
      <c r="B441" s="272" t="s">
        <v>712</v>
      </c>
      <c r="C441" s="272" t="s">
        <v>264</v>
      </c>
      <c r="D441" s="272" t="s">
        <v>264</v>
      </c>
      <c r="E441" s="272" t="s">
        <v>264</v>
      </c>
      <c r="F441" s="272" t="s">
        <v>262</v>
      </c>
      <c r="G441" s="272" t="s">
        <v>264</v>
      </c>
      <c r="H441" s="272" t="s">
        <v>264</v>
      </c>
      <c r="I441" s="272" t="s">
        <v>262</v>
      </c>
      <c r="J441" s="272" t="s">
        <v>262</v>
      </c>
      <c r="K441" s="272" t="s">
        <v>262</v>
      </c>
      <c r="L441" s="272" t="s">
        <v>264</v>
      </c>
      <c r="M441" s="272" t="s">
        <v>264</v>
      </c>
      <c r="N441" s="272" t="s">
        <v>264</v>
      </c>
    </row>
    <row r="442" spans="1:14">
      <c r="A442" s="272">
        <v>809335</v>
      </c>
      <c r="B442" s="272" t="s">
        <v>712</v>
      </c>
      <c r="C442" s="272" t="s">
        <v>262</v>
      </c>
      <c r="D442" s="272" t="s">
        <v>262</v>
      </c>
      <c r="E442" s="272" t="s">
        <v>262</v>
      </c>
      <c r="F442" s="272" t="s">
        <v>262</v>
      </c>
      <c r="G442" s="272" t="s">
        <v>264</v>
      </c>
      <c r="H442" s="272" t="s">
        <v>262</v>
      </c>
      <c r="I442" s="272" t="s">
        <v>263</v>
      </c>
      <c r="J442" s="272" t="s">
        <v>263</v>
      </c>
      <c r="K442" s="272" t="s">
        <v>263</v>
      </c>
      <c r="L442" s="272" t="s">
        <v>263</v>
      </c>
      <c r="M442" s="272" t="s">
        <v>263</v>
      </c>
      <c r="N442" s="272" t="s">
        <v>263</v>
      </c>
    </row>
    <row r="443" spans="1:14">
      <c r="A443" s="272">
        <v>809365</v>
      </c>
      <c r="B443" s="272" t="s">
        <v>712</v>
      </c>
      <c r="C443" s="272" t="s">
        <v>262</v>
      </c>
      <c r="D443" s="272" t="s">
        <v>263</v>
      </c>
      <c r="E443" s="272" t="s">
        <v>264</v>
      </c>
      <c r="F443" s="272" t="s">
        <v>264</v>
      </c>
      <c r="G443" s="272" t="s">
        <v>264</v>
      </c>
      <c r="H443" s="272" t="s">
        <v>262</v>
      </c>
      <c r="I443" s="272" t="s">
        <v>263</v>
      </c>
      <c r="J443" s="272" t="s">
        <v>263</v>
      </c>
      <c r="K443" s="272" t="s">
        <v>263</v>
      </c>
      <c r="L443" s="272" t="s">
        <v>263</v>
      </c>
      <c r="M443" s="272" t="s">
        <v>263</v>
      </c>
      <c r="N443" s="272" t="s">
        <v>263</v>
      </c>
    </row>
    <row r="444" spans="1:14">
      <c r="A444" s="272">
        <v>809367</v>
      </c>
      <c r="B444" s="272" t="s">
        <v>712</v>
      </c>
      <c r="C444" s="272" t="s">
        <v>262</v>
      </c>
      <c r="D444" s="272" t="s">
        <v>263</v>
      </c>
      <c r="E444" s="272" t="s">
        <v>264</v>
      </c>
      <c r="F444" s="272" t="s">
        <v>262</v>
      </c>
      <c r="G444" s="272" t="s">
        <v>264</v>
      </c>
      <c r="H444" s="272" t="s">
        <v>262</v>
      </c>
      <c r="I444" s="272" t="s">
        <v>264</v>
      </c>
      <c r="J444" s="272" t="s">
        <v>263</v>
      </c>
      <c r="K444" s="272" t="s">
        <v>263</v>
      </c>
      <c r="L444" s="272" t="s">
        <v>264</v>
      </c>
      <c r="M444" s="272" t="s">
        <v>264</v>
      </c>
      <c r="N444" s="272" t="s">
        <v>264</v>
      </c>
    </row>
    <row r="445" spans="1:14">
      <c r="A445" s="272">
        <v>809368</v>
      </c>
      <c r="B445" s="272" t="s">
        <v>712</v>
      </c>
      <c r="C445" s="272" t="s">
        <v>264</v>
      </c>
      <c r="D445" s="272" t="s">
        <v>264</v>
      </c>
      <c r="E445" s="272" t="s">
        <v>263</v>
      </c>
      <c r="F445" s="272" t="s">
        <v>264</v>
      </c>
      <c r="G445" s="272" t="s">
        <v>264</v>
      </c>
      <c r="H445" s="272" t="s">
        <v>264</v>
      </c>
      <c r="I445" s="272" t="s">
        <v>264</v>
      </c>
      <c r="J445" s="272" t="s">
        <v>263</v>
      </c>
      <c r="K445" s="272" t="s">
        <v>264</v>
      </c>
      <c r="L445" s="272" t="s">
        <v>262</v>
      </c>
      <c r="M445" s="272" t="s">
        <v>263</v>
      </c>
      <c r="N445" s="272" t="s">
        <v>264</v>
      </c>
    </row>
    <row r="446" spans="1:14">
      <c r="A446" s="272">
        <v>809374</v>
      </c>
      <c r="B446" s="272" t="s">
        <v>712</v>
      </c>
      <c r="C446" s="272" t="s">
        <v>262</v>
      </c>
      <c r="D446" s="272" t="s">
        <v>264</v>
      </c>
      <c r="E446" s="272" t="s">
        <v>264</v>
      </c>
      <c r="F446" s="272" t="s">
        <v>262</v>
      </c>
      <c r="G446" s="272" t="s">
        <v>264</v>
      </c>
      <c r="H446" s="272" t="s">
        <v>262</v>
      </c>
      <c r="I446" s="272" t="s">
        <v>264</v>
      </c>
      <c r="J446" s="272" t="s">
        <v>263</v>
      </c>
      <c r="K446" s="272" t="s">
        <v>263</v>
      </c>
      <c r="L446" s="272" t="s">
        <v>263</v>
      </c>
      <c r="M446" s="272" t="s">
        <v>263</v>
      </c>
      <c r="N446" s="272" t="s">
        <v>264</v>
      </c>
    </row>
    <row r="447" spans="1:14">
      <c r="A447" s="272">
        <v>809403</v>
      </c>
      <c r="B447" s="272" t="s">
        <v>712</v>
      </c>
      <c r="C447" s="272" t="s">
        <v>262</v>
      </c>
      <c r="D447" s="272" t="s">
        <v>262</v>
      </c>
      <c r="E447" s="272" t="s">
        <v>264</v>
      </c>
      <c r="F447" s="272" t="s">
        <v>262</v>
      </c>
      <c r="G447" s="272" t="s">
        <v>262</v>
      </c>
      <c r="H447" s="272" t="s">
        <v>264</v>
      </c>
      <c r="I447" s="272" t="s">
        <v>262</v>
      </c>
      <c r="J447" s="272" t="s">
        <v>264</v>
      </c>
      <c r="K447" s="272" t="s">
        <v>263</v>
      </c>
      <c r="L447" s="272" t="s">
        <v>264</v>
      </c>
      <c r="M447" s="272" t="s">
        <v>262</v>
      </c>
      <c r="N447" s="272" t="s">
        <v>264</v>
      </c>
    </row>
    <row r="448" spans="1:14">
      <c r="A448" s="272">
        <v>809404</v>
      </c>
      <c r="B448" s="272" t="s">
        <v>712</v>
      </c>
      <c r="C448" s="272" t="s">
        <v>264</v>
      </c>
      <c r="D448" s="272" t="s">
        <v>262</v>
      </c>
      <c r="E448" s="272" t="s">
        <v>262</v>
      </c>
      <c r="F448" s="272" t="s">
        <v>262</v>
      </c>
      <c r="G448" s="272" t="s">
        <v>262</v>
      </c>
      <c r="H448" s="272" t="s">
        <v>262</v>
      </c>
      <c r="I448" s="272" t="s">
        <v>262</v>
      </c>
      <c r="J448" s="272" t="s">
        <v>263</v>
      </c>
      <c r="K448" s="272" t="s">
        <v>264</v>
      </c>
      <c r="L448" s="272" t="s">
        <v>262</v>
      </c>
      <c r="M448" s="272" t="s">
        <v>264</v>
      </c>
      <c r="N448" s="272" t="s">
        <v>264</v>
      </c>
    </row>
    <row r="449" spans="1:14">
      <c r="A449" s="272">
        <v>809409</v>
      </c>
      <c r="B449" s="272" t="s">
        <v>712</v>
      </c>
      <c r="C449" s="272" t="s">
        <v>264</v>
      </c>
      <c r="D449" s="272" t="s">
        <v>264</v>
      </c>
      <c r="E449" s="272" t="s">
        <v>263</v>
      </c>
      <c r="F449" s="272" t="s">
        <v>264</v>
      </c>
      <c r="G449" s="272" t="s">
        <v>263</v>
      </c>
      <c r="H449" s="272" t="s">
        <v>264</v>
      </c>
      <c r="I449" s="272" t="s">
        <v>264</v>
      </c>
      <c r="J449" s="272" t="s">
        <v>263</v>
      </c>
      <c r="K449" s="272" t="s">
        <v>263</v>
      </c>
      <c r="L449" s="272" t="s">
        <v>263</v>
      </c>
      <c r="M449" s="272" t="s">
        <v>264</v>
      </c>
      <c r="N449" s="272" t="s">
        <v>264</v>
      </c>
    </row>
    <row r="450" spans="1:14">
      <c r="A450" s="272">
        <v>809419</v>
      </c>
      <c r="B450" s="272" t="s">
        <v>712</v>
      </c>
      <c r="C450" s="272" t="s">
        <v>262</v>
      </c>
      <c r="D450" s="272" t="s">
        <v>263</v>
      </c>
      <c r="E450" s="272" t="s">
        <v>263</v>
      </c>
      <c r="F450" s="272" t="s">
        <v>262</v>
      </c>
      <c r="G450" s="272" t="s">
        <v>262</v>
      </c>
      <c r="H450" s="272" t="s">
        <v>262</v>
      </c>
      <c r="I450" s="272" t="s">
        <v>263</v>
      </c>
      <c r="J450" s="272" t="s">
        <v>263</v>
      </c>
      <c r="K450" s="272" t="s">
        <v>263</v>
      </c>
      <c r="L450" s="272" t="s">
        <v>263</v>
      </c>
      <c r="M450" s="272" t="s">
        <v>263</v>
      </c>
      <c r="N450" s="272" t="s">
        <v>263</v>
      </c>
    </row>
    <row r="451" spans="1:14">
      <c r="A451" s="272">
        <v>809424</v>
      </c>
      <c r="B451" s="272" t="s">
        <v>712</v>
      </c>
      <c r="C451" s="272" t="s">
        <v>264</v>
      </c>
      <c r="D451" s="272" t="s">
        <v>264</v>
      </c>
      <c r="E451" s="272" t="s">
        <v>264</v>
      </c>
      <c r="F451" s="272" t="s">
        <v>264</v>
      </c>
      <c r="G451" s="272" t="s">
        <v>262</v>
      </c>
      <c r="H451" s="272" t="s">
        <v>262</v>
      </c>
      <c r="I451" s="272" t="s">
        <v>264</v>
      </c>
      <c r="J451" s="272" t="s">
        <v>262</v>
      </c>
      <c r="K451" s="272" t="s">
        <v>264</v>
      </c>
      <c r="L451" s="272" t="s">
        <v>264</v>
      </c>
      <c r="M451" s="272" t="s">
        <v>262</v>
      </c>
      <c r="N451" s="272" t="s">
        <v>264</v>
      </c>
    </row>
    <row r="452" spans="1:14">
      <c r="A452" s="272">
        <v>809426</v>
      </c>
      <c r="B452" s="272" t="s">
        <v>712</v>
      </c>
      <c r="C452" s="272" t="s">
        <v>262</v>
      </c>
      <c r="D452" s="272" t="s">
        <v>262</v>
      </c>
      <c r="E452" s="272" t="s">
        <v>262</v>
      </c>
      <c r="F452" s="272" t="s">
        <v>263</v>
      </c>
      <c r="G452" s="272" t="s">
        <v>264</v>
      </c>
      <c r="H452" s="272" t="s">
        <v>264</v>
      </c>
      <c r="I452" s="272" t="s">
        <v>264</v>
      </c>
      <c r="J452" s="272" t="s">
        <v>263</v>
      </c>
      <c r="K452" s="272" t="s">
        <v>264</v>
      </c>
      <c r="L452" s="272" t="s">
        <v>263</v>
      </c>
      <c r="M452" s="272" t="s">
        <v>264</v>
      </c>
      <c r="N452" s="272" t="s">
        <v>263</v>
      </c>
    </row>
    <row r="453" spans="1:14">
      <c r="A453" s="272">
        <v>809430</v>
      </c>
      <c r="B453" s="272" t="s">
        <v>712</v>
      </c>
      <c r="C453" s="272" t="s">
        <v>264</v>
      </c>
      <c r="D453" s="272" t="s">
        <v>262</v>
      </c>
      <c r="E453" s="272" t="s">
        <v>264</v>
      </c>
      <c r="F453" s="272" t="s">
        <v>264</v>
      </c>
      <c r="G453" s="272" t="s">
        <v>264</v>
      </c>
      <c r="H453" s="272" t="s">
        <v>264</v>
      </c>
      <c r="I453" s="272" t="s">
        <v>264</v>
      </c>
      <c r="J453" s="272" t="s">
        <v>263</v>
      </c>
      <c r="K453" s="272" t="s">
        <v>264</v>
      </c>
      <c r="L453" s="272" t="s">
        <v>264</v>
      </c>
      <c r="M453" s="272" t="s">
        <v>263</v>
      </c>
      <c r="N453" s="272" t="s">
        <v>263</v>
      </c>
    </row>
    <row r="454" spans="1:14">
      <c r="A454" s="272">
        <v>809437</v>
      </c>
      <c r="B454" s="272" t="s">
        <v>712</v>
      </c>
      <c r="C454" s="272" t="s">
        <v>262</v>
      </c>
      <c r="D454" s="272" t="s">
        <v>263</v>
      </c>
      <c r="E454" s="272" t="s">
        <v>263</v>
      </c>
      <c r="F454" s="272" t="s">
        <v>264</v>
      </c>
      <c r="G454" s="272" t="s">
        <v>264</v>
      </c>
      <c r="H454" s="272" t="s">
        <v>262</v>
      </c>
      <c r="I454" s="272" t="s">
        <v>264</v>
      </c>
      <c r="J454" s="272" t="s">
        <v>264</v>
      </c>
      <c r="K454" s="272" t="s">
        <v>264</v>
      </c>
      <c r="L454" s="272" t="s">
        <v>264</v>
      </c>
      <c r="M454" s="272" t="s">
        <v>262</v>
      </c>
      <c r="N454" s="272" t="s">
        <v>264</v>
      </c>
    </row>
    <row r="455" spans="1:14">
      <c r="A455" s="272">
        <v>809440</v>
      </c>
      <c r="B455" s="272" t="s">
        <v>712</v>
      </c>
      <c r="C455" s="272" t="s">
        <v>262</v>
      </c>
      <c r="D455" s="272" t="s">
        <v>262</v>
      </c>
      <c r="E455" s="272" t="s">
        <v>264</v>
      </c>
      <c r="F455" s="272" t="s">
        <v>262</v>
      </c>
      <c r="G455" s="272" t="s">
        <v>264</v>
      </c>
      <c r="H455" s="272" t="s">
        <v>262</v>
      </c>
      <c r="I455" s="272" t="s">
        <v>263</v>
      </c>
      <c r="J455" s="272" t="s">
        <v>263</v>
      </c>
      <c r="K455" s="272" t="s">
        <v>263</v>
      </c>
      <c r="L455" s="272" t="s">
        <v>263</v>
      </c>
      <c r="M455" s="272" t="s">
        <v>262</v>
      </c>
      <c r="N455" s="272" t="s">
        <v>263</v>
      </c>
    </row>
    <row r="456" spans="1:14">
      <c r="A456" s="272">
        <v>809461</v>
      </c>
      <c r="B456" s="272" t="s">
        <v>712</v>
      </c>
      <c r="C456" s="272" t="s">
        <v>262</v>
      </c>
      <c r="D456" s="272" t="s">
        <v>262</v>
      </c>
      <c r="E456" s="272" t="s">
        <v>264</v>
      </c>
      <c r="F456" s="272" t="s">
        <v>264</v>
      </c>
      <c r="G456" s="272" t="s">
        <v>264</v>
      </c>
      <c r="H456" s="272" t="s">
        <v>262</v>
      </c>
      <c r="I456" s="272" t="s">
        <v>262</v>
      </c>
      <c r="J456" s="272" t="s">
        <v>264</v>
      </c>
      <c r="K456" s="272" t="s">
        <v>263</v>
      </c>
      <c r="L456" s="272" t="s">
        <v>264</v>
      </c>
      <c r="M456" s="272" t="s">
        <v>264</v>
      </c>
      <c r="N456" s="272" t="s">
        <v>263</v>
      </c>
    </row>
    <row r="457" spans="1:14">
      <c r="A457" s="272">
        <v>809470</v>
      </c>
      <c r="B457" s="272" t="s">
        <v>712</v>
      </c>
      <c r="C457" s="272" t="s">
        <v>262</v>
      </c>
      <c r="D457" s="272" t="s">
        <v>262</v>
      </c>
      <c r="E457" s="272" t="s">
        <v>262</v>
      </c>
      <c r="F457" s="272" t="s">
        <v>262</v>
      </c>
      <c r="G457" s="272" t="s">
        <v>262</v>
      </c>
      <c r="H457" s="272" t="s">
        <v>262</v>
      </c>
      <c r="I457" s="272" t="s">
        <v>264</v>
      </c>
      <c r="J457" s="272" t="s">
        <v>262</v>
      </c>
      <c r="K457" s="272" t="s">
        <v>264</v>
      </c>
      <c r="L457" s="272" t="s">
        <v>264</v>
      </c>
      <c r="M457" s="272" t="s">
        <v>262</v>
      </c>
      <c r="N457" s="272" t="s">
        <v>262</v>
      </c>
    </row>
    <row r="458" spans="1:14">
      <c r="A458" s="272">
        <v>809474</v>
      </c>
      <c r="B458" s="272" t="s">
        <v>712</v>
      </c>
      <c r="C458" s="272" t="s">
        <v>264</v>
      </c>
      <c r="D458" s="272" t="s">
        <v>264</v>
      </c>
      <c r="E458" s="272" t="s">
        <v>263</v>
      </c>
      <c r="F458" s="272" t="s">
        <v>264</v>
      </c>
      <c r="G458" s="272" t="s">
        <v>264</v>
      </c>
      <c r="H458" s="272" t="s">
        <v>264</v>
      </c>
      <c r="I458" s="272" t="s">
        <v>262</v>
      </c>
      <c r="J458" s="272" t="s">
        <v>262</v>
      </c>
      <c r="K458" s="272" t="s">
        <v>263</v>
      </c>
      <c r="L458" s="272" t="s">
        <v>262</v>
      </c>
      <c r="M458" s="272" t="s">
        <v>264</v>
      </c>
      <c r="N458" s="272" t="s">
        <v>264</v>
      </c>
    </row>
    <row r="459" spans="1:14">
      <c r="A459" s="272">
        <v>809489</v>
      </c>
      <c r="B459" s="272" t="s">
        <v>712</v>
      </c>
      <c r="C459" s="272" t="s">
        <v>262</v>
      </c>
      <c r="D459" s="272" t="s">
        <v>264</v>
      </c>
      <c r="E459" s="272" t="s">
        <v>264</v>
      </c>
      <c r="F459" s="272" t="s">
        <v>264</v>
      </c>
      <c r="G459" s="272" t="s">
        <v>262</v>
      </c>
      <c r="H459" s="272" t="s">
        <v>264</v>
      </c>
      <c r="I459" s="272" t="s">
        <v>264</v>
      </c>
      <c r="J459" s="272" t="s">
        <v>262</v>
      </c>
      <c r="K459" s="272" t="s">
        <v>262</v>
      </c>
      <c r="L459" s="272" t="s">
        <v>262</v>
      </c>
      <c r="M459" s="272" t="s">
        <v>262</v>
      </c>
      <c r="N459" s="272" t="s">
        <v>262</v>
      </c>
    </row>
    <row r="460" spans="1:14">
      <c r="A460" s="272">
        <v>809490</v>
      </c>
      <c r="B460" s="272" t="s">
        <v>712</v>
      </c>
      <c r="C460" s="272" t="s">
        <v>263</v>
      </c>
      <c r="D460" s="272" t="s">
        <v>263</v>
      </c>
      <c r="E460" s="272" t="s">
        <v>263</v>
      </c>
      <c r="F460" s="272" t="s">
        <v>264</v>
      </c>
      <c r="G460" s="272" t="s">
        <v>264</v>
      </c>
      <c r="H460" s="272" t="s">
        <v>263</v>
      </c>
      <c r="I460" s="272" t="s">
        <v>264</v>
      </c>
      <c r="J460" s="272" t="s">
        <v>264</v>
      </c>
      <c r="K460" s="272" t="s">
        <v>263</v>
      </c>
      <c r="L460" s="272" t="s">
        <v>263</v>
      </c>
      <c r="M460" s="272" t="s">
        <v>263</v>
      </c>
      <c r="N460" s="272" t="s">
        <v>263</v>
      </c>
    </row>
    <row r="461" spans="1:14">
      <c r="A461" s="272">
        <v>809492</v>
      </c>
      <c r="B461" s="272" t="s">
        <v>712</v>
      </c>
      <c r="C461" s="272" t="s">
        <v>264</v>
      </c>
      <c r="D461" s="272" t="s">
        <v>263</v>
      </c>
      <c r="E461" s="272" t="s">
        <v>264</v>
      </c>
      <c r="F461" s="272" t="s">
        <v>264</v>
      </c>
      <c r="G461" s="272" t="s">
        <v>264</v>
      </c>
      <c r="H461" s="272" t="s">
        <v>264</v>
      </c>
      <c r="I461" s="272" t="s">
        <v>264</v>
      </c>
      <c r="J461" s="272" t="s">
        <v>264</v>
      </c>
      <c r="K461" s="272" t="s">
        <v>264</v>
      </c>
      <c r="L461" s="272" t="s">
        <v>264</v>
      </c>
      <c r="M461" s="272" t="s">
        <v>264</v>
      </c>
      <c r="N461" s="272" t="s">
        <v>264</v>
      </c>
    </row>
    <row r="462" spans="1:14">
      <c r="A462" s="272">
        <v>809507</v>
      </c>
      <c r="B462" s="272" t="s">
        <v>712</v>
      </c>
      <c r="C462" s="272" t="s">
        <v>264</v>
      </c>
      <c r="D462" s="272" t="s">
        <v>262</v>
      </c>
      <c r="E462" s="272" t="s">
        <v>264</v>
      </c>
      <c r="F462" s="272" t="s">
        <v>262</v>
      </c>
      <c r="G462" s="272" t="s">
        <v>263</v>
      </c>
      <c r="H462" s="272" t="s">
        <v>264</v>
      </c>
      <c r="I462" s="272" t="s">
        <v>263</v>
      </c>
      <c r="J462" s="272" t="s">
        <v>263</v>
      </c>
      <c r="K462" s="272" t="s">
        <v>263</v>
      </c>
      <c r="L462" s="272" t="s">
        <v>263</v>
      </c>
      <c r="M462" s="272" t="s">
        <v>263</v>
      </c>
      <c r="N462" s="272" t="s">
        <v>263</v>
      </c>
    </row>
    <row r="463" spans="1:14">
      <c r="A463" s="272">
        <v>809510</v>
      </c>
      <c r="B463" s="272" t="s">
        <v>712</v>
      </c>
      <c r="C463" s="272" t="s">
        <v>262</v>
      </c>
      <c r="D463" s="272" t="s">
        <v>262</v>
      </c>
      <c r="E463" s="272" t="s">
        <v>264</v>
      </c>
      <c r="F463" s="272" t="s">
        <v>264</v>
      </c>
      <c r="G463" s="272" t="s">
        <v>262</v>
      </c>
      <c r="H463" s="272" t="s">
        <v>264</v>
      </c>
      <c r="I463" s="272" t="s">
        <v>263</v>
      </c>
      <c r="J463" s="272" t="s">
        <v>263</v>
      </c>
      <c r="K463" s="272" t="s">
        <v>263</v>
      </c>
      <c r="L463" s="272" t="s">
        <v>263</v>
      </c>
      <c r="M463" s="272" t="s">
        <v>264</v>
      </c>
      <c r="N463" s="272" t="s">
        <v>263</v>
      </c>
    </row>
    <row r="464" spans="1:14">
      <c r="A464" s="272">
        <v>809534</v>
      </c>
      <c r="B464" s="272" t="s">
        <v>712</v>
      </c>
      <c r="C464" s="272" t="s">
        <v>264</v>
      </c>
      <c r="D464" s="272" t="s">
        <v>264</v>
      </c>
      <c r="E464" s="272" t="s">
        <v>263</v>
      </c>
      <c r="F464" s="272" t="s">
        <v>263</v>
      </c>
      <c r="G464" s="272" t="s">
        <v>264</v>
      </c>
      <c r="H464" s="272" t="s">
        <v>264</v>
      </c>
      <c r="I464" s="272" t="s">
        <v>263</v>
      </c>
      <c r="J464" s="272" t="s">
        <v>263</v>
      </c>
      <c r="K464" s="272" t="s">
        <v>263</v>
      </c>
      <c r="L464" s="272" t="s">
        <v>263</v>
      </c>
      <c r="M464" s="272" t="s">
        <v>263</v>
      </c>
      <c r="N464" s="272" t="s">
        <v>263</v>
      </c>
    </row>
    <row r="465" spans="1:14">
      <c r="A465" s="272">
        <v>809535</v>
      </c>
      <c r="B465" s="272" t="s">
        <v>712</v>
      </c>
      <c r="C465" s="272" t="s">
        <v>264</v>
      </c>
      <c r="D465" s="272" t="s">
        <v>264</v>
      </c>
      <c r="E465" s="272" t="s">
        <v>263</v>
      </c>
      <c r="F465" s="272" t="s">
        <v>264</v>
      </c>
      <c r="G465" s="272" t="s">
        <v>264</v>
      </c>
      <c r="H465" s="272" t="s">
        <v>264</v>
      </c>
      <c r="I465" s="272" t="s">
        <v>263</v>
      </c>
      <c r="J465" s="272" t="s">
        <v>263</v>
      </c>
      <c r="K465" s="272" t="s">
        <v>263</v>
      </c>
      <c r="L465" s="272" t="s">
        <v>264</v>
      </c>
      <c r="M465" s="272" t="s">
        <v>263</v>
      </c>
      <c r="N465" s="272" t="s">
        <v>263</v>
      </c>
    </row>
    <row r="466" spans="1:14">
      <c r="A466" s="272">
        <v>809549</v>
      </c>
      <c r="B466" s="272" t="s">
        <v>712</v>
      </c>
      <c r="C466" s="272" t="s">
        <v>264</v>
      </c>
      <c r="D466" s="272" t="s">
        <v>262</v>
      </c>
      <c r="E466" s="272" t="s">
        <v>264</v>
      </c>
      <c r="F466" s="272" t="s">
        <v>262</v>
      </c>
      <c r="G466" s="272" t="s">
        <v>263</v>
      </c>
      <c r="H466" s="272" t="s">
        <v>262</v>
      </c>
      <c r="I466" s="272" t="s">
        <v>264</v>
      </c>
      <c r="J466" s="272" t="s">
        <v>262</v>
      </c>
      <c r="K466" s="272" t="s">
        <v>263</v>
      </c>
      <c r="L466" s="272" t="s">
        <v>264</v>
      </c>
      <c r="M466" s="272" t="s">
        <v>262</v>
      </c>
      <c r="N466" s="272" t="s">
        <v>264</v>
      </c>
    </row>
    <row r="467" spans="1:14">
      <c r="A467" s="272">
        <v>809558</v>
      </c>
      <c r="B467" s="272" t="s">
        <v>712</v>
      </c>
      <c r="C467" s="272" t="s">
        <v>262</v>
      </c>
      <c r="D467" s="272" t="s">
        <v>263</v>
      </c>
      <c r="E467" s="272" t="s">
        <v>264</v>
      </c>
      <c r="F467" s="272" t="s">
        <v>264</v>
      </c>
      <c r="G467" s="272" t="s">
        <v>262</v>
      </c>
      <c r="H467" s="272" t="s">
        <v>262</v>
      </c>
      <c r="I467" s="272" t="s">
        <v>264</v>
      </c>
      <c r="J467" s="272" t="s">
        <v>264</v>
      </c>
      <c r="K467" s="272" t="s">
        <v>264</v>
      </c>
      <c r="L467" s="272" t="s">
        <v>263</v>
      </c>
      <c r="M467" s="272" t="s">
        <v>264</v>
      </c>
      <c r="N467" s="272" t="s">
        <v>264</v>
      </c>
    </row>
    <row r="468" spans="1:14">
      <c r="A468" s="272">
        <v>809561</v>
      </c>
      <c r="B468" s="272" t="s">
        <v>712</v>
      </c>
      <c r="C468" s="272" t="s">
        <v>262</v>
      </c>
      <c r="D468" s="272" t="s">
        <v>263</v>
      </c>
      <c r="E468" s="272" t="s">
        <v>264</v>
      </c>
      <c r="F468" s="272" t="s">
        <v>262</v>
      </c>
      <c r="G468" s="272" t="s">
        <v>262</v>
      </c>
      <c r="H468" s="272" t="s">
        <v>262</v>
      </c>
      <c r="I468" s="272" t="s">
        <v>264</v>
      </c>
      <c r="J468" s="272" t="s">
        <v>263</v>
      </c>
      <c r="K468" s="272" t="s">
        <v>263</v>
      </c>
      <c r="L468" s="272" t="s">
        <v>263</v>
      </c>
      <c r="M468" s="272" t="s">
        <v>262</v>
      </c>
      <c r="N468" s="272" t="s">
        <v>264</v>
      </c>
    </row>
    <row r="469" spans="1:14">
      <c r="A469" s="272">
        <v>809568</v>
      </c>
      <c r="B469" s="272" t="s">
        <v>712</v>
      </c>
      <c r="C469" s="272" t="s">
        <v>262</v>
      </c>
      <c r="D469" s="272" t="s">
        <v>262</v>
      </c>
      <c r="E469" s="272" t="s">
        <v>262</v>
      </c>
      <c r="F469" s="272" t="s">
        <v>262</v>
      </c>
      <c r="G469" s="272" t="s">
        <v>263</v>
      </c>
      <c r="H469" s="272" t="s">
        <v>263</v>
      </c>
      <c r="I469" s="272" t="s">
        <v>263</v>
      </c>
      <c r="J469" s="272" t="s">
        <v>263</v>
      </c>
      <c r="K469" s="272" t="s">
        <v>263</v>
      </c>
      <c r="L469" s="272" t="s">
        <v>263</v>
      </c>
      <c r="M469" s="272" t="s">
        <v>263</v>
      </c>
      <c r="N469" s="272" t="s">
        <v>263</v>
      </c>
    </row>
    <row r="470" spans="1:14">
      <c r="A470" s="272">
        <v>809572</v>
      </c>
      <c r="B470" s="272" t="s">
        <v>712</v>
      </c>
      <c r="C470" s="272" t="s">
        <v>264</v>
      </c>
      <c r="D470" s="272" t="s">
        <v>262</v>
      </c>
      <c r="E470" s="272" t="s">
        <v>264</v>
      </c>
      <c r="F470" s="272" t="s">
        <v>262</v>
      </c>
      <c r="G470" s="272" t="s">
        <v>262</v>
      </c>
      <c r="H470" s="272" t="s">
        <v>263</v>
      </c>
      <c r="I470" s="272" t="s">
        <v>264</v>
      </c>
      <c r="J470" s="272" t="s">
        <v>264</v>
      </c>
      <c r="K470" s="272" t="s">
        <v>264</v>
      </c>
      <c r="L470" s="272" t="s">
        <v>263</v>
      </c>
      <c r="M470" s="272" t="s">
        <v>264</v>
      </c>
      <c r="N470" s="272" t="s">
        <v>263</v>
      </c>
    </row>
    <row r="471" spans="1:14">
      <c r="A471" s="272">
        <v>809581</v>
      </c>
      <c r="B471" s="272" t="s">
        <v>712</v>
      </c>
      <c r="C471" s="272" t="s">
        <v>264</v>
      </c>
      <c r="D471" s="272" t="s">
        <v>264</v>
      </c>
      <c r="E471" s="272" t="s">
        <v>263</v>
      </c>
      <c r="F471" s="272" t="s">
        <v>264</v>
      </c>
      <c r="G471" s="272" t="s">
        <v>263</v>
      </c>
      <c r="H471" s="272" t="s">
        <v>264</v>
      </c>
      <c r="I471" s="272" t="s">
        <v>263</v>
      </c>
      <c r="J471" s="272" t="s">
        <v>263</v>
      </c>
      <c r="K471" s="272" t="s">
        <v>263</v>
      </c>
      <c r="L471" s="272" t="s">
        <v>263</v>
      </c>
      <c r="M471" s="272" t="s">
        <v>263</v>
      </c>
      <c r="N471" s="272" t="s">
        <v>263</v>
      </c>
    </row>
    <row r="472" spans="1:14">
      <c r="A472" s="272">
        <v>809584</v>
      </c>
      <c r="B472" s="272" t="s">
        <v>712</v>
      </c>
      <c r="C472" s="272" t="s">
        <v>262</v>
      </c>
      <c r="D472" s="272" t="s">
        <v>262</v>
      </c>
      <c r="E472" s="272" t="s">
        <v>262</v>
      </c>
      <c r="F472" s="272" t="s">
        <v>262</v>
      </c>
      <c r="G472" s="272" t="s">
        <v>262</v>
      </c>
      <c r="H472" s="272" t="s">
        <v>264</v>
      </c>
      <c r="I472" s="272" t="s">
        <v>263</v>
      </c>
      <c r="J472" s="272" t="s">
        <v>263</v>
      </c>
      <c r="K472" s="272" t="s">
        <v>263</v>
      </c>
      <c r="L472" s="272" t="s">
        <v>263</v>
      </c>
      <c r="M472" s="272" t="s">
        <v>263</v>
      </c>
      <c r="N472" s="272" t="s">
        <v>263</v>
      </c>
    </row>
    <row r="473" spans="1:14">
      <c r="A473" s="272">
        <v>809594</v>
      </c>
      <c r="B473" s="272" t="s">
        <v>712</v>
      </c>
      <c r="C473" s="272" t="s">
        <v>262</v>
      </c>
      <c r="D473" s="272" t="s">
        <v>262</v>
      </c>
      <c r="E473" s="272" t="s">
        <v>264</v>
      </c>
      <c r="F473" s="272" t="s">
        <v>264</v>
      </c>
      <c r="G473" s="272" t="s">
        <v>262</v>
      </c>
      <c r="H473" s="272" t="s">
        <v>262</v>
      </c>
      <c r="I473" s="272" t="s">
        <v>264</v>
      </c>
      <c r="J473" s="272" t="s">
        <v>262</v>
      </c>
      <c r="K473" s="272" t="s">
        <v>264</v>
      </c>
      <c r="L473" s="272" t="s">
        <v>263</v>
      </c>
      <c r="M473" s="272" t="s">
        <v>263</v>
      </c>
      <c r="N473" s="272" t="s">
        <v>263</v>
      </c>
    </row>
    <row r="474" spans="1:14">
      <c r="A474" s="272">
        <v>809596</v>
      </c>
      <c r="B474" s="272" t="s">
        <v>712</v>
      </c>
      <c r="C474" s="272" t="s">
        <v>262</v>
      </c>
      <c r="D474" s="272" t="s">
        <v>262</v>
      </c>
      <c r="E474" s="272" t="s">
        <v>264</v>
      </c>
      <c r="F474" s="272" t="s">
        <v>264</v>
      </c>
      <c r="G474" s="272" t="s">
        <v>262</v>
      </c>
      <c r="H474" s="272" t="s">
        <v>262</v>
      </c>
      <c r="I474" s="272" t="s">
        <v>264</v>
      </c>
      <c r="J474" s="272" t="s">
        <v>264</v>
      </c>
      <c r="K474" s="272" t="s">
        <v>264</v>
      </c>
      <c r="L474" s="272" t="s">
        <v>264</v>
      </c>
      <c r="M474" s="272" t="s">
        <v>264</v>
      </c>
      <c r="N474" s="272" t="s">
        <v>264</v>
      </c>
    </row>
    <row r="475" spans="1:14">
      <c r="A475" s="272">
        <v>809597</v>
      </c>
      <c r="B475" s="272" t="s">
        <v>712</v>
      </c>
      <c r="C475" s="272" t="s">
        <v>262</v>
      </c>
      <c r="D475" s="272" t="s">
        <v>262</v>
      </c>
      <c r="E475" s="272" t="s">
        <v>262</v>
      </c>
      <c r="F475" s="272" t="s">
        <v>264</v>
      </c>
      <c r="G475" s="272" t="s">
        <v>264</v>
      </c>
      <c r="H475" s="272" t="s">
        <v>262</v>
      </c>
      <c r="I475" s="272" t="s">
        <v>262</v>
      </c>
      <c r="J475" s="272" t="s">
        <v>264</v>
      </c>
      <c r="K475" s="272" t="s">
        <v>264</v>
      </c>
      <c r="L475" s="272" t="s">
        <v>262</v>
      </c>
      <c r="M475" s="272" t="s">
        <v>264</v>
      </c>
      <c r="N475" s="272" t="s">
        <v>262</v>
      </c>
    </row>
    <row r="476" spans="1:14">
      <c r="A476" s="272">
        <v>809611</v>
      </c>
      <c r="B476" s="272" t="s">
        <v>712</v>
      </c>
      <c r="C476" s="272" t="s">
        <v>263</v>
      </c>
      <c r="D476" s="272" t="s">
        <v>263</v>
      </c>
      <c r="E476" s="272" t="s">
        <v>263</v>
      </c>
      <c r="F476" s="272" t="s">
        <v>264</v>
      </c>
      <c r="G476" s="272" t="s">
        <v>264</v>
      </c>
      <c r="H476" s="272" t="s">
        <v>264</v>
      </c>
      <c r="I476" s="272" t="s">
        <v>264</v>
      </c>
      <c r="J476" s="272" t="s">
        <v>262</v>
      </c>
      <c r="K476" s="272" t="s">
        <v>264</v>
      </c>
      <c r="L476" s="272" t="s">
        <v>264</v>
      </c>
      <c r="M476" s="272" t="s">
        <v>263</v>
      </c>
      <c r="N476" s="272" t="s">
        <v>263</v>
      </c>
    </row>
    <row r="477" spans="1:14">
      <c r="A477" s="272">
        <v>809615</v>
      </c>
      <c r="B477" s="272" t="s">
        <v>712</v>
      </c>
      <c r="C477" s="272" t="s">
        <v>262</v>
      </c>
      <c r="D477" s="272" t="s">
        <v>264</v>
      </c>
      <c r="E477" s="272" t="s">
        <v>264</v>
      </c>
      <c r="F477" s="272" t="s">
        <v>262</v>
      </c>
      <c r="G477" s="272" t="s">
        <v>262</v>
      </c>
      <c r="H477" s="272" t="s">
        <v>264</v>
      </c>
      <c r="I477" s="272" t="s">
        <v>263</v>
      </c>
      <c r="J477" s="272" t="s">
        <v>263</v>
      </c>
      <c r="K477" s="272" t="s">
        <v>263</v>
      </c>
      <c r="L477" s="272" t="s">
        <v>263</v>
      </c>
      <c r="M477" s="272" t="s">
        <v>263</v>
      </c>
      <c r="N477" s="272" t="s">
        <v>263</v>
      </c>
    </row>
    <row r="478" spans="1:14">
      <c r="A478" s="272">
        <v>809620</v>
      </c>
      <c r="B478" s="272" t="s">
        <v>712</v>
      </c>
      <c r="C478" s="272" t="s">
        <v>262</v>
      </c>
      <c r="D478" s="272" t="s">
        <v>264</v>
      </c>
      <c r="E478" s="272" t="s">
        <v>264</v>
      </c>
      <c r="F478" s="272" t="s">
        <v>264</v>
      </c>
      <c r="G478" s="272" t="s">
        <v>264</v>
      </c>
      <c r="H478" s="272" t="s">
        <v>262</v>
      </c>
      <c r="I478" s="272" t="s">
        <v>264</v>
      </c>
      <c r="J478" s="272" t="s">
        <v>262</v>
      </c>
      <c r="K478" s="272" t="s">
        <v>264</v>
      </c>
      <c r="L478" s="272" t="s">
        <v>262</v>
      </c>
      <c r="M478" s="272" t="s">
        <v>264</v>
      </c>
      <c r="N478" s="272" t="s">
        <v>264</v>
      </c>
    </row>
    <row r="479" spans="1:14">
      <c r="A479" s="272">
        <v>809625</v>
      </c>
      <c r="B479" s="272" t="s">
        <v>712</v>
      </c>
      <c r="C479" s="272" t="s">
        <v>264</v>
      </c>
      <c r="D479" s="272" t="s">
        <v>264</v>
      </c>
      <c r="E479" s="272" t="s">
        <v>264</v>
      </c>
      <c r="F479" s="272" t="s">
        <v>264</v>
      </c>
      <c r="G479" s="272" t="s">
        <v>264</v>
      </c>
      <c r="H479" s="272" t="s">
        <v>264</v>
      </c>
      <c r="I479" s="272" t="s">
        <v>262</v>
      </c>
      <c r="J479" s="272" t="s">
        <v>263</v>
      </c>
      <c r="K479" s="272" t="s">
        <v>264</v>
      </c>
      <c r="L479" s="272" t="s">
        <v>262</v>
      </c>
      <c r="M479" s="272" t="s">
        <v>262</v>
      </c>
      <c r="N479" s="272" t="s">
        <v>264</v>
      </c>
    </row>
    <row r="480" spans="1:14">
      <c r="A480" s="272">
        <v>809653</v>
      </c>
      <c r="B480" s="272" t="s">
        <v>712</v>
      </c>
      <c r="C480" s="272" t="s">
        <v>262</v>
      </c>
      <c r="D480" s="272" t="s">
        <v>264</v>
      </c>
      <c r="E480" s="272" t="s">
        <v>264</v>
      </c>
      <c r="F480" s="272" t="s">
        <v>264</v>
      </c>
      <c r="G480" s="272" t="s">
        <v>262</v>
      </c>
      <c r="H480" s="272" t="s">
        <v>263</v>
      </c>
      <c r="I480" s="272" t="s">
        <v>263</v>
      </c>
      <c r="J480" s="272" t="s">
        <v>263</v>
      </c>
      <c r="K480" s="272" t="s">
        <v>264</v>
      </c>
      <c r="L480" s="272" t="s">
        <v>263</v>
      </c>
      <c r="M480" s="272" t="s">
        <v>263</v>
      </c>
      <c r="N480" s="272" t="s">
        <v>263</v>
      </c>
    </row>
    <row r="481" spans="1:14">
      <c r="A481" s="272">
        <v>809656</v>
      </c>
      <c r="B481" s="272" t="s">
        <v>712</v>
      </c>
      <c r="C481" s="272" t="s">
        <v>264</v>
      </c>
      <c r="D481" s="272" t="s">
        <v>262</v>
      </c>
      <c r="E481" s="272" t="s">
        <v>262</v>
      </c>
      <c r="F481" s="272" t="s">
        <v>262</v>
      </c>
      <c r="G481" s="272" t="s">
        <v>264</v>
      </c>
      <c r="H481" s="272" t="s">
        <v>264</v>
      </c>
      <c r="I481" s="272" t="s">
        <v>264</v>
      </c>
      <c r="J481" s="272" t="s">
        <v>264</v>
      </c>
      <c r="K481" s="272" t="s">
        <v>264</v>
      </c>
      <c r="L481" s="272" t="s">
        <v>264</v>
      </c>
      <c r="M481" s="272" t="s">
        <v>264</v>
      </c>
      <c r="N481" s="272" t="s">
        <v>264</v>
      </c>
    </row>
    <row r="482" spans="1:14">
      <c r="A482" s="272">
        <v>809663</v>
      </c>
      <c r="B482" s="272" t="s">
        <v>712</v>
      </c>
      <c r="C482" s="272" t="s">
        <v>264</v>
      </c>
      <c r="D482" s="272" t="s">
        <v>264</v>
      </c>
      <c r="E482" s="272" t="s">
        <v>263</v>
      </c>
      <c r="F482" s="272" t="s">
        <v>264</v>
      </c>
      <c r="G482" s="272" t="s">
        <v>264</v>
      </c>
      <c r="H482" s="272" t="s">
        <v>264</v>
      </c>
      <c r="I482" s="272" t="s">
        <v>262</v>
      </c>
      <c r="J482" s="272" t="s">
        <v>263</v>
      </c>
      <c r="K482" s="272" t="s">
        <v>264</v>
      </c>
      <c r="L482" s="272" t="s">
        <v>263</v>
      </c>
      <c r="M482" s="272" t="s">
        <v>263</v>
      </c>
      <c r="N482" s="272" t="s">
        <v>264</v>
      </c>
    </row>
    <row r="483" spans="1:14">
      <c r="A483" s="272">
        <v>809697</v>
      </c>
      <c r="B483" s="272" t="s">
        <v>712</v>
      </c>
      <c r="C483" s="272" t="s">
        <v>262</v>
      </c>
      <c r="D483" s="272" t="s">
        <v>263</v>
      </c>
      <c r="E483" s="272" t="s">
        <v>264</v>
      </c>
      <c r="F483" s="272" t="s">
        <v>262</v>
      </c>
      <c r="G483" s="272" t="s">
        <v>262</v>
      </c>
      <c r="H483" s="272" t="s">
        <v>262</v>
      </c>
      <c r="I483" s="272" t="s">
        <v>262</v>
      </c>
      <c r="J483" s="272" t="s">
        <v>263</v>
      </c>
      <c r="K483" s="272" t="s">
        <v>263</v>
      </c>
      <c r="L483" s="272" t="s">
        <v>264</v>
      </c>
      <c r="M483" s="272" t="s">
        <v>263</v>
      </c>
      <c r="N483" s="272" t="s">
        <v>263</v>
      </c>
    </row>
    <row r="484" spans="1:14">
      <c r="A484" s="272">
        <v>809701</v>
      </c>
      <c r="B484" s="272" t="s">
        <v>712</v>
      </c>
      <c r="C484" s="272" t="s">
        <v>264</v>
      </c>
      <c r="D484" s="272" t="s">
        <v>263</v>
      </c>
      <c r="E484" s="272" t="s">
        <v>264</v>
      </c>
      <c r="F484" s="272" t="s">
        <v>264</v>
      </c>
      <c r="G484" s="272" t="s">
        <v>264</v>
      </c>
      <c r="H484" s="272" t="s">
        <v>264</v>
      </c>
      <c r="I484" s="272" t="s">
        <v>264</v>
      </c>
      <c r="J484" s="272" t="s">
        <v>262</v>
      </c>
      <c r="K484" s="272" t="s">
        <v>262</v>
      </c>
      <c r="L484" s="272" t="s">
        <v>262</v>
      </c>
      <c r="M484" s="272" t="s">
        <v>264</v>
      </c>
      <c r="N484" s="272" t="s">
        <v>263</v>
      </c>
    </row>
    <row r="485" spans="1:14">
      <c r="A485" s="272">
        <v>809714</v>
      </c>
      <c r="B485" s="272" t="s">
        <v>712</v>
      </c>
      <c r="C485" s="272" t="s">
        <v>264</v>
      </c>
      <c r="D485" s="272" t="s">
        <v>262</v>
      </c>
      <c r="E485" s="272" t="s">
        <v>264</v>
      </c>
      <c r="F485" s="272" t="s">
        <v>262</v>
      </c>
      <c r="G485" s="272" t="s">
        <v>264</v>
      </c>
      <c r="H485" s="272" t="s">
        <v>264</v>
      </c>
      <c r="I485" s="272" t="s">
        <v>263</v>
      </c>
      <c r="J485" s="272" t="s">
        <v>263</v>
      </c>
      <c r="K485" s="272" t="s">
        <v>263</v>
      </c>
      <c r="L485" s="272" t="s">
        <v>263</v>
      </c>
      <c r="M485" s="272" t="s">
        <v>263</v>
      </c>
      <c r="N485" s="272" t="s">
        <v>263</v>
      </c>
    </row>
    <row r="486" spans="1:14">
      <c r="A486" s="272">
        <v>809725</v>
      </c>
      <c r="B486" s="272" t="s">
        <v>712</v>
      </c>
      <c r="C486" s="272" t="s">
        <v>262</v>
      </c>
      <c r="D486" s="272" t="s">
        <v>264</v>
      </c>
      <c r="E486" s="272" t="s">
        <v>264</v>
      </c>
      <c r="F486" s="272" t="s">
        <v>262</v>
      </c>
      <c r="G486" s="272" t="s">
        <v>264</v>
      </c>
      <c r="H486" s="272" t="s">
        <v>262</v>
      </c>
      <c r="I486" s="272" t="s">
        <v>263</v>
      </c>
      <c r="J486" s="272" t="s">
        <v>263</v>
      </c>
      <c r="K486" s="272" t="s">
        <v>263</v>
      </c>
      <c r="L486" s="272" t="s">
        <v>263</v>
      </c>
      <c r="M486" s="272" t="s">
        <v>263</v>
      </c>
      <c r="N486" s="272" t="s">
        <v>263</v>
      </c>
    </row>
    <row r="487" spans="1:14">
      <c r="A487" s="272">
        <v>809764</v>
      </c>
      <c r="B487" s="272" t="s">
        <v>712</v>
      </c>
      <c r="C487" s="272" t="s">
        <v>264</v>
      </c>
      <c r="D487" s="272" t="s">
        <v>262</v>
      </c>
      <c r="E487" s="272" t="s">
        <v>264</v>
      </c>
      <c r="F487" s="272" t="s">
        <v>263</v>
      </c>
      <c r="G487" s="272" t="s">
        <v>263</v>
      </c>
      <c r="H487" s="272" t="s">
        <v>263</v>
      </c>
      <c r="I487" s="272" t="s">
        <v>262</v>
      </c>
      <c r="J487" s="272" t="s">
        <v>264</v>
      </c>
      <c r="K487" s="272" t="s">
        <v>263</v>
      </c>
      <c r="L487" s="272" t="s">
        <v>263</v>
      </c>
      <c r="M487" s="272" t="s">
        <v>263</v>
      </c>
      <c r="N487" s="272" t="s">
        <v>263</v>
      </c>
    </row>
    <row r="488" spans="1:14">
      <c r="A488" s="272">
        <v>809776</v>
      </c>
      <c r="B488" s="272" t="s">
        <v>712</v>
      </c>
      <c r="C488" s="272" t="s">
        <v>264</v>
      </c>
      <c r="D488" s="272" t="s">
        <v>264</v>
      </c>
      <c r="E488" s="272" t="s">
        <v>262</v>
      </c>
      <c r="F488" s="272" t="s">
        <v>262</v>
      </c>
      <c r="G488" s="272" t="s">
        <v>264</v>
      </c>
      <c r="H488" s="272" t="s">
        <v>264</v>
      </c>
      <c r="I488" s="272" t="s">
        <v>262</v>
      </c>
      <c r="J488" s="272" t="s">
        <v>262</v>
      </c>
      <c r="K488" s="272" t="s">
        <v>262</v>
      </c>
      <c r="L488" s="272" t="s">
        <v>264</v>
      </c>
      <c r="M488" s="272" t="s">
        <v>264</v>
      </c>
      <c r="N488" s="272" t="s">
        <v>263</v>
      </c>
    </row>
    <row r="489" spans="1:14">
      <c r="A489" s="272">
        <v>809782</v>
      </c>
      <c r="B489" s="272" t="s">
        <v>712</v>
      </c>
      <c r="C489" s="272" t="s">
        <v>262</v>
      </c>
      <c r="D489" s="272" t="s">
        <v>262</v>
      </c>
      <c r="E489" s="272" t="s">
        <v>262</v>
      </c>
      <c r="F489" s="272" t="s">
        <v>264</v>
      </c>
      <c r="G489" s="272" t="s">
        <v>262</v>
      </c>
      <c r="H489" s="272" t="s">
        <v>262</v>
      </c>
      <c r="I489" s="272" t="s">
        <v>263</v>
      </c>
      <c r="J489" s="272" t="s">
        <v>264</v>
      </c>
      <c r="K489" s="272" t="s">
        <v>263</v>
      </c>
      <c r="L489" s="272" t="s">
        <v>263</v>
      </c>
      <c r="M489" s="272" t="s">
        <v>264</v>
      </c>
      <c r="N489" s="272" t="s">
        <v>263</v>
      </c>
    </row>
    <row r="490" spans="1:14">
      <c r="A490" s="272">
        <v>809787</v>
      </c>
      <c r="B490" s="272" t="s">
        <v>712</v>
      </c>
      <c r="C490" s="272" t="s">
        <v>264</v>
      </c>
      <c r="D490" s="272" t="s">
        <v>263</v>
      </c>
      <c r="E490" s="272" t="s">
        <v>264</v>
      </c>
      <c r="F490" s="272" t="s">
        <v>262</v>
      </c>
      <c r="G490" s="272" t="s">
        <v>264</v>
      </c>
      <c r="H490" s="272" t="s">
        <v>264</v>
      </c>
      <c r="I490" s="272" t="s">
        <v>262</v>
      </c>
      <c r="J490" s="272" t="s">
        <v>264</v>
      </c>
      <c r="K490" s="272" t="s">
        <v>264</v>
      </c>
      <c r="L490" s="272" t="s">
        <v>263</v>
      </c>
      <c r="M490" s="272" t="s">
        <v>262</v>
      </c>
      <c r="N490" s="272" t="s">
        <v>263</v>
      </c>
    </row>
    <row r="491" spans="1:14">
      <c r="A491" s="272">
        <v>809788</v>
      </c>
      <c r="B491" s="272" t="s">
        <v>712</v>
      </c>
      <c r="C491" s="272" t="s">
        <v>262</v>
      </c>
      <c r="D491" s="272" t="s">
        <v>264</v>
      </c>
      <c r="E491" s="272" t="s">
        <v>262</v>
      </c>
      <c r="F491" s="272" t="s">
        <v>264</v>
      </c>
      <c r="G491" s="272" t="s">
        <v>264</v>
      </c>
      <c r="H491" s="272" t="s">
        <v>264</v>
      </c>
      <c r="I491" s="272" t="s">
        <v>263</v>
      </c>
      <c r="J491" s="272" t="s">
        <v>264</v>
      </c>
      <c r="K491" s="272" t="s">
        <v>263</v>
      </c>
      <c r="L491" s="272" t="s">
        <v>263</v>
      </c>
      <c r="M491" s="272" t="s">
        <v>264</v>
      </c>
      <c r="N491" s="272" t="s">
        <v>264</v>
      </c>
    </row>
    <row r="492" spans="1:14">
      <c r="A492" s="272">
        <v>809796</v>
      </c>
      <c r="B492" s="272" t="s">
        <v>712</v>
      </c>
      <c r="C492" s="272" t="s">
        <v>262</v>
      </c>
      <c r="D492" s="272" t="s">
        <v>263</v>
      </c>
      <c r="E492" s="272" t="s">
        <v>263</v>
      </c>
      <c r="F492" s="272" t="s">
        <v>264</v>
      </c>
      <c r="G492" s="272" t="s">
        <v>264</v>
      </c>
      <c r="H492" s="272" t="s">
        <v>264</v>
      </c>
      <c r="I492" s="272" t="s">
        <v>264</v>
      </c>
      <c r="J492" s="272" t="s">
        <v>263</v>
      </c>
      <c r="K492" s="272" t="s">
        <v>263</v>
      </c>
      <c r="L492" s="272" t="s">
        <v>263</v>
      </c>
      <c r="M492" s="272" t="s">
        <v>263</v>
      </c>
      <c r="N492" s="272" t="s">
        <v>263</v>
      </c>
    </row>
    <row r="493" spans="1:14">
      <c r="A493" s="272">
        <v>809797</v>
      </c>
      <c r="B493" s="272" t="s">
        <v>712</v>
      </c>
      <c r="C493" s="272" t="s">
        <v>264</v>
      </c>
      <c r="D493" s="272" t="s">
        <v>263</v>
      </c>
      <c r="E493" s="272" t="s">
        <v>263</v>
      </c>
      <c r="F493" s="272" t="s">
        <v>262</v>
      </c>
      <c r="G493" s="272" t="s">
        <v>262</v>
      </c>
      <c r="H493" s="272" t="s">
        <v>262</v>
      </c>
      <c r="I493" s="272" t="s">
        <v>263</v>
      </c>
      <c r="J493" s="272" t="s">
        <v>263</v>
      </c>
      <c r="K493" s="272" t="s">
        <v>263</v>
      </c>
      <c r="L493" s="272" t="s">
        <v>263</v>
      </c>
      <c r="M493" s="272" t="s">
        <v>264</v>
      </c>
      <c r="N493" s="272" t="s">
        <v>263</v>
      </c>
    </row>
    <row r="494" spans="1:14">
      <c r="A494" s="272">
        <v>809799</v>
      </c>
      <c r="B494" s="272" t="s">
        <v>712</v>
      </c>
      <c r="C494" s="272" t="s">
        <v>262</v>
      </c>
      <c r="D494" s="272" t="s">
        <v>263</v>
      </c>
      <c r="E494" s="272" t="s">
        <v>263</v>
      </c>
      <c r="F494" s="272" t="s">
        <v>264</v>
      </c>
      <c r="G494" s="272" t="s">
        <v>262</v>
      </c>
      <c r="H494" s="272" t="s">
        <v>262</v>
      </c>
      <c r="I494" s="272" t="s">
        <v>262</v>
      </c>
      <c r="J494" s="272" t="s">
        <v>263</v>
      </c>
      <c r="K494" s="272" t="s">
        <v>263</v>
      </c>
      <c r="L494" s="272" t="s">
        <v>262</v>
      </c>
      <c r="M494" s="272" t="s">
        <v>264</v>
      </c>
      <c r="N494" s="272" t="s">
        <v>263</v>
      </c>
    </row>
    <row r="495" spans="1:14">
      <c r="A495" s="272">
        <v>809801</v>
      </c>
      <c r="B495" s="272" t="s">
        <v>712</v>
      </c>
      <c r="C495" s="272" t="s">
        <v>264</v>
      </c>
      <c r="D495" s="272" t="s">
        <v>264</v>
      </c>
      <c r="E495" s="272" t="s">
        <v>263</v>
      </c>
      <c r="F495" s="272" t="s">
        <v>264</v>
      </c>
      <c r="G495" s="272" t="s">
        <v>262</v>
      </c>
      <c r="H495" s="272" t="s">
        <v>263</v>
      </c>
      <c r="I495" s="272" t="s">
        <v>262</v>
      </c>
      <c r="J495" s="272" t="s">
        <v>263</v>
      </c>
      <c r="K495" s="272" t="s">
        <v>263</v>
      </c>
      <c r="L495" s="272" t="s">
        <v>262</v>
      </c>
      <c r="M495" s="272" t="s">
        <v>262</v>
      </c>
      <c r="N495" s="272" t="s">
        <v>264</v>
      </c>
    </row>
    <row r="496" spans="1:14">
      <c r="A496" s="272">
        <v>809806</v>
      </c>
      <c r="B496" s="272" t="s">
        <v>712</v>
      </c>
      <c r="C496" s="272" t="s">
        <v>263</v>
      </c>
      <c r="D496" s="272" t="s">
        <v>264</v>
      </c>
      <c r="E496" s="272" t="s">
        <v>263</v>
      </c>
      <c r="F496" s="272" t="s">
        <v>264</v>
      </c>
      <c r="G496" s="272" t="s">
        <v>263</v>
      </c>
      <c r="H496" s="272" t="s">
        <v>264</v>
      </c>
      <c r="I496" s="272" t="s">
        <v>262</v>
      </c>
      <c r="J496" s="272" t="s">
        <v>264</v>
      </c>
      <c r="K496" s="272" t="s">
        <v>263</v>
      </c>
      <c r="L496" s="272" t="s">
        <v>262</v>
      </c>
      <c r="M496" s="272" t="s">
        <v>264</v>
      </c>
      <c r="N496" s="272" t="s">
        <v>263</v>
      </c>
    </row>
    <row r="497" spans="1:14">
      <c r="A497" s="272">
        <v>809808</v>
      </c>
      <c r="B497" s="272" t="s">
        <v>712</v>
      </c>
      <c r="C497" s="272" t="s">
        <v>263</v>
      </c>
      <c r="D497" s="272" t="s">
        <v>264</v>
      </c>
      <c r="E497" s="272" t="s">
        <v>264</v>
      </c>
      <c r="F497" s="272" t="s">
        <v>264</v>
      </c>
      <c r="G497" s="272" t="s">
        <v>264</v>
      </c>
      <c r="H497" s="272" t="s">
        <v>264</v>
      </c>
      <c r="I497" s="272" t="s">
        <v>264</v>
      </c>
      <c r="J497" s="272" t="s">
        <v>264</v>
      </c>
      <c r="K497" s="272" t="s">
        <v>263</v>
      </c>
      <c r="L497" s="272" t="s">
        <v>263</v>
      </c>
      <c r="M497" s="272" t="s">
        <v>264</v>
      </c>
      <c r="N497" s="272" t="s">
        <v>264</v>
      </c>
    </row>
    <row r="498" spans="1:14">
      <c r="A498" s="272">
        <v>809809</v>
      </c>
      <c r="B498" s="272" t="s">
        <v>712</v>
      </c>
      <c r="C498" s="272" t="s">
        <v>262</v>
      </c>
      <c r="D498" s="272" t="s">
        <v>264</v>
      </c>
      <c r="E498" s="272" t="s">
        <v>264</v>
      </c>
      <c r="F498" s="272" t="s">
        <v>263</v>
      </c>
      <c r="G498" s="272" t="s">
        <v>263</v>
      </c>
      <c r="H498" s="272" t="s">
        <v>263</v>
      </c>
      <c r="I498" s="272" t="s">
        <v>262</v>
      </c>
      <c r="J498" s="272" t="s">
        <v>263</v>
      </c>
      <c r="K498" s="272" t="s">
        <v>263</v>
      </c>
      <c r="L498" s="272" t="s">
        <v>264</v>
      </c>
      <c r="M498" s="272" t="s">
        <v>263</v>
      </c>
      <c r="N498" s="272" t="s">
        <v>263</v>
      </c>
    </row>
    <row r="499" spans="1:14">
      <c r="A499" s="272">
        <v>809823</v>
      </c>
      <c r="B499" s="272" t="s">
        <v>712</v>
      </c>
      <c r="C499" s="272" t="s">
        <v>264</v>
      </c>
      <c r="D499" s="272" t="s">
        <v>262</v>
      </c>
      <c r="E499" s="272" t="s">
        <v>264</v>
      </c>
      <c r="F499" s="272" t="s">
        <v>264</v>
      </c>
      <c r="G499" s="272" t="s">
        <v>262</v>
      </c>
      <c r="H499" s="272" t="s">
        <v>264</v>
      </c>
      <c r="I499" s="272" t="s">
        <v>263</v>
      </c>
      <c r="J499" s="272" t="s">
        <v>263</v>
      </c>
      <c r="K499" s="272" t="s">
        <v>263</v>
      </c>
      <c r="L499" s="272" t="s">
        <v>263</v>
      </c>
      <c r="M499" s="272" t="s">
        <v>263</v>
      </c>
      <c r="N499" s="272" t="s">
        <v>263</v>
      </c>
    </row>
    <row r="500" spans="1:14">
      <c r="A500" s="272">
        <v>809832</v>
      </c>
      <c r="B500" s="272" t="s">
        <v>712</v>
      </c>
      <c r="C500" s="272" t="s">
        <v>264</v>
      </c>
      <c r="D500" s="272" t="s">
        <v>264</v>
      </c>
      <c r="E500" s="272" t="s">
        <v>264</v>
      </c>
      <c r="F500" s="272" t="s">
        <v>262</v>
      </c>
      <c r="G500" s="272" t="s">
        <v>262</v>
      </c>
      <c r="H500" s="272" t="s">
        <v>264</v>
      </c>
      <c r="I500" s="272" t="s">
        <v>264</v>
      </c>
      <c r="J500" s="272" t="s">
        <v>262</v>
      </c>
      <c r="K500" s="272" t="s">
        <v>262</v>
      </c>
      <c r="L500" s="272" t="s">
        <v>262</v>
      </c>
      <c r="M500" s="272" t="s">
        <v>264</v>
      </c>
      <c r="N500" s="272" t="s">
        <v>262</v>
      </c>
    </row>
    <row r="501" spans="1:14">
      <c r="A501" s="272">
        <v>809839</v>
      </c>
      <c r="B501" s="272" t="s">
        <v>712</v>
      </c>
      <c r="C501" s="272" t="s">
        <v>262</v>
      </c>
      <c r="D501" s="272" t="s">
        <v>262</v>
      </c>
      <c r="E501" s="272" t="s">
        <v>262</v>
      </c>
      <c r="F501" s="272" t="s">
        <v>262</v>
      </c>
      <c r="G501" s="272" t="s">
        <v>262</v>
      </c>
      <c r="H501" s="272" t="s">
        <v>262</v>
      </c>
      <c r="I501" s="272" t="s">
        <v>263</v>
      </c>
      <c r="J501" s="272" t="s">
        <v>263</v>
      </c>
      <c r="K501" s="272" t="s">
        <v>263</v>
      </c>
      <c r="L501" s="272" t="s">
        <v>263</v>
      </c>
      <c r="M501" s="272" t="s">
        <v>263</v>
      </c>
      <c r="N501" s="272" t="s">
        <v>263</v>
      </c>
    </row>
    <row r="502" spans="1:14">
      <c r="A502" s="272">
        <v>809844</v>
      </c>
      <c r="B502" s="272" t="s">
        <v>712</v>
      </c>
      <c r="C502" s="272" t="s">
        <v>264</v>
      </c>
      <c r="D502" s="272" t="s">
        <v>263</v>
      </c>
      <c r="E502" s="272" t="s">
        <v>263</v>
      </c>
      <c r="F502" s="272" t="s">
        <v>264</v>
      </c>
      <c r="G502" s="272" t="s">
        <v>264</v>
      </c>
      <c r="H502" s="272" t="s">
        <v>263</v>
      </c>
      <c r="I502" s="272" t="s">
        <v>263</v>
      </c>
      <c r="J502" s="272" t="s">
        <v>263</v>
      </c>
      <c r="K502" s="272" t="s">
        <v>263</v>
      </c>
      <c r="L502" s="272" t="s">
        <v>263</v>
      </c>
      <c r="M502" s="272" t="s">
        <v>263</v>
      </c>
      <c r="N502" s="272" t="s">
        <v>263</v>
      </c>
    </row>
    <row r="503" spans="1:14">
      <c r="A503" s="272">
        <v>809857</v>
      </c>
      <c r="B503" s="272" t="s">
        <v>712</v>
      </c>
      <c r="C503" s="272" t="s">
        <v>262</v>
      </c>
      <c r="D503" s="272" t="s">
        <v>262</v>
      </c>
      <c r="E503" s="272" t="s">
        <v>262</v>
      </c>
      <c r="F503" s="272" t="s">
        <v>264</v>
      </c>
      <c r="G503" s="272" t="s">
        <v>264</v>
      </c>
      <c r="H503" s="272" t="s">
        <v>262</v>
      </c>
      <c r="I503" s="272" t="s">
        <v>264</v>
      </c>
      <c r="J503" s="272" t="s">
        <v>264</v>
      </c>
      <c r="K503" s="272" t="s">
        <v>264</v>
      </c>
      <c r="L503" s="272" t="s">
        <v>262</v>
      </c>
      <c r="M503" s="272" t="s">
        <v>262</v>
      </c>
      <c r="N503" s="272" t="s">
        <v>262</v>
      </c>
    </row>
    <row r="504" spans="1:14">
      <c r="A504" s="272">
        <v>809860</v>
      </c>
      <c r="B504" s="272" t="s">
        <v>712</v>
      </c>
      <c r="C504" s="272" t="s">
        <v>262</v>
      </c>
      <c r="D504" s="272" t="s">
        <v>262</v>
      </c>
      <c r="E504" s="272" t="s">
        <v>263</v>
      </c>
      <c r="F504" s="272" t="s">
        <v>262</v>
      </c>
      <c r="G504" s="272" t="s">
        <v>264</v>
      </c>
      <c r="H504" s="272" t="s">
        <v>264</v>
      </c>
      <c r="I504" s="272" t="s">
        <v>264</v>
      </c>
      <c r="J504" s="272" t="s">
        <v>264</v>
      </c>
      <c r="K504" s="272" t="s">
        <v>264</v>
      </c>
      <c r="L504" s="272" t="s">
        <v>264</v>
      </c>
      <c r="M504" s="272" t="s">
        <v>264</v>
      </c>
      <c r="N504" s="272" t="s">
        <v>264</v>
      </c>
    </row>
    <row r="505" spans="1:14">
      <c r="A505" s="272">
        <v>809870</v>
      </c>
      <c r="B505" s="272" t="s">
        <v>712</v>
      </c>
      <c r="C505" s="272" t="s">
        <v>264</v>
      </c>
      <c r="D505" s="272" t="s">
        <v>264</v>
      </c>
      <c r="E505" s="272" t="s">
        <v>264</v>
      </c>
      <c r="F505" s="272" t="s">
        <v>264</v>
      </c>
      <c r="G505" s="272" t="s">
        <v>262</v>
      </c>
      <c r="H505" s="272" t="s">
        <v>262</v>
      </c>
      <c r="I505" s="272" t="s">
        <v>264</v>
      </c>
      <c r="J505" s="272" t="s">
        <v>264</v>
      </c>
      <c r="K505" s="272" t="s">
        <v>264</v>
      </c>
      <c r="L505" s="272" t="s">
        <v>263</v>
      </c>
      <c r="M505" s="272" t="s">
        <v>264</v>
      </c>
      <c r="N505" s="272" t="s">
        <v>263</v>
      </c>
    </row>
    <row r="506" spans="1:14">
      <c r="A506" s="272">
        <v>809871</v>
      </c>
      <c r="B506" s="272" t="s">
        <v>712</v>
      </c>
      <c r="C506" s="272" t="s">
        <v>262</v>
      </c>
      <c r="D506" s="272" t="s">
        <v>263</v>
      </c>
      <c r="E506" s="272" t="s">
        <v>262</v>
      </c>
      <c r="F506" s="272" t="s">
        <v>262</v>
      </c>
      <c r="G506" s="272" t="s">
        <v>262</v>
      </c>
      <c r="H506" s="272" t="s">
        <v>264</v>
      </c>
      <c r="I506" s="272" t="s">
        <v>263</v>
      </c>
      <c r="J506" s="272" t="s">
        <v>263</v>
      </c>
      <c r="K506" s="272" t="s">
        <v>263</v>
      </c>
      <c r="L506" s="272" t="s">
        <v>263</v>
      </c>
      <c r="M506" s="272" t="s">
        <v>264</v>
      </c>
      <c r="N506" s="272" t="s">
        <v>264</v>
      </c>
    </row>
    <row r="507" spans="1:14">
      <c r="A507" s="272">
        <v>809877</v>
      </c>
      <c r="B507" s="272" t="s">
        <v>712</v>
      </c>
      <c r="C507" s="272" t="s">
        <v>264</v>
      </c>
      <c r="D507" s="272" t="s">
        <v>264</v>
      </c>
      <c r="E507" s="272" t="s">
        <v>262</v>
      </c>
      <c r="F507" s="272" t="s">
        <v>264</v>
      </c>
      <c r="G507" s="272" t="s">
        <v>264</v>
      </c>
      <c r="H507" s="272" t="s">
        <v>264</v>
      </c>
      <c r="I507" s="272" t="s">
        <v>263</v>
      </c>
      <c r="J507" s="272" t="s">
        <v>263</v>
      </c>
      <c r="K507" s="272" t="s">
        <v>263</v>
      </c>
      <c r="L507" s="272" t="s">
        <v>263</v>
      </c>
      <c r="M507" s="272" t="s">
        <v>263</v>
      </c>
      <c r="N507" s="272" t="s">
        <v>263</v>
      </c>
    </row>
    <row r="508" spans="1:14">
      <c r="A508" s="272">
        <v>809878</v>
      </c>
      <c r="B508" s="272" t="s">
        <v>712</v>
      </c>
      <c r="C508" s="272" t="s">
        <v>264</v>
      </c>
      <c r="D508" s="272" t="s">
        <v>264</v>
      </c>
      <c r="E508" s="272" t="s">
        <v>263</v>
      </c>
      <c r="F508" s="272" t="s">
        <v>264</v>
      </c>
      <c r="G508" s="272" t="s">
        <v>264</v>
      </c>
      <c r="H508" s="272" t="s">
        <v>264</v>
      </c>
      <c r="I508" s="272" t="s">
        <v>263</v>
      </c>
      <c r="J508" s="272" t="s">
        <v>264</v>
      </c>
      <c r="K508" s="272" t="s">
        <v>262</v>
      </c>
      <c r="L508" s="272" t="s">
        <v>264</v>
      </c>
      <c r="M508" s="272" t="s">
        <v>262</v>
      </c>
      <c r="N508" s="272" t="s">
        <v>264</v>
      </c>
    </row>
    <row r="509" spans="1:14">
      <c r="A509" s="272">
        <v>809881</v>
      </c>
      <c r="B509" s="272" t="s">
        <v>712</v>
      </c>
      <c r="C509" s="272" t="s">
        <v>262</v>
      </c>
      <c r="D509" s="272" t="s">
        <v>264</v>
      </c>
      <c r="E509" s="272" t="s">
        <v>264</v>
      </c>
      <c r="F509" s="272" t="s">
        <v>264</v>
      </c>
      <c r="G509" s="272" t="s">
        <v>262</v>
      </c>
      <c r="H509" s="272" t="s">
        <v>263</v>
      </c>
      <c r="I509" s="272" t="s">
        <v>263</v>
      </c>
      <c r="J509" s="272" t="s">
        <v>263</v>
      </c>
      <c r="K509" s="272" t="s">
        <v>262</v>
      </c>
      <c r="L509" s="272" t="s">
        <v>264</v>
      </c>
      <c r="M509" s="272" t="s">
        <v>263</v>
      </c>
      <c r="N509" s="272" t="s">
        <v>264</v>
      </c>
    </row>
    <row r="510" spans="1:14">
      <c r="A510" s="272">
        <v>809895</v>
      </c>
      <c r="B510" s="272" t="s">
        <v>712</v>
      </c>
      <c r="C510" s="272" t="s">
        <v>264</v>
      </c>
      <c r="D510" s="272" t="s">
        <v>264</v>
      </c>
      <c r="E510" s="272" t="s">
        <v>263</v>
      </c>
      <c r="F510" s="272" t="s">
        <v>264</v>
      </c>
      <c r="G510" s="272" t="s">
        <v>262</v>
      </c>
      <c r="H510" s="272" t="s">
        <v>264</v>
      </c>
      <c r="I510" s="272" t="s">
        <v>263</v>
      </c>
      <c r="J510" s="272" t="s">
        <v>263</v>
      </c>
      <c r="K510" s="272" t="s">
        <v>263</v>
      </c>
      <c r="L510" s="272" t="s">
        <v>263</v>
      </c>
      <c r="M510" s="272" t="s">
        <v>263</v>
      </c>
      <c r="N510" s="272" t="s">
        <v>263</v>
      </c>
    </row>
    <row r="511" spans="1:14">
      <c r="A511" s="272">
        <v>809901</v>
      </c>
      <c r="B511" s="272" t="s">
        <v>712</v>
      </c>
      <c r="C511" s="272" t="s">
        <v>264</v>
      </c>
      <c r="D511" s="272" t="s">
        <v>264</v>
      </c>
      <c r="E511" s="272" t="s">
        <v>263</v>
      </c>
      <c r="F511" s="272" t="s">
        <v>264</v>
      </c>
      <c r="G511" s="272" t="s">
        <v>264</v>
      </c>
      <c r="H511" s="272" t="s">
        <v>263</v>
      </c>
      <c r="I511" s="272" t="s">
        <v>264</v>
      </c>
      <c r="J511" s="272" t="s">
        <v>264</v>
      </c>
      <c r="K511" s="272" t="s">
        <v>262</v>
      </c>
      <c r="L511" s="272" t="s">
        <v>264</v>
      </c>
      <c r="M511" s="272" t="s">
        <v>262</v>
      </c>
      <c r="N511" s="272" t="s">
        <v>263</v>
      </c>
    </row>
    <row r="512" spans="1:14">
      <c r="A512" s="272">
        <v>809922</v>
      </c>
      <c r="B512" s="272" t="s">
        <v>712</v>
      </c>
      <c r="C512" s="272" t="s">
        <v>262</v>
      </c>
      <c r="D512" s="272" t="s">
        <v>264</v>
      </c>
      <c r="E512" s="272" t="s">
        <v>263</v>
      </c>
      <c r="F512" s="272" t="s">
        <v>264</v>
      </c>
      <c r="G512" s="272" t="s">
        <v>264</v>
      </c>
      <c r="H512" s="272" t="s">
        <v>264</v>
      </c>
      <c r="I512" s="272" t="s">
        <v>262</v>
      </c>
      <c r="J512" s="272" t="s">
        <v>263</v>
      </c>
      <c r="K512" s="272" t="s">
        <v>263</v>
      </c>
      <c r="L512" s="272" t="s">
        <v>264</v>
      </c>
      <c r="M512" s="272" t="s">
        <v>264</v>
      </c>
      <c r="N512" s="272" t="s">
        <v>263</v>
      </c>
    </row>
    <row r="513" spans="1:14">
      <c r="A513" s="272">
        <v>809933</v>
      </c>
      <c r="B513" s="272" t="s">
        <v>712</v>
      </c>
      <c r="C513" s="272" t="s">
        <v>262</v>
      </c>
      <c r="D513" s="272" t="s">
        <v>262</v>
      </c>
      <c r="E513" s="272" t="s">
        <v>262</v>
      </c>
      <c r="F513" s="272" t="s">
        <v>262</v>
      </c>
      <c r="G513" s="272" t="s">
        <v>262</v>
      </c>
      <c r="H513" s="272" t="s">
        <v>262</v>
      </c>
      <c r="I513" s="272" t="s">
        <v>262</v>
      </c>
      <c r="J513" s="272" t="s">
        <v>262</v>
      </c>
      <c r="K513" s="272" t="s">
        <v>264</v>
      </c>
      <c r="L513" s="272" t="s">
        <v>264</v>
      </c>
      <c r="M513" s="272" t="s">
        <v>262</v>
      </c>
      <c r="N513" s="272" t="s">
        <v>262</v>
      </c>
    </row>
    <row r="514" spans="1:14">
      <c r="A514" s="272">
        <v>809943</v>
      </c>
      <c r="B514" s="272" t="s">
        <v>712</v>
      </c>
      <c r="C514" s="272" t="s">
        <v>262</v>
      </c>
      <c r="D514" s="272" t="s">
        <v>262</v>
      </c>
      <c r="E514" s="272" t="s">
        <v>262</v>
      </c>
      <c r="F514" s="272" t="s">
        <v>262</v>
      </c>
      <c r="G514" s="272" t="s">
        <v>262</v>
      </c>
      <c r="H514" s="272" t="s">
        <v>262</v>
      </c>
      <c r="I514" s="272" t="s">
        <v>264</v>
      </c>
      <c r="J514" s="272" t="s">
        <v>264</v>
      </c>
      <c r="K514" s="272" t="s">
        <v>264</v>
      </c>
      <c r="L514" s="272" t="s">
        <v>262</v>
      </c>
      <c r="M514" s="272" t="s">
        <v>262</v>
      </c>
      <c r="N514" s="272" t="s">
        <v>262</v>
      </c>
    </row>
    <row r="515" spans="1:14">
      <c r="A515" s="272">
        <v>809945</v>
      </c>
      <c r="B515" s="272" t="s">
        <v>712</v>
      </c>
      <c r="C515" s="272" t="s">
        <v>264</v>
      </c>
      <c r="D515" s="272" t="s">
        <v>262</v>
      </c>
      <c r="E515" s="272" t="s">
        <v>264</v>
      </c>
      <c r="F515" s="272" t="s">
        <v>262</v>
      </c>
      <c r="G515" s="272" t="s">
        <v>262</v>
      </c>
      <c r="H515" s="272" t="s">
        <v>262</v>
      </c>
      <c r="I515" s="272" t="s">
        <v>264</v>
      </c>
      <c r="J515" s="272" t="s">
        <v>264</v>
      </c>
      <c r="K515" s="272" t="s">
        <v>264</v>
      </c>
      <c r="L515" s="272" t="s">
        <v>264</v>
      </c>
      <c r="M515" s="272" t="s">
        <v>264</v>
      </c>
      <c r="N515" s="272" t="s">
        <v>263</v>
      </c>
    </row>
    <row r="516" spans="1:14">
      <c r="A516" s="272">
        <v>809947</v>
      </c>
      <c r="B516" s="272" t="s">
        <v>712</v>
      </c>
      <c r="C516" s="272" t="s">
        <v>264</v>
      </c>
      <c r="D516" s="272" t="s">
        <v>264</v>
      </c>
      <c r="E516" s="272" t="s">
        <v>264</v>
      </c>
      <c r="F516" s="272" t="s">
        <v>264</v>
      </c>
      <c r="G516" s="272" t="s">
        <v>264</v>
      </c>
      <c r="H516" s="272" t="s">
        <v>264</v>
      </c>
      <c r="I516" s="272" t="s">
        <v>263</v>
      </c>
      <c r="J516" s="272" t="s">
        <v>263</v>
      </c>
      <c r="K516" s="272" t="s">
        <v>263</v>
      </c>
      <c r="L516" s="272" t="s">
        <v>263</v>
      </c>
      <c r="M516" s="272" t="s">
        <v>263</v>
      </c>
      <c r="N516" s="272" t="s">
        <v>263</v>
      </c>
    </row>
    <row r="517" spans="1:14">
      <c r="A517" s="272">
        <v>809954</v>
      </c>
      <c r="B517" s="272" t="s">
        <v>712</v>
      </c>
      <c r="C517" s="272" t="s">
        <v>264</v>
      </c>
      <c r="D517" s="272" t="s">
        <v>264</v>
      </c>
      <c r="E517" s="272" t="s">
        <v>264</v>
      </c>
      <c r="F517" s="272" t="s">
        <v>264</v>
      </c>
      <c r="G517" s="272" t="s">
        <v>262</v>
      </c>
      <c r="H517" s="272" t="s">
        <v>264</v>
      </c>
      <c r="I517" s="272" t="s">
        <v>262</v>
      </c>
      <c r="J517" s="272" t="s">
        <v>262</v>
      </c>
      <c r="K517" s="272" t="s">
        <v>262</v>
      </c>
      <c r="L517" s="272" t="s">
        <v>263</v>
      </c>
      <c r="M517" s="272" t="s">
        <v>264</v>
      </c>
      <c r="N517" s="272" t="s">
        <v>263</v>
      </c>
    </row>
    <row r="518" spans="1:14">
      <c r="A518" s="272">
        <v>809957</v>
      </c>
      <c r="B518" s="272" t="s">
        <v>712</v>
      </c>
      <c r="C518" s="272" t="s">
        <v>264</v>
      </c>
      <c r="D518" s="272" t="s">
        <v>264</v>
      </c>
      <c r="E518" s="272" t="s">
        <v>264</v>
      </c>
      <c r="F518" s="272" t="s">
        <v>264</v>
      </c>
      <c r="G518" s="272" t="s">
        <v>264</v>
      </c>
      <c r="H518" s="272" t="s">
        <v>264</v>
      </c>
      <c r="I518" s="272" t="s">
        <v>263</v>
      </c>
      <c r="J518" s="272" t="s">
        <v>264</v>
      </c>
      <c r="K518" s="272" t="s">
        <v>264</v>
      </c>
      <c r="L518" s="272" t="s">
        <v>264</v>
      </c>
      <c r="M518" s="272" t="s">
        <v>262</v>
      </c>
      <c r="N518" s="272" t="s">
        <v>262</v>
      </c>
    </row>
    <row r="519" spans="1:14">
      <c r="A519" s="272">
        <v>809966</v>
      </c>
      <c r="B519" s="272" t="s">
        <v>712</v>
      </c>
      <c r="C519" s="272" t="s">
        <v>262</v>
      </c>
      <c r="D519" s="272" t="s">
        <v>263</v>
      </c>
      <c r="E519" s="272" t="s">
        <v>264</v>
      </c>
      <c r="F519" s="272" t="s">
        <v>264</v>
      </c>
      <c r="G519" s="272" t="s">
        <v>262</v>
      </c>
      <c r="H519" s="272" t="s">
        <v>262</v>
      </c>
      <c r="I519" s="272" t="s">
        <v>262</v>
      </c>
      <c r="J519" s="272" t="s">
        <v>264</v>
      </c>
      <c r="K519" s="272" t="s">
        <v>264</v>
      </c>
      <c r="L519" s="272" t="s">
        <v>262</v>
      </c>
      <c r="M519" s="272" t="s">
        <v>262</v>
      </c>
      <c r="N519" s="272" t="s">
        <v>264</v>
      </c>
    </row>
    <row r="520" spans="1:14">
      <c r="A520" s="272">
        <v>809973</v>
      </c>
      <c r="B520" s="272" t="s">
        <v>712</v>
      </c>
      <c r="C520" s="272" t="s">
        <v>264</v>
      </c>
      <c r="D520" s="272" t="s">
        <v>264</v>
      </c>
      <c r="E520" s="272" t="s">
        <v>263</v>
      </c>
      <c r="F520" s="272" t="s">
        <v>263</v>
      </c>
      <c r="G520" s="272" t="s">
        <v>263</v>
      </c>
      <c r="H520" s="272" t="s">
        <v>263</v>
      </c>
      <c r="I520" s="272" t="s">
        <v>263</v>
      </c>
      <c r="J520" s="272" t="s">
        <v>263</v>
      </c>
      <c r="K520" s="272" t="s">
        <v>263</v>
      </c>
      <c r="L520" s="272" t="s">
        <v>263</v>
      </c>
      <c r="M520" s="272" t="s">
        <v>263</v>
      </c>
      <c r="N520" s="272" t="s">
        <v>263</v>
      </c>
    </row>
    <row r="521" spans="1:14">
      <c r="A521" s="272">
        <v>809974</v>
      </c>
      <c r="B521" s="272" t="s">
        <v>712</v>
      </c>
      <c r="C521" s="272" t="s">
        <v>263</v>
      </c>
      <c r="D521" s="272" t="s">
        <v>263</v>
      </c>
      <c r="E521" s="272" t="s">
        <v>263</v>
      </c>
      <c r="F521" s="272" t="s">
        <v>263</v>
      </c>
      <c r="G521" s="272" t="s">
        <v>264</v>
      </c>
      <c r="H521" s="272" t="s">
        <v>264</v>
      </c>
      <c r="I521" s="272" t="s">
        <v>264</v>
      </c>
      <c r="J521" s="272" t="s">
        <v>263</v>
      </c>
      <c r="K521" s="272" t="s">
        <v>263</v>
      </c>
      <c r="L521" s="272" t="s">
        <v>263</v>
      </c>
      <c r="M521" s="272" t="s">
        <v>264</v>
      </c>
      <c r="N521" s="272" t="s">
        <v>263</v>
      </c>
    </row>
    <row r="522" spans="1:14">
      <c r="A522" s="272">
        <v>809978</v>
      </c>
      <c r="B522" s="272" t="s">
        <v>712</v>
      </c>
      <c r="C522" s="272" t="s">
        <v>264</v>
      </c>
      <c r="D522" s="272" t="s">
        <v>263</v>
      </c>
      <c r="E522" s="272" t="s">
        <v>263</v>
      </c>
      <c r="F522" s="272" t="s">
        <v>264</v>
      </c>
      <c r="G522" s="272" t="s">
        <v>262</v>
      </c>
      <c r="H522" s="272" t="s">
        <v>262</v>
      </c>
      <c r="I522" s="272" t="s">
        <v>263</v>
      </c>
      <c r="J522" s="272" t="s">
        <v>263</v>
      </c>
      <c r="K522" s="272" t="s">
        <v>263</v>
      </c>
      <c r="L522" s="272" t="s">
        <v>263</v>
      </c>
      <c r="M522" s="272" t="s">
        <v>264</v>
      </c>
      <c r="N522" s="272" t="s">
        <v>264</v>
      </c>
    </row>
    <row r="523" spans="1:14">
      <c r="A523" s="272">
        <v>809980</v>
      </c>
      <c r="B523" s="272" t="s">
        <v>712</v>
      </c>
      <c r="C523" s="272" t="s">
        <v>264</v>
      </c>
      <c r="D523" s="272" t="s">
        <v>262</v>
      </c>
      <c r="E523" s="272" t="s">
        <v>262</v>
      </c>
      <c r="F523" s="272" t="s">
        <v>262</v>
      </c>
      <c r="G523" s="272" t="s">
        <v>263</v>
      </c>
      <c r="H523" s="272" t="s">
        <v>263</v>
      </c>
      <c r="I523" s="272" t="s">
        <v>262</v>
      </c>
      <c r="J523" s="272" t="s">
        <v>263</v>
      </c>
      <c r="K523" s="272" t="s">
        <v>263</v>
      </c>
      <c r="L523" s="272" t="s">
        <v>263</v>
      </c>
      <c r="M523" s="272" t="s">
        <v>263</v>
      </c>
      <c r="N523" s="272" t="s">
        <v>263</v>
      </c>
    </row>
    <row r="524" spans="1:14">
      <c r="A524" s="272">
        <v>809982</v>
      </c>
      <c r="B524" s="272" t="s">
        <v>712</v>
      </c>
      <c r="C524" s="272" t="s">
        <v>264</v>
      </c>
      <c r="D524" s="272" t="s">
        <v>263</v>
      </c>
      <c r="E524" s="272" t="s">
        <v>264</v>
      </c>
      <c r="F524" s="272" t="s">
        <v>264</v>
      </c>
      <c r="G524" s="272" t="s">
        <v>262</v>
      </c>
      <c r="H524" s="272" t="s">
        <v>262</v>
      </c>
      <c r="I524" s="272" t="s">
        <v>263</v>
      </c>
      <c r="J524" s="272" t="s">
        <v>263</v>
      </c>
      <c r="K524" s="272" t="s">
        <v>263</v>
      </c>
      <c r="L524" s="272" t="s">
        <v>263</v>
      </c>
      <c r="M524" s="272" t="s">
        <v>263</v>
      </c>
      <c r="N524" s="272" t="s">
        <v>263</v>
      </c>
    </row>
    <row r="525" spans="1:14">
      <c r="A525" s="272">
        <v>809983</v>
      </c>
      <c r="B525" s="272" t="s">
        <v>712</v>
      </c>
      <c r="C525" s="272" t="s">
        <v>262</v>
      </c>
      <c r="D525" s="272" t="s">
        <v>264</v>
      </c>
      <c r="E525" s="272" t="s">
        <v>263</v>
      </c>
      <c r="F525" s="272" t="s">
        <v>264</v>
      </c>
      <c r="G525" s="272" t="s">
        <v>264</v>
      </c>
      <c r="H525" s="272" t="s">
        <v>264</v>
      </c>
      <c r="I525" s="272" t="s">
        <v>262</v>
      </c>
      <c r="J525" s="272" t="s">
        <v>263</v>
      </c>
      <c r="K525" s="272" t="s">
        <v>263</v>
      </c>
      <c r="L525" s="272" t="s">
        <v>262</v>
      </c>
      <c r="M525" s="272" t="s">
        <v>263</v>
      </c>
      <c r="N525" s="272" t="s">
        <v>263</v>
      </c>
    </row>
    <row r="526" spans="1:14">
      <c r="A526" s="272">
        <v>809986</v>
      </c>
      <c r="B526" s="272" t="s">
        <v>712</v>
      </c>
      <c r="C526" s="272" t="s">
        <v>262</v>
      </c>
      <c r="D526" s="272" t="s">
        <v>262</v>
      </c>
      <c r="E526" s="272" t="s">
        <v>262</v>
      </c>
      <c r="F526" s="272" t="s">
        <v>262</v>
      </c>
      <c r="G526" s="272" t="s">
        <v>262</v>
      </c>
      <c r="H526" s="272" t="s">
        <v>264</v>
      </c>
      <c r="I526" s="272" t="s">
        <v>264</v>
      </c>
      <c r="J526" s="272" t="s">
        <v>263</v>
      </c>
      <c r="K526" s="272" t="s">
        <v>264</v>
      </c>
      <c r="L526" s="272" t="s">
        <v>264</v>
      </c>
      <c r="M526" s="272" t="s">
        <v>263</v>
      </c>
      <c r="N526" s="272" t="s">
        <v>263</v>
      </c>
    </row>
    <row r="527" spans="1:14">
      <c r="A527" s="272">
        <v>809991</v>
      </c>
      <c r="B527" s="272" t="s">
        <v>712</v>
      </c>
      <c r="C527" s="272" t="s">
        <v>264</v>
      </c>
      <c r="D527" s="272" t="s">
        <v>263</v>
      </c>
      <c r="E527" s="272" t="s">
        <v>263</v>
      </c>
      <c r="F527" s="272" t="s">
        <v>264</v>
      </c>
      <c r="G527" s="272" t="s">
        <v>263</v>
      </c>
      <c r="H527" s="272" t="s">
        <v>264</v>
      </c>
      <c r="I527" s="272" t="s">
        <v>264</v>
      </c>
      <c r="J527" s="272" t="s">
        <v>263</v>
      </c>
      <c r="K527" s="272" t="s">
        <v>264</v>
      </c>
      <c r="L527" s="272" t="s">
        <v>264</v>
      </c>
      <c r="M527" s="272" t="s">
        <v>263</v>
      </c>
      <c r="N527" s="272" t="s">
        <v>264</v>
      </c>
    </row>
    <row r="528" spans="1:14">
      <c r="A528" s="272">
        <v>810014</v>
      </c>
      <c r="B528" s="272" t="s">
        <v>712</v>
      </c>
      <c r="C528" s="272" t="s">
        <v>263</v>
      </c>
      <c r="D528" s="272" t="s">
        <v>262</v>
      </c>
      <c r="E528" s="272" t="s">
        <v>262</v>
      </c>
      <c r="F528" s="272" t="s">
        <v>263</v>
      </c>
      <c r="G528" s="272" t="s">
        <v>263</v>
      </c>
      <c r="H528" s="272" t="s">
        <v>262</v>
      </c>
      <c r="I528" s="272" t="s">
        <v>262</v>
      </c>
      <c r="J528" s="272" t="s">
        <v>264</v>
      </c>
      <c r="K528" s="272" t="s">
        <v>262</v>
      </c>
      <c r="L528" s="272" t="s">
        <v>264</v>
      </c>
      <c r="M528" s="272" t="s">
        <v>262</v>
      </c>
      <c r="N528" s="272" t="s">
        <v>263</v>
      </c>
    </row>
    <row r="529" spans="1:14">
      <c r="A529" s="272">
        <v>810017</v>
      </c>
      <c r="B529" s="272" t="s">
        <v>712</v>
      </c>
      <c r="C529" s="272" t="s">
        <v>262</v>
      </c>
      <c r="D529" s="272" t="s">
        <v>262</v>
      </c>
      <c r="E529" s="272" t="s">
        <v>264</v>
      </c>
      <c r="F529" s="272" t="s">
        <v>264</v>
      </c>
      <c r="G529" s="272" t="s">
        <v>262</v>
      </c>
      <c r="H529" s="272" t="s">
        <v>262</v>
      </c>
      <c r="I529" s="272" t="s">
        <v>262</v>
      </c>
      <c r="J529" s="272" t="s">
        <v>264</v>
      </c>
      <c r="K529" s="272" t="s">
        <v>264</v>
      </c>
      <c r="L529" s="272" t="s">
        <v>262</v>
      </c>
      <c r="M529" s="272" t="s">
        <v>262</v>
      </c>
      <c r="N529" s="272" t="s">
        <v>262</v>
      </c>
    </row>
    <row r="530" spans="1:14">
      <c r="A530" s="272">
        <v>810018</v>
      </c>
      <c r="B530" s="272" t="s">
        <v>712</v>
      </c>
      <c r="C530" s="272" t="s">
        <v>263</v>
      </c>
      <c r="D530" s="272" t="s">
        <v>263</v>
      </c>
      <c r="E530" s="272" t="s">
        <v>263</v>
      </c>
      <c r="F530" s="272" t="s">
        <v>264</v>
      </c>
      <c r="G530" s="272" t="s">
        <v>264</v>
      </c>
      <c r="H530" s="272" t="s">
        <v>263</v>
      </c>
      <c r="I530" s="272" t="s">
        <v>263</v>
      </c>
      <c r="J530" s="272" t="s">
        <v>264</v>
      </c>
      <c r="K530" s="272" t="s">
        <v>264</v>
      </c>
      <c r="L530" s="272" t="s">
        <v>263</v>
      </c>
      <c r="M530" s="272" t="s">
        <v>264</v>
      </c>
      <c r="N530" s="272" t="s">
        <v>264</v>
      </c>
    </row>
    <row r="531" spans="1:14">
      <c r="A531" s="272">
        <v>810030</v>
      </c>
      <c r="B531" s="272" t="s">
        <v>712</v>
      </c>
      <c r="C531" s="272" t="s">
        <v>264</v>
      </c>
      <c r="D531" s="272" t="s">
        <v>262</v>
      </c>
      <c r="E531" s="272" t="s">
        <v>263</v>
      </c>
      <c r="F531" s="272" t="s">
        <v>264</v>
      </c>
      <c r="G531" s="272" t="s">
        <v>264</v>
      </c>
      <c r="H531" s="272" t="s">
        <v>263</v>
      </c>
      <c r="I531" s="272" t="s">
        <v>263</v>
      </c>
      <c r="J531" s="272" t="s">
        <v>263</v>
      </c>
      <c r="K531" s="272" t="s">
        <v>263</v>
      </c>
      <c r="L531" s="272" t="s">
        <v>262</v>
      </c>
      <c r="M531" s="272" t="s">
        <v>262</v>
      </c>
      <c r="N531" s="272" t="s">
        <v>263</v>
      </c>
    </row>
    <row r="532" spans="1:14">
      <c r="A532" s="272">
        <v>810034</v>
      </c>
      <c r="B532" s="272" t="s">
        <v>712</v>
      </c>
      <c r="C532" s="272" t="s">
        <v>262</v>
      </c>
      <c r="D532" s="272" t="s">
        <v>264</v>
      </c>
      <c r="E532" s="272" t="s">
        <v>262</v>
      </c>
      <c r="F532" s="272" t="s">
        <v>262</v>
      </c>
      <c r="G532" s="272" t="s">
        <v>262</v>
      </c>
      <c r="H532" s="272" t="s">
        <v>262</v>
      </c>
      <c r="I532" s="272" t="s">
        <v>264</v>
      </c>
      <c r="J532" s="272" t="s">
        <v>263</v>
      </c>
      <c r="K532" s="272" t="s">
        <v>264</v>
      </c>
      <c r="L532" s="272" t="s">
        <v>264</v>
      </c>
      <c r="M532" s="272" t="s">
        <v>263</v>
      </c>
      <c r="N532" s="272" t="s">
        <v>263</v>
      </c>
    </row>
    <row r="533" spans="1:14">
      <c r="A533" s="272">
        <v>810039</v>
      </c>
      <c r="B533" s="272" t="s">
        <v>712</v>
      </c>
      <c r="C533" s="272" t="s">
        <v>262</v>
      </c>
      <c r="D533" s="272" t="s">
        <v>264</v>
      </c>
      <c r="E533" s="272" t="s">
        <v>264</v>
      </c>
      <c r="F533" s="272" t="s">
        <v>262</v>
      </c>
      <c r="G533" s="272" t="s">
        <v>264</v>
      </c>
      <c r="H533" s="272" t="s">
        <v>262</v>
      </c>
      <c r="I533" s="272" t="s">
        <v>263</v>
      </c>
      <c r="J533" s="272" t="s">
        <v>263</v>
      </c>
      <c r="K533" s="272" t="s">
        <v>263</v>
      </c>
      <c r="L533" s="272" t="s">
        <v>263</v>
      </c>
      <c r="M533" s="272" t="s">
        <v>263</v>
      </c>
      <c r="N533" s="272" t="s">
        <v>263</v>
      </c>
    </row>
    <row r="534" spans="1:14">
      <c r="A534" s="272">
        <v>810040</v>
      </c>
      <c r="B534" s="272" t="s">
        <v>712</v>
      </c>
      <c r="C534" s="272" t="s">
        <v>264</v>
      </c>
      <c r="D534" s="272" t="s">
        <v>262</v>
      </c>
      <c r="E534" s="272" t="s">
        <v>262</v>
      </c>
      <c r="F534" s="272" t="s">
        <v>262</v>
      </c>
      <c r="G534" s="272" t="s">
        <v>262</v>
      </c>
      <c r="H534" s="272" t="s">
        <v>264</v>
      </c>
      <c r="I534" s="272" t="s">
        <v>262</v>
      </c>
      <c r="J534" s="272" t="s">
        <v>262</v>
      </c>
      <c r="K534" s="272" t="s">
        <v>262</v>
      </c>
      <c r="L534" s="272" t="s">
        <v>262</v>
      </c>
      <c r="M534" s="272" t="s">
        <v>262</v>
      </c>
      <c r="N534" s="272" t="s">
        <v>262</v>
      </c>
    </row>
    <row r="535" spans="1:14">
      <c r="A535" s="272">
        <v>810047</v>
      </c>
      <c r="B535" s="272" t="s">
        <v>712</v>
      </c>
      <c r="C535" s="272" t="s">
        <v>264</v>
      </c>
      <c r="D535" s="272" t="s">
        <v>264</v>
      </c>
      <c r="E535" s="272" t="s">
        <v>263</v>
      </c>
      <c r="F535" s="272" t="s">
        <v>262</v>
      </c>
      <c r="G535" s="272" t="s">
        <v>264</v>
      </c>
      <c r="H535" s="272" t="s">
        <v>263</v>
      </c>
      <c r="I535" s="272" t="s">
        <v>264</v>
      </c>
      <c r="J535" s="272" t="s">
        <v>262</v>
      </c>
      <c r="K535" s="272" t="s">
        <v>262</v>
      </c>
      <c r="L535" s="272" t="s">
        <v>264</v>
      </c>
      <c r="M535" s="272" t="s">
        <v>264</v>
      </c>
      <c r="N535" s="272" t="s">
        <v>262</v>
      </c>
    </row>
    <row r="536" spans="1:14">
      <c r="A536" s="272">
        <v>810052</v>
      </c>
      <c r="B536" s="272" t="s">
        <v>712</v>
      </c>
      <c r="C536" s="272" t="s">
        <v>264</v>
      </c>
      <c r="D536" s="272" t="s">
        <v>264</v>
      </c>
      <c r="E536" s="272" t="s">
        <v>262</v>
      </c>
      <c r="F536" s="272" t="s">
        <v>262</v>
      </c>
      <c r="G536" s="272" t="s">
        <v>264</v>
      </c>
      <c r="H536" s="272" t="s">
        <v>264</v>
      </c>
      <c r="I536" s="272" t="s">
        <v>264</v>
      </c>
      <c r="J536" s="272" t="s">
        <v>264</v>
      </c>
      <c r="K536" s="272" t="s">
        <v>263</v>
      </c>
      <c r="L536" s="272" t="s">
        <v>263</v>
      </c>
      <c r="M536" s="272" t="s">
        <v>264</v>
      </c>
      <c r="N536" s="272" t="s">
        <v>263</v>
      </c>
    </row>
    <row r="537" spans="1:14">
      <c r="A537" s="272">
        <v>810053</v>
      </c>
      <c r="B537" s="272" t="s">
        <v>712</v>
      </c>
      <c r="C537" s="272" t="s">
        <v>262</v>
      </c>
      <c r="D537" s="272" t="s">
        <v>262</v>
      </c>
      <c r="E537" s="272" t="s">
        <v>263</v>
      </c>
      <c r="F537" s="272" t="s">
        <v>264</v>
      </c>
      <c r="G537" s="272" t="s">
        <v>264</v>
      </c>
      <c r="H537" s="272" t="s">
        <v>264</v>
      </c>
      <c r="I537" s="272" t="s">
        <v>263</v>
      </c>
      <c r="J537" s="272" t="s">
        <v>263</v>
      </c>
      <c r="K537" s="272" t="s">
        <v>263</v>
      </c>
      <c r="L537" s="272" t="s">
        <v>263</v>
      </c>
      <c r="M537" s="272" t="s">
        <v>263</v>
      </c>
      <c r="N537" s="272" t="s">
        <v>263</v>
      </c>
    </row>
    <row r="538" spans="1:14">
      <c r="A538" s="272">
        <v>810058</v>
      </c>
      <c r="B538" s="272" t="s">
        <v>712</v>
      </c>
      <c r="C538" s="272" t="s">
        <v>262</v>
      </c>
      <c r="D538" s="272" t="s">
        <v>264</v>
      </c>
      <c r="E538" s="272" t="s">
        <v>263</v>
      </c>
      <c r="F538" s="272" t="s">
        <v>263</v>
      </c>
      <c r="G538" s="272" t="s">
        <v>263</v>
      </c>
      <c r="H538" s="272" t="s">
        <v>264</v>
      </c>
      <c r="I538" s="272" t="s">
        <v>262</v>
      </c>
      <c r="J538" s="272" t="s">
        <v>264</v>
      </c>
      <c r="K538" s="272" t="s">
        <v>263</v>
      </c>
      <c r="L538" s="272" t="s">
        <v>262</v>
      </c>
      <c r="M538" s="272" t="s">
        <v>263</v>
      </c>
      <c r="N538" s="272" t="s">
        <v>263</v>
      </c>
    </row>
    <row r="539" spans="1:14">
      <c r="A539" s="272">
        <v>810060</v>
      </c>
      <c r="B539" s="272" t="s">
        <v>712</v>
      </c>
      <c r="C539" s="272" t="s">
        <v>262</v>
      </c>
      <c r="D539" s="272" t="s">
        <v>262</v>
      </c>
      <c r="E539" s="272" t="s">
        <v>262</v>
      </c>
      <c r="F539" s="272" t="s">
        <v>264</v>
      </c>
      <c r="G539" s="272" t="s">
        <v>264</v>
      </c>
      <c r="H539" s="272" t="s">
        <v>262</v>
      </c>
      <c r="I539" s="272" t="s">
        <v>262</v>
      </c>
      <c r="J539" s="272" t="s">
        <v>264</v>
      </c>
      <c r="K539" s="272" t="s">
        <v>264</v>
      </c>
      <c r="L539" s="272" t="s">
        <v>264</v>
      </c>
      <c r="M539" s="272" t="s">
        <v>262</v>
      </c>
      <c r="N539" s="272" t="s">
        <v>264</v>
      </c>
    </row>
    <row r="540" spans="1:14">
      <c r="A540" s="272">
        <v>810073</v>
      </c>
      <c r="B540" s="272" t="s">
        <v>712</v>
      </c>
      <c r="C540" s="272" t="s">
        <v>262</v>
      </c>
      <c r="D540" s="272" t="s">
        <v>262</v>
      </c>
      <c r="E540" s="272" t="s">
        <v>264</v>
      </c>
      <c r="F540" s="272" t="s">
        <v>262</v>
      </c>
      <c r="G540" s="272" t="s">
        <v>262</v>
      </c>
      <c r="H540" s="272" t="s">
        <v>262</v>
      </c>
      <c r="I540" s="272" t="s">
        <v>264</v>
      </c>
      <c r="J540" s="272" t="s">
        <v>264</v>
      </c>
      <c r="K540" s="272" t="s">
        <v>264</v>
      </c>
      <c r="L540" s="272" t="s">
        <v>264</v>
      </c>
      <c r="M540" s="272" t="s">
        <v>264</v>
      </c>
      <c r="N540" s="272" t="s">
        <v>264</v>
      </c>
    </row>
    <row r="541" spans="1:14">
      <c r="A541" s="272">
        <v>810075</v>
      </c>
      <c r="B541" s="272" t="s">
        <v>712</v>
      </c>
      <c r="C541" s="272" t="s">
        <v>264</v>
      </c>
      <c r="D541" s="272" t="s">
        <v>263</v>
      </c>
      <c r="E541" s="272" t="s">
        <v>264</v>
      </c>
      <c r="F541" s="272" t="s">
        <v>262</v>
      </c>
      <c r="G541" s="272" t="s">
        <v>262</v>
      </c>
      <c r="H541" s="272" t="s">
        <v>262</v>
      </c>
      <c r="I541" s="272" t="s">
        <v>262</v>
      </c>
      <c r="J541" s="272" t="s">
        <v>263</v>
      </c>
      <c r="K541" s="272" t="s">
        <v>263</v>
      </c>
      <c r="L541" s="272" t="s">
        <v>264</v>
      </c>
      <c r="M541" s="272" t="s">
        <v>263</v>
      </c>
      <c r="N541" s="272" t="s">
        <v>262</v>
      </c>
    </row>
    <row r="542" spans="1:14">
      <c r="A542" s="272">
        <v>810077</v>
      </c>
      <c r="B542" s="272" t="s">
        <v>712</v>
      </c>
      <c r="C542" s="272" t="s">
        <v>262</v>
      </c>
      <c r="D542" s="272" t="s">
        <v>264</v>
      </c>
      <c r="E542" s="272" t="s">
        <v>263</v>
      </c>
      <c r="F542" s="272" t="s">
        <v>262</v>
      </c>
      <c r="G542" s="272" t="s">
        <v>262</v>
      </c>
      <c r="H542" s="272" t="s">
        <v>262</v>
      </c>
      <c r="I542" s="272" t="s">
        <v>262</v>
      </c>
      <c r="J542" s="272" t="s">
        <v>262</v>
      </c>
      <c r="K542" s="272" t="s">
        <v>263</v>
      </c>
      <c r="L542" s="272" t="s">
        <v>264</v>
      </c>
      <c r="M542" s="272" t="s">
        <v>262</v>
      </c>
      <c r="N542" s="272" t="s">
        <v>264</v>
      </c>
    </row>
    <row r="543" spans="1:14">
      <c r="A543" s="272">
        <v>810079</v>
      </c>
      <c r="B543" s="272" t="s">
        <v>712</v>
      </c>
      <c r="C543" s="272" t="s">
        <v>264</v>
      </c>
      <c r="D543" s="272" t="s">
        <v>263</v>
      </c>
      <c r="E543" s="272" t="s">
        <v>263</v>
      </c>
      <c r="F543" s="272" t="s">
        <v>262</v>
      </c>
      <c r="G543" s="272" t="s">
        <v>262</v>
      </c>
      <c r="H543" s="272" t="s">
        <v>262</v>
      </c>
      <c r="I543" s="272" t="s">
        <v>263</v>
      </c>
      <c r="J543" s="272" t="s">
        <v>263</v>
      </c>
      <c r="K543" s="272" t="s">
        <v>263</v>
      </c>
      <c r="L543" s="272" t="s">
        <v>263</v>
      </c>
      <c r="M543" s="272" t="s">
        <v>263</v>
      </c>
      <c r="N543" s="272" t="s">
        <v>263</v>
      </c>
    </row>
    <row r="544" spans="1:14">
      <c r="A544" s="272">
        <v>810082</v>
      </c>
      <c r="B544" s="272" t="s">
        <v>712</v>
      </c>
      <c r="C544" s="272" t="s">
        <v>262</v>
      </c>
      <c r="D544" s="272" t="s">
        <v>264</v>
      </c>
      <c r="E544" s="272" t="s">
        <v>264</v>
      </c>
      <c r="F544" s="272" t="s">
        <v>262</v>
      </c>
      <c r="G544" s="272" t="s">
        <v>262</v>
      </c>
      <c r="H544" s="272" t="s">
        <v>264</v>
      </c>
      <c r="I544" s="272" t="s">
        <v>264</v>
      </c>
      <c r="J544" s="272" t="s">
        <v>264</v>
      </c>
      <c r="K544" s="272" t="s">
        <v>264</v>
      </c>
      <c r="L544" s="272" t="s">
        <v>263</v>
      </c>
      <c r="M544" s="272" t="s">
        <v>264</v>
      </c>
      <c r="N544" s="272" t="s">
        <v>263</v>
      </c>
    </row>
    <row r="545" spans="1:14">
      <c r="A545" s="272">
        <v>810091</v>
      </c>
      <c r="B545" s="272" t="s">
        <v>712</v>
      </c>
      <c r="C545" s="272" t="s">
        <v>262</v>
      </c>
      <c r="D545" s="272" t="s">
        <v>264</v>
      </c>
      <c r="E545" s="272" t="s">
        <v>264</v>
      </c>
      <c r="F545" s="272" t="s">
        <v>262</v>
      </c>
      <c r="G545" s="272" t="s">
        <v>262</v>
      </c>
      <c r="H545" s="272" t="s">
        <v>262</v>
      </c>
      <c r="I545" s="272" t="s">
        <v>264</v>
      </c>
      <c r="J545" s="272" t="s">
        <v>263</v>
      </c>
      <c r="K545" s="272" t="s">
        <v>263</v>
      </c>
      <c r="L545" s="272" t="s">
        <v>264</v>
      </c>
      <c r="M545" s="272" t="s">
        <v>263</v>
      </c>
      <c r="N545" s="272" t="s">
        <v>263</v>
      </c>
    </row>
    <row r="546" spans="1:14">
      <c r="A546" s="272">
        <v>810099</v>
      </c>
      <c r="B546" s="272" t="s">
        <v>712</v>
      </c>
      <c r="C546" s="272" t="s">
        <v>264</v>
      </c>
      <c r="D546" s="272" t="s">
        <v>262</v>
      </c>
      <c r="E546" s="272" t="s">
        <v>263</v>
      </c>
      <c r="F546" s="272" t="s">
        <v>262</v>
      </c>
      <c r="G546" s="272" t="s">
        <v>262</v>
      </c>
      <c r="H546" s="272" t="s">
        <v>264</v>
      </c>
      <c r="I546" s="272" t="s">
        <v>264</v>
      </c>
      <c r="J546" s="272" t="s">
        <v>263</v>
      </c>
      <c r="K546" s="272" t="s">
        <v>264</v>
      </c>
      <c r="L546" s="272" t="s">
        <v>264</v>
      </c>
      <c r="M546" s="272" t="s">
        <v>262</v>
      </c>
      <c r="N546" s="272" t="s">
        <v>263</v>
      </c>
    </row>
    <row r="547" spans="1:14">
      <c r="A547" s="272">
        <v>810109</v>
      </c>
      <c r="B547" s="272" t="s">
        <v>712</v>
      </c>
      <c r="C547" s="272" t="s">
        <v>262</v>
      </c>
      <c r="D547" s="272" t="s">
        <v>264</v>
      </c>
      <c r="E547" s="272" t="s">
        <v>264</v>
      </c>
      <c r="F547" s="272" t="s">
        <v>262</v>
      </c>
      <c r="G547" s="272" t="s">
        <v>262</v>
      </c>
      <c r="H547" s="272" t="s">
        <v>262</v>
      </c>
      <c r="I547" s="272" t="s">
        <v>264</v>
      </c>
      <c r="J547" s="272" t="s">
        <v>262</v>
      </c>
      <c r="K547" s="272" t="s">
        <v>263</v>
      </c>
      <c r="L547" s="272" t="s">
        <v>264</v>
      </c>
      <c r="M547" s="272" t="s">
        <v>264</v>
      </c>
      <c r="N547" s="272" t="s">
        <v>264</v>
      </c>
    </row>
    <row r="548" spans="1:14">
      <c r="A548" s="272">
        <v>810115</v>
      </c>
      <c r="B548" s="272" t="s">
        <v>712</v>
      </c>
      <c r="C548" s="272" t="s">
        <v>262</v>
      </c>
      <c r="D548" s="272" t="s">
        <v>263</v>
      </c>
      <c r="E548" s="272" t="s">
        <v>262</v>
      </c>
      <c r="F548" s="272" t="s">
        <v>262</v>
      </c>
      <c r="G548" s="272" t="s">
        <v>264</v>
      </c>
      <c r="H548" s="272" t="s">
        <v>262</v>
      </c>
      <c r="I548" s="272" t="s">
        <v>262</v>
      </c>
      <c r="J548" s="272" t="s">
        <v>262</v>
      </c>
      <c r="K548" s="272" t="s">
        <v>263</v>
      </c>
      <c r="L548" s="272" t="s">
        <v>264</v>
      </c>
      <c r="M548" s="272" t="s">
        <v>262</v>
      </c>
      <c r="N548" s="272" t="s">
        <v>262</v>
      </c>
    </row>
    <row r="549" spans="1:14">
      <c r="A549" s="272">
        <v>810118</v>
      </c>
      <c r="B549" s="272" t="s">
        <v>712</v>
      </c>
      <c r="C549" s="272" t="s">
        <v>262</v>
      </c>
      <c r="D549" s="272" t="s">
        <v>262</v>
      </c>
      <c r="E549" s="272" t="s">
        <v>262</v>
      </c>
      <c r="F549" s="272" t="s">
        <v>262</v>
      </c>
      <c r="G549" s="272" t="s">
        <v>262</v>
      </c>
      <c r="H549" s="272" t="s">
        <v>262</v>
      </c>
      <c r="I549" s="272" t="s">
        <v>264</v>
      </c>
      <c r="J549" s="272" t="s">
        <v>263</v>
      </c>
      <c r="K549" s="272" t="s">
        <v>263</v>
      </c>
      <c r="L549" s="272" t="s">
        <v>263</v>
      </c>
      <c r="M549" s="272" t="s">
        <v>264</v>
      </c>
      <c r="N549" s="272" t="s">
        <v>263</v>
      </c>
    </row>
    <row r="550" spans="1:14">
      <c r="A550" s="272">
        <v>810120</v>
      </c>
      <c r="B550" s="272" t="s">
        <v>712</v>
      </c>
      <c r="C550" s="272" t="s">
        <v>264</v>
      </c>
      <c r="D550" s="272" t="s">
        <v>264</v>
      </c>
      <c r="E550" s="272" t="s">
        <v>264</v>
      </c>
      <c r="F550" s="272" t="s">
        <v>264</v>
      </c>
      <c r="G550" s="272" t="s">
        <v>264</v>
      </c>
      <c r="H550" s="272" t="s">
        <v>263</v>
      </c>
      <c r="I550" s="272" t="s">
        <v>263</v>
      </c>
      <c r="J550" s="272" t="s">
        <v>263</v>
      </c>
      <c r="K550" s="272" t="s">
        <v>263</v>
      </c>
      <c r="L550" s="272" t="s">
        <v>263</v>
      </c>
      <c r="M550" s="272" t="s">
        <v>263</v>
      </c>
      <c r="N550" s="272" t="s">
        <v>263</v>
      </c>
    </row>
    <row r="551" spans="1:14">
      <c r="A551" s="272">
        <v>810133</v>
      </c>
      <c r="B551" s="272" t="s">
        <v>712</v>
      </c>
      <c r="C551" s="272" t="s">
        <v>262</v>
      </c>
      <c r="D551" s="272" t="s">
        <v>262</v>
      </c>
      <c r="E551" s="272" t="s">
        <v>263</v>
      </c>
      <c r="F551" s="272" t="s">
        <v>263</v>
      </c>
      <c r="G551" s="272" t="s">
        <v>264</v>
      </c>
      <c r="H551" s="272" t="s">
        <v>264</v>
      </c>
      <c r="I551" s="272" t="s">
        <v>262</v>
      </c>
      <c r="J551" s="272" t="s">
        <v>263</v>
      </c>
      <c r="K551" s="272" t="s">
        <v>262</v>
      </c>
      <c r="L551" s="272" t="s">
        <v>264</v>
      </c>
      <c r="M551" s="272" t="s">
        <v>263</v>
      </c>
      <c r="N551" s="272" t="s">
        <v>262</v>
      </c>
    </row>
    <row r="552" spans="1:14">
      <c r="A552" s="272">
        <v>810144</v>
      </c>
      <c r="B552" s="272" t="s">
        <v>712</v>
      </c>
      <c r="C552" s="272" t="s">
        <v>262</v>
      </c>
      <c r="D552" s="272" t="s">
        <v>264</v>
      </c>
      <c r="E552" s="272" t="s">
        <v>263</v>
      </c>
      <c r="F552" s="272" t="s">
        <v>262</v>
      </c>
      <c r="G552" s="272" t="s">
        <v>263</v>
      </c>
      <c r="H552" s="272" t="s">
        <v>264</v>
      </c>
      <c r="I552" s="272" t="s">
        <v>264</v>
      </c>
      <c r="J552" s="272" t="s">
        <v>264</v>
      </c>
      <c r="K552" s="272" t="s">
        <v>262</v>
      </c>
      <c r="L552" s="272" t="s">
        <v>264</v>
      </c>
      <c r="M552" s="272" t="s">
        <v>264</v>
      </c>
      <c r="N552" s="272" t="s">
        <v>263</v>
      </c>
    </row>
    <row r="553" spans="1:14">
      <c r="A553" s="272">
        <v>810153</v>
      </c>
      <c r="B553" s="272" t="s">
        <v>712</v>
      </c>
      <c r="C553" s="272" t="s">
        <v>264</v>
      </c>
      <c r="D553" s="272" t="s">
        <v>264</v>
      </c>
      <c r="E553" s="272" t="s">
        <v>262</v>
      </c>
      <c r="F553" s="272" t="s">
        <v>262</v>
      </c>
      <c r="G553" s="272" t="s">
        <v>264</v>
      </c>
      <c r="H553" s="272" t="s">
        <v>264</v>
      </c>
      <c r="I553" s="272" t="s">
        <v>262</v>
      </c>
      <c r="J553" s="272" t="s">
        <v>262</v>
      </c>
      <c r="K553" s="272" t="s">
        <v>262</v>
      </c>
      <c r="L553" s="272" t="s">
        <v>262</v>
      </c>
      <c r="M553" s="272" t="s">
        <v>262</v>
      </c>
      <c r="N553" s="272" t="s">
        <v>264</v>
      </c>
    </row>
    <row r="554" spans="1:14">
      <c r="A554" s="272">
        <v>810171</v>
      </c>
      <c r="B554" s="272" t="s">
        <v>712</v>
      </c>
      <c r="C554" s="272" t="s">
        <v>262</v>
      </c>
      <c r="D554" s="272" t="s">
        <v>264</v>
      </c>
      <c r="E554" s="272" t="s">
        <v>264</v>
      </c>
      <c r="F554" s="272" t="s">
        <v>262</v>
      </c>
      <c r="G554" s="272" t="s">
        <v>262</v>
      </c>
      <c r="H554" s="272" t="s">
        <v>262</v>
      </c>
      <c r="I554" s="272" t="s">
        <v>263</v>
      </c>
      <c r="J554" s="272" t="s">
        <v>263</v>
      </c>
      <c r="K554" s="272" t="s">
        <v>263</v>
      </c>
      <c r="L554" s="272" t="s">
        <v>263</v>
      </c>
      <c r="M554" s="272" t="s">
        <v>263</v>
      </c>
      <c r="N554" s="272" t="s">
        <v>263</v>
      </c>
    </row>
    <row r="555" spans="1:14">
      <c r="A555" s="272">
        <v>810172</v>
      </c>
      <c r="B555" s="272" t="s">
        <v>712</v>
      </c>
      <c r="C555" s="272" t="s">
        <v>264</v>
      </c>
      <c r="D555" s="272" t="s">
        <v>263</v>
      </c>
      <c r="E555" s="272" t="s">
        <v>263</v>
      </c>
      <c r="F555" s="272" t="s">
        <v>264</v>
      </c>
      <c r="G555" s="272" t="s">
        <v>263</v>
      </c>
      <c r="H555" s="272" t="s">
        <v>263</v>
      </c>
      <c r="I555" s="272" t="s">
        <v>263</v>
      </c>
      <c r="J555" s="272" t="s">
        <v>263</v>
      </c>
      <c r="K555" s="272" t="s">
        <v>263</v>
      </c>
      <c r="L555" s="272" t="s">
        <v>263</v>
      </c>
      <c r="M555" s="272" t="s">
        <v>263</v>
      </c>
      <c r="N555" s="272" t="s">
        <v>263</v>
      </c>
    </row>
    <row r="556" spans="1:14">
      <c r="A556" s="272">
        <v>810173</v>
      </c>
      <c r="B556" s="272" t="s">
        <v>712</v>
      </c>
      <c r="C556" s="272" t="s">
        <v>262</v>
      </c>
      <c r="D556" s="272" t="s">
        <v>262</v>
      </c>
      <c r="E556" s="272" t="s">
        <v>264</v>
      </c>
      <c r="F556" s="272" t="s">
        <v>263</v>
      </c>
      <c r="G556" s="272" t="s">
        <v>262</v>
      </c>
      <c r="H556" s="272" t="s">
        <v>264</v>
      </c>
      <c r="I556" s="272" t="s">
        <v>264</v>
      </c>
      <c r="J556" s="272" t="s">
        <v>263</v>
      </c>
      <c r="K556" s="272" t="s">
        <v>263</v>
      </c>
      <c r="L556" s="272" t="s">
        <v>263</v>
      </c>
      <c r="M556" s="272" t="s">
        <v>264</v>
      </c>
      <c r="N556" s="272" t="s">
        <v>263</v>
      </c>
    </row>
    <row r="557" spans="1:14">
      <c r="A557" s="272">
        <v>810174</v>
      </c>
      <c r="B557" s="272" t="s">
        <v>712</v>
      </c>
      <c r="C557" s="272" t="s">
        <v>262</v>
      </c>
      <c r="D557" s="272" t="s">
        <v>264</v>
      </c>
      <c r="E557" s="272" t="s">
        <v>262</v>
      </c>
      <c r="F557" s="272" t="s">
        <v>262</v>
      </c>
      <c r="G557" s="272" t="s">
        <v>262</v>
      </c>
      <c r="H557" s="272" t="s">
        <v>262</v>
      </c>
      <c r="I557" s="272" t="s">
        <v>263</v>
      </c>
      <c r="J557" s="272" t="s">
        <v>263</v>
      </c>
      <c r="K557" s="272" t="s">
        <v>263</v>
      </c>
      <c r="L557" s="272" t="s">
        <v>263</v>
      </c>
      <c r="M557" s="272" t="s">
        <v>264</v>
      </c>
      <c r="N557" s="272" t="s">
        <v>263</v>
      </c>
    </row>
    <row r="558" spans="1:14">
      <c r="A558" s="272">
        <v>810175</v>
      </c>
      <c r="B558" s="272" t="s">
        <v>712</v>
      </c>
      <c r="C558" s="272" t="s">
        <v>262</v>
      </c>
      <c r="D558" s="272" t="s">
        <v>264</v>
      </c>
      <c r="E558" s="272" t="s">
        <v>263</v>
      </c>
      <c r="F558" s="272" t="s">
        <v>264</v>
      </c>
      <c r="G558" s="272" t="s">
        <v>262</v>
      </c>
      <c r="H558" s="272" t="s">
        <v>264</v>
      </c>
      <c r="I558" s="272" t="s">
        <v>262</v>
      </c>
      <c r="J558" s="272" t="s">
        <v>263</v>
      </c>
      <c r="K558" s="272" t="s">
        <v>263</v>
      </c>
      <c r="L558" s="272" t="s">
        <v>263</v>
      </c>
      <c r="M558" s="272" t="s">
        <v>264</v>
      </c>
      <c r="N558" s="272" t="s">
        <v>264</v>
      </c>
    </row>
    <row r="559" spans="1:14">
      <c r="A559" s="272">
        <v>810177</v>
      </c>
      <c r="B559" s="272" t="s">
        <v>712</v>
      </c>
      <c r="C559" s="272" t="s">
        <v>264</v>
      </c>
      <c r="D559" s="272" t="s">
        <v>264</v>
      </c>
      <c r="E559" s="272" t="s">
        <v>264</v>
      </c>
      <c r="F559" s="272" t="s">
        <v>262</v>
      </c>
      <c r="G559" s="272" t="s">
        <v>262</v>
      </c>
      <c r="H559" s="272" t="s">
        <v>264</v>
      </c>
      <c r="I559" s="272" t="s">
        <v>262</v>
      </c>
      <c r="J559" s="272" t="s">
        <v>262</v>
      </c>
      <c r="K559" s="272" t="s">
        <v>262</v>
      </c>
      <c r="L559" s="272" t="s">
        <v>262</v>
      </c>
      <c r="M559" s="272" t="s">
        <v>262</v>
      </c>
      <c r="N559" s="272" t="s">
        <v>263</v>
      </c>
    </row>
    <row r="560" spans="1:14">
      <c r="A560" s="272">
        <v>810178</v>
      </c>
      <c r="B560" s="272" t="s">
        <v>712</v>
      </c>
      <c r="C560" s="272" t="s">
        <v>264</v>
      </c>
      <c r="D560" s="272" t="s">
        <v>264</v>
      </c>
      <c r="E560" s="272" t="s">
        <v>263</v>
      </c>
      <c r="F560" s="272" t="s">
        <v>262</v>
      </c>
      <c r="G560" s="272" t="s">
        <v>264</v>
      </c>
      <c r="H560" s="272" t="s">
        <v>264</v>
      </c>
      <c r="I560" s="272" t="s">
        <v>264</v>
      </c>
      <c r="J560" s="272" t="s">
        <v>263</v>
      </c>
      <c r="K560" s="272" t="s">
        <v>264</v>
      </c>
      <c r="L560" s="272" t="s">
        <v>264</v>
      </c>
      <c r="M560" s="272" t="s">
        <v>263</v>
      </c>
      <c r="N560" s="272" t="s">
        <v>264</v>
      </c>
    </row>
    <row r="561" spans="1:14">
      <c r="A561" s="272">
        <v>810182</v>
      </c>
      <c r="B561" s="272" t="s">
        <v>712</v>
      </c>
      <c r="C561" s="272" t="s">
        <v>262</v>
      </c>
      <c r="D561" s="272" t="s">
        <v>264</v>
      </c>
      <c r="E561" s="272" t="s">
        <v>262</v>
      </c>
      <c r="F561" s="272" t="s">
        <v>262</v>
      </c>
      <c r="G561" s="272" t="s">
        <v>264</v>
      </c>
      <c r="H561" s="272" t="s">
        <v>264</v>
      </c>
      <c r="I561" s="272" t="s">
        <v>262</v>
      </c>
      <c r="J561" s="272" t="s">
        <v>262</v>
      </c>
      <c r="K561" s="272" t="s">
        <v>262</v>
      </c>
      <c r="L561" s="272" t="s">
        <v>264</v>
      </c>
      <c r="M561" s="272" t="s">
        <v>263</v>
      </c>
      <c r="N561" s="272" t="s">
        <v>262</v>
      </c>
    </row>
    <row r="562" spans="1:14">
      <c r="A562" s="272">
        <v>810202</v>
      </c>
      <c r="B562" s="272" t="s">
        <v>712</v>
      </c>
      <c r="C562" s="272" t="s">
        <v>262</v>
      </c>
      <c r="D562" s="272" t="s">
        <v>264</v>
      </c>
      <c r="E562" s="272" t="s">
        <v>264</v>
      </c>
      <c r="F562" s="272" t="s">
        <v>262</v>
      </c>
      <c r="G562" s="272" t="s">
        <v>264</v>
      </c>
      <c r="H562" s="272" t="s">
        <v>264</v>
      </c>
      <c r="I562" s="272" t="s">
        <v>263</v>
      </c>
      <c r="J562" s="272" t="s">
        <v>263</v>
      </c>
      <c r="K562" s="272" t="s">
        <v>263</v>
      </c>
      <c r="L562" s="272" t="s">
        <v>263</v>
      </c>
      <c r="M562" s="272" t="s">
        <v>263</v>
      </c>
      <c r="N562" s="272" t="s">
        <v>263</v>
      </c>
    </row>
    <row r="563" spans="1:14">
      <c r="A563" s="272">
        <v>810207</v>
      </c>
      <c r="B563" s="272" t="s">
        <v>712</v>
      </c>
      <c r="C563" s="272" t="s">
        <v>262</v>
      </c>
      <c r="D563" s="272" t="s">
        <v>263</v>
      </c>
      <c r="E563" s="272" t="s">
        <v>263</v>
      </c>
      <c r="F563" s="272" t="s">
        <v>264</v>
      </c>
      <c r="G563" s="272" t="s">
        <v>264</v>
      </c>
      <c r="H563" s="272" t="s">
        <v>264</v>
      </c>
      <c r="I563" s="272" t="s">
        <v>263</v>
      </c>
      <c r="J563" s="272" t="s">
        <v>263</v>
      </c>
      <c r="K563" s="272" t="s">
        <v>263</v>
      </c>
      <c r="L563" s="272" t="s">
        <v>263</v>
      </c>
      <c r="M563" s="272" t="s">
        <v>263</v>
      </c>
      <c r="N563" s="272" t="s">
        <v>263</v>
      </c>
    </row>
    <row r="564" spans="1:14">
      <c r="A564" s="272">
        <v>810208</v>
      </c>
      <c r="B564" s="272" t="s">
        <v>712</v>
      </c>
      <c r="C564" s="272" t="s">
        <v>264</v>
      </c>
      <c r="D564" s="272" t="s">
        <v>263</v>
      </c>
      <c r="E564" s="272" t="s">
        <v>262</v>
      </c>
      <c r="F564" s="272" t="s">
        <v>263</v>
      </c>
      <c r="G564" s="272" t="s">
        <v>264</v>
      </c>
      <c r="H564" s="272" t="s">
        <v>264</v>
      </c>
      <c r="I564" s="272" t="s">
        <v>263</v>
      </c>
      <c r="J564" s="272" t="s">
        <v>263</v>
      </c>
      <c r="K564" s="272" t="s">
        <v>262</v>
      </c>
      <c r="L564" s="272" t="s">
        <v>263</v>
      </c>
      <c r="M564" s="272" t="s">
        <v>264</v>
      </c>
      <c r="N564" s="272" t="s">
        <v>263</v>
      </c>
    </row>
    <row r="565" spans="1:14">
      <c r="A565" s="272">
        <v>810209</v>
      </c>
      <c r="B565" s="272" t="s">
        <v>712</v>
      </c>
      <c r="C565" s="272" t="s">
        <v>262</v>
      </c>
      <c r="D565" s="272" t="s">
        <v>262</v>
      </c>
      <c r="E565" s="272" t="s">
        <v>262</v>
      </c>
      <c r="F565" s="272" t="s">
        <v>264</v>
      </c>
      <c r="G565" s="272" t="s">
        <v>262</v>
      </c>
      <c r="H565" s="272" t="s">
        <v>262</v>
      </c>
      <c r="I565" s="272" t="s">
        <v>264</v>
      </c>
      <c r="J565" s="272" t="s">
        <v>263</v>
      </c>
      <c r="K565" s="272" t="s">
        <v>263</v>
      </c>
      <c r="L565" s="272" t="s">
        <v>264</v>
      </c>
      <c r="M565" s="272" t="s">
        <v>264</v>
      </c>
      <c r="N565" s="272" t="s">
        <v>264</v>
      </c>
    </row>
    <row r="566" spans="1:14">
      <c r="A566" s="272">
        <v>810222</v>
      </c>
      <c r="B566" s="272" t="s">
        <v>712</v>
      </c>
      <c r="C566" s="272" t="s">
        <v>264</v>
      </c>
      <c r="D566" s="272" t="s">
        <v>263</v>
      </c>
      <c r="E566" s="272" t="s">
        <v>264</v>
      </c>
      <c r="F566" s="272" t="s">
        <v>263</v>
      </c>
      <c r="G566" s="272" t="s">
        <v>263</v>
      </c>
      <c r="H566" s="272" t="s">
        <v>263</v>
      </c>
      <c r="I566" s="272" t="s">
        <v>263</v>
      </c>
      <c r="J566" s="272" t="s">
        <v>263</v>
      </c>
      <c r="K566" s="272" t="s">
        <v>262</v>
      </c>
      <c r="L566" s="272" t="s">
        <v>263</v>
      </c>
      <c r="M566" s="272" t="s">
        <v>262</v>
      </c>
      <c r="N566" s="272" t="s">
        <v>263</v>
      </c>
    </row>
    <row r="567" spans="1:14">
      <c r="A567" s="272">
        <v>810232</v>
      </c>
      <c r="B567" s="272" t="s">
        <v>712</v>
      </c>
      <c r="C567" s="272" t="s">
        <v>262</v>
      </c>
      <c r="D567" s="272" t="s">
        <v>262</v>
      </c>
      <c r="E567" s="272" t="s">
        <v>264</v>
      </c>
      <c r="F567" s="272" t="s">
        <v>263</v>
      </c>
      <c r="G567" s="272" t="s">
        <v>262</v>
      </c>
      <c r="H567" s="272" t="s">
        <v>262</v>
      </c>
      <c r="I567" s="272" t="s">
        <v>263</v>
      </c>
      <c r="J567" s="272" t="s">
        <v>264</v>
      </c>
      <c r="K567" s="272" t="s">
        <v>263</v>
      </c>
      <c r="L567" s="272" t="s">
        <v>263</v>
      </c>
      <c r="M567" s="272" t="s">
        <v>263</v>
      </c>
      <c r="N567" s="272" t="s">
        <v>263</v>
      </c>
    </row>
    <row r="568" spans="1:14">
      <c r="A568" s="272">
        <v>810239</v>
      </c>
      <c r="B568" s="272" t="s">
        <v>712</v>
      </c>
      <c r="C568" s="272" t="s">
        <v>264</v>
      </c>
      <c r="D568" s="272" t="s">
        <v>264</v>
      </c>
      <c r="E568" s="272" t="s">
        <v>264</v>
      </c>
      <c r="F568" s="272" t="s">
        <v>263</v>
      </c>
      <c r="G568" s="272" t="s">
        <v>264</v>
      </c>
      <c r="H568" s="272" t="s">
        <v>262</v>
      </c>
      <c r="I568" s="272" t="s">
        <v>262</v>
      </c>
      <c r="J568" s="272" t="s">
        <v>263</v>
      </c>
      <c r="K568" s="272" t="s">
        <v>264</v>
      </c>
      <c r="L568" s="272" t="s">
        <v>262</v>
      </c>
      <c r="M568" s="272" t="s">
        <v>264</v>
      </c>
      <c r="N568" s="272" t="s">
        <v>262</v>
      </c>
    </row>
    <row r="569" spans="1:14">
      <c r="A569" s="272">
        <v>810240</v>
      </c>
      <c r="B569" s="272" t="s">
        <v>712</v>
      </c>
      <c r="C569" s="272" t="s">
        <v>264</v>
      </c>
      <c r="D569" s="272" t="s">
        <v>262</v>
      </c>
      <c r="E569" s="272" t="s">
        <v>264</v>
      </c>
      <c r="F569" s="272" t="s">
        <v>263</v>
      </c>
      <c r="G569" s="272" t="s">
        <v>263</v>
      </c>
      <c r="H569" s="272" t="s">
        <v>264</v>
      </c>
      <c r="I569" s="272" t="s">
        <v>263</v>
      </c>
      <c r="J569" s="272" t="s">
        <v>264</v>
      </c>
      <c r="K569" s="272" t="s">
        <v>264</v>
      </c>
      <c r="L569" s="272" t="s">
        <v>264</v>
      </c>
      <c r="M569" s="272" t="s">
        <v>264</v>
      </c>
      <c r="N569" s="272" t="s">
        <v>263</v>
      </c>
    </row>
    <row r="570" spans="1:14">
      <c r="A570" s="272">
        <v>810244</v>
      </c>
      <c r="B570" s="272" t="s">
        <v>712</v>
      </c>
      <c r="C570" s="272" t="s">
        <v>262</v>
      </c>
      <c r="D570" s="272" t="s">
        <v>262</v>
      </c>
      <c r="E570" s="272" t="s">
        <v>264</v>
      </c>
      <c r="F570" s="272" t="s">
        <v>262</v>
      </c>
      <c r="G570" s="272" t="s">
        <v>262</v>
      </c>
      <c r="H570" s="272" t="s">
        <v>262</v>
      </c>
      <c r="I570" s="272" t="s">
        <v>264</v>
      </c>
      <c r="J570" s="272" t="s">
        <v>264</v>
      </c>
      <c r="K570" s="272" t="s">
        <v>262</v>
      </c>
      <c r="L570" s="272" t="s">
        <v>264</v>
      </c>
      <c r="M570" s="272" t="s">
        <v>264</v>
      </c>
      <c r="N570" s="272" t="s">
        <v>263</v>
      </c>
    </row>
    <row r="571" spans="1:14">
      <c r="A571" s="272">
        <v>810254</v>
      </c>
      <c r="B571" s="272" t="s">
        <v>712</v>
      </c>
      <c r="C571" s="272" t="s">
        <v>262</v>
      </c>
      <c r="D571" s="272" t="s">
        <v>263</v>
      </c>
      <c r="E571" s="272" t="s">
        <v>263</v>
      </c>
      <c r="F571" s="272" t="s">
        <v>264</v>
      </c>
      <c r="G571" s="272" t="s">
        <v>264</v>
      </c>
      <c r="H571" s="272" t="s">
        <v>264</v>
      </c>
      <c r="I571" s="272" t="s">
        <v>263</v>
      </c>
      <c r="J571" s="272" t="s">
        <v>263</v>
      </c>
      <c r="K571" s="272" t="s">
        <v>263</v>
      </c>
      <c r="L571" s="272" t="s">
        <v>263</v>
      </c>
      <c r="M571" s="272" t="s">
        <v>263</v>
      </c>
      <c r="N571" s="272" t="s">
        <v>263</v>
      </c>
    </row>
    <row r="572" spans="1:14">
      <c r="A572" s="272">
        <v>810264</v>
      </c>
      <c r="B572" s="272" t="s">
        <v>712</v>
      </c>
      <c r="C572" s="272" t="s">
        <v>262</v>
      </c>
      <c r="D572" s="272" t="s">
        <v>262</v>
      </c>
      <c r="E572" s="272" t="s">
        <v>264</v>
      </c>
      <c r="F572" s="272" t="s">
        <v>262</v>
      </c>
      <c r="G572" s="272" t="s">
        <v>262</v>
      </c>
      <c r="H572" s="272" t="s">
        <v>264</v>
      </c>
      <c r="I572" s="272" t="s">
        <v>263</v>
      </c>
      <c r="J572" s="272" t="s">
        <v>263</v>
      </c>
      <c r="K572" s="272" t="s">
        <v>263</v>
      </c>
      <c r="L572" s="272" t="s">
        <v>263</v>
      </c>
      <c r="M572" s="272" t="s">
        <v>263</v>
      </c>
      <c r="N572" s="272" t="s">
        <v>263</v>
      </c>
    </row>
    <row r="573" spans="1:14">
      <c r="A573" s="272">
        <v>810267</v>
      </c>
      <c r="B573" s="272" t="s">
        <v>712</v>
      </c>
      <c r="C573" s="272" t="s">
        <v>263</v>
      </c>
      <c r="D573" s="272" t="s">
        <v>264</v>
      </c>
      <c r="E573" s="272" t="s">
        <v>263</v>
      </c>
      <c r="F573" s="272" t="s">
        <v>263</v>
      </c>
      <c r="G573" s="272" t="s">
        <v>264</v>
      </c>
      <c r="H573" s="272" t="s">
        <v>263</v>
      </c>
      <c r="I573" s="272" t="s">
        <v>262</v>
      </c>
      <c r="J573" s="272" t="s">
        <v>263</v>
      </c>
      <c r="K573" s="272" t="s">
        <v>263</v>
      </c>
      <c r="L573" s="272" t="s">
        <v>263</v>
      </c>
      <c r="M573" s="272" t="s">
        <v>263</v>
      </c>
      <c r="N573" s="272" t="s">
        <v>262</v>
      </c>
    </row>
    <row r="574" spans="1:14">
      <c r="A574" s="272">
        <v>810306</v>
      </c>
      <c r="B574" s="272" t="s">
        <v>712</v>
      </c>
      <c r="C574" s="272" t="s">
        <v>264</v>
      </c>
      <c r="D574" s="272" t="s">
        <v>264</v>
      </c>
      <c r="E574" s="272" t="s">
        <v>263</v>
      </c>
      <c r="F574" s="272" t="s">
        <v>264</v>
      </c>
      <c r="G574" s="272" t="s">
        <v>262</v>
      </c>
      <c r="H574" s="272" t="s">
        <v>262</v>
      </c>
      <c r="I574" s="272" t="s">
        <v>264</v>
      </c>
      <c r="J574" s="272" t="s">
        <v>262</v>
      </c>
      <c r="K574" s="272" t="s">
        <v>264</v>
      </c>
      <c r="L574" s="272" t="s">
        <v>264</v>
      </c>
      <c r="M574" s="272" t="s">
        <v>262</v>
      </c>
      <c r="N574" s="272" t="s">
        <v>262</v>
      </c>
    </row>
    <row r="575" spans="1:14">
      <c r="A575" s="272">
        <v>810321</v>
      </c>
      <c r="B575" s="272" t="s">
        <v>712</v>
      </c>
      <c r="C575" s="272" t="s">
        <v>264</v>
      </c>
      <c r="D575" s="272" t="s">
        <v>264</v>
      </c>
      <c r="E575" s="272" t="s">
        <v>262</v>
      </c>
      <c r="F575" s="272" t="s">
        <v>264</v>
      </c>
      <c r="G575" s="272" t="s">
        <v>264</v>
      </c>
      <c r="H575" s="272" t="s">
        <v>262</v>
      </c>
      <c r="I575" s="272" t="s">
        <v>263</v>
      </c>
      <c r="J575" s="272" t="s">
        <v>263</v>
      </c>
      <c r="K575" s="272" t="s">
        <v>263</v>
      </c>
      <c r="L575" s="272" t="s">
        <v>263</v>
      </c>
      <c r="M575" s="272" t="s">
        <v>263</v>
      </c>
      <c r="N575" s="272" t="s">
        <v>263</v>
      </c>
    </row>
    <row r="576" spans="1:14">
      <c r="A576" s="272">
        <v>810332</v>
      </c>
      <c r="B576" s="272" t="s">
        <v>712</v>
      </c>
      <c r="C576" s="272" t="s">
        <v>262</v>
      </c>
      <c r="D576" s="272" t="s">
        <v>262</v>
      </c>
      <c r="E576" s="272" t="s">
        <v>263</v>
      </c>
      <c r="F576" s="272" t="s">
        <v>263</v>
      </c>
      <c r="G576" s="272" t="s">
        <v>262</v>
      </c>
      <c r="H576" s="272" t="s">
        <v>262</v>
      </c>
      <c r="I576" s="272" t="s">
        <v>263</v>
      </c>
      <c r="J576" s="272" t="s">
        <v>263</v>
      </c>
      <c r="K576" s="272" t="s">
        <v>263</v>
      </c>
      <c r="L576" s="272" t="s">
        <v>263</v>
      </c>
      <c r="M576" s="272" t="s">
        <v>263</v>
      </c>
      <c r="N576" s="272" t="s">
        <v>263</v>
      </c>
    </row>
    <row r="577" spans="1:14">
      <c r="A577" s="272">
        <v>810339</v>
      </c>
      <c r="B577" s="272" t="s">
        <v>712</v>
      </c>
      <c r="C577" s="272" t="s">
        <v>263</v>
      </c>
      <c r="D577" s="272" t="s">
        <v>264</v>
      </c>
      <c r="E577" s="272" t="s">
        <v>263</v>
      </c>
      <c r="F577" s="272" t="s">
        <v>263</v>
      </c>
      <c r="G577" s="272" t="s">
        <v>263</v>
      </c>
      <c r="H577" s="272" t="s">
        <v>263</v>
      </c>
      <c r="I577" s="272" t="s">
        <v>263</v>
      </c>
      <c r="J577" s="272" t="s">
        <v>262</v>
      </c>
      <c r="K577" s="272" t="s">
        <v>264</v>
      </c>
      <c r="L577" s="272" t="s">
        <v>263</v>
      </c>
      <c r="M577" s="272" t="s">
        <v>263</v>
      </c>
      <c r="N577" s="272" t="s">
        <v>263</v>
      </c>
    </row>
    <row r="578" spans="1:14">
      <c r="A578" s="272">
        <v>810345</v>
      </c>
      <c r="B578" s="272" t="s">
        <v>712</v>
      </c>
      <c r="C578" s="272" t="s">
        <v>262</v>
      </c>
      <c r="D578" s="272" t="s">
        <v>262</v>
      </c>
      <c r="E578" s="272" t="s">
        <v>263</v>
      </c>
      <c r="F578" s="272" t="s">
        <v>263</v>
      </c>
      <c r="G578" s="272" t="s">
        <v>263</v>
      </c>
      <c r="H578" s="272" t="s">
        <v>264</v>
      </c>
      <c r="I578" s="272" t="s">
        <v>263</v>
      </c>
      <c r="J578" s="272" t="s">
        <v>263</v>
      </c>
      <c r="K578" s="272" t="s">
        <v>263</v>
      </c>
      <c r="L578" s="272" t="s">
        <v>263</v>
      </c>
      <c r="M578" s="272" t="s">
        <v>263</v>
      </c>
      <c r="N578" s="272" t="s">
        <v>263</v>
      </c>
    </row>
    <row r="579" spans="1:14">
      <c r="A579" s="272">
        <v>810346</v>
      </c>
      <c r="B579" s="272" t="s">
        <v>712</v>
      </c>
      <c r="C579" s="272" t="s">
        <v>264</v>
      </c>
      <c r="D579" s="272" t="s">
        <v>264</v>
      </c>
      <c r="E579" s="272" t="s">
        <v>264</v>
      </c>
      <c r="F579" s="272" t="s">
        <v>264</v>
      </c>
      <c r="G579" s="272" t="s">
        <v>262</v>
      </c>
      <c r="H579" s="272" t="s">
        <v>263</v>
      </c>
      <c r="I579" s="272" t="s">
        <v>262</v>
      </c>
      <c r="J579" s="272" t="s">
        <v>262</v>
      </c>
      <c r="K579" s="272" t="s">
        <v>264</v>
      </c>
      <c r="L579" s="272" t="s">
        <v>262</v>
      </c>
      <c r="M579" s="272" t="s">
        <v>262</v>
      </c>
      <c r="N579" s="272" t="s">
        <v>264</v>
      </c>
    </row>
    <row r="580" spans="1:14">
      <c r="A580" s="272">
        <v>810365</v>
      </c>
      <c r="B580" s="272" t="s">
        <v>712</v>
      </c>
      <c r="C580" s="272" t="s">
        <v>262</v>
      </c>
      <c r="D580" s="272" t="s">
        <v>264</v>
      </c>
      <c r="E580" s="272" t="s">
        <v>262</v>
      </c>
      <c r="F580" s="272" t="s">
        <v>262</v>
      </c>
      <c r="G580" s="272" t="s">
        <v>264</v>
      </c>
      <c r="H580" s="272" t="s">
        <v>262</v>
      </c>
      <c r="I580" s="272" t="s">
        <v>264</v>
      </c>
      <c r="J580" s="272" t="s">
        <v>262</v>
      </c>
      <c r="K580" s="272" t="s">
        <v>262</v>
      </c>
      <c r="L580" s="272" t="s">
        <v>262</v>
      </c>
      <c r="M580" s="272" t="s">
        <v>262</v>
      </c>
      <c r="N580" s="272" t="s">
        <v>262</v>
      </c>
    </row>
    <row r="581" spans="1:14">
      <c r="A581" s="272">
        <v>810367</v>
      </c>
      <c r="B581" s="272" t="s">
        <v>712</v>
      </c>
      <c r="C581" s="272" t="s">
        <v>262</v>
      </c>
      <c r="D581" s="272" t="s">
        <v>262</v>
      </c>
      <c r="E581" s="272" t="s">
        <v>264</v>
      </c>
      <c r="F581" s="272" t="s">
        <v>264</v>
      </c>
      <c r="G581" s="272" t="s">
        <v>263</v>
      </c>
      <c r="H581" s="272" t="s">
        <v>263</v>
      </c>
      <c r="I581" s="272" t="s">
        <v>263</v>
      </c>
      <c r="J581" s="272" t="s">
        <v>263</v>
      </c>
      <c r="K581" s="272" t="s">
        <v>263</v>
      </c>
      <c r="L581" s="272" t="s">
        <v>263</v>
      </c>
      <c r="M581" s="272" t="s">
        <v>263</v>
      </c>
      <c r="N581" s="272" t="s">
        <v>263</v>
      </c>
    </row>
    <row r="582" spans="1:14">
      <c r="A582" s="272">
        <v>810374</v>
      </c>
      <c r="B582" s="272" t="s">
        <v>712</v>
      </c>
      <c r="C582" s="272" t="s">
        <v>263</v>
      </c>
      <c r="D582" s="272" t="s">
        <v>264</v>
      </c>
      <c r="E582" s="272" t="s">
        <v>264</v>
      </c>
      <c r="F582" s="272" t="s">
        <v>263</v>
      </c>
      <c r="G582" s="272" t="s">
        <v>263</v>
      </c>
      <c r="H582" s="272" t="s">
        <v>263</v>
      </c>
      <c r="I582" s="272" t="s">
        <v>264</v>
      </c>
      <c r="J582" s="272" t="s">
        <v>263</v>
      </c>
      <c r="K582" s="272" t="s">
        <v>264</v>
      </c>
      <c r="L582" s="272" t="s">
        <v>264</v>
      </c>
      <c r="M582" s="272" t="s">
        <v>263</v>
      </c>
      <c r="N582" s="272" t="s">
        <v>263</v>
      </c>
    </row>
    <row r="583" spans="1:14">
      <c r="A583" s="272">
        <v>810384</v>
      </c>
      <c r="B583" s="272" t="s">
        <v>712</v>
      </c>
      <c r="C583" s="272" t="s">
        <v>264</v>
      </c>
      <c r="D583" s="272" t="s">
        <v>263</v>
      </c>
      <c r="E583" s="272" t="s">
        <v>263</v>
      </c>
      <c r="F583" s="272" t="s">
        <v>264</v>
      </c>
      <c r="G583" s="272" t="s">
        <v>264</v>
      </c>
      <c r="H583" s="272" t="s">
        <v>264</v>
      </c>
      <c r="I583" s="272" t="s">
        <v>264</v>
      </c>
      <c r="J583" s="272" t="s">
        <v>263</v>
      </c>
      <c r="K583" s="272" t="s">
        <v>263</v>
      </c>
      <c r="L583" s="272" t="s">
        <v>263</v>
      </c>
      <c r="M583" s="272" t="s">
        <v>264</v>
      </c>
      <c r="N583" s="272" t="s">
        <v>263</v>
      </c>
    </row>
    <row r="584" spans="1:14">
      <c r="A584" s="272">
        <v>810389</v>
      </c>
      <c r="B584" s="272" t="s">
        <v>712</v>
      </c>
      <c r="C584" s="272" t="s">
        <v>264</v>
      </c>
      <c r="D584" s="272" t="s">
        <v>264</v>
      </c>
      <c r="E584" s="272" t="s">
        <v>263</v>
      </c>
      <c r="F584" s="272" t="s">
        <v>263</v>
      </c>
      <c r="G584" s="272" t="s">
        <v>262</v>
      </c>
      <c r="H584" s="272" t="s">
        <v>263</v>
      </c>
      <c r="I584" s="272" t="s">
        <v>264</v>
      </c>
      <c r="J584" s="272" t="s">
        <v>262</v>
      </c>
      <c r="K584" s="272" t="s">
        <v>262</v>
      </c>
      <c r="L584" s="272" t="s">
        <v>264</v>
      </c>
      <c r="M584" s="272" t="s">
        <v>264</v>
      </c>
      <c r="N584" s="272" t="s">
        <v>264</v>
      </c>
    </row>
    <row r="585" spans="1:14">
      <c r="A585" s="272">
        <v>810401</v>
      </c>
      <c r="B585" s="272" t="s">
        <v>712</v>
      </c>
      <c r="C585" s="272" t="s">
        <v>264</v>
      </c>
      <c r="D585" s="272" t="s">
        <v>264</v>
      </c>
      <c r="E585" s="272" t="s">
        <v>263</v>
      </c>
      <c r="F585" s="272" t="s">
        <v>262</v>
      </c>
      <c r="G585" s="272" t="s">
        <v>262</v>
      </c>
      <c r="H585" s="272" t="s">
        <v>262</v>
      </c>
      <c r="I585" s="272" t="s">
        <v>263</v>
      </c>
      <c r="J585" s="272" t="s">
        <v>263</v>
      </c>
      <c r="K585" s="272" t="s">
        <v>263</v>
      </c>
      <c r="L585" s="272" t="s">
        <v>263</v>
      </c>
      <c r="M585" s="272" t="s">
        <v>264</v>
      </c>
      <c r="N585" s="272" t="s">
        <v>263</v>
      </c>
    </row>
    <row r="586" spans="1:14">
      <c r="A586" s="272">
        <v>810408</v>
      </c>
      <c r="B586" s="272" t="s">
        <v>712</v>
      </c>
      <c r="C586" s="272" t="s">
        <v>264</v>
      </c>
      <c r="D586" s="272" t="s">
        <v>264</v>
      </c>
      <c r="E586" s="272" t="s">
        <v>264</v>
      </c>
      <c r="F586" s="272" t="s">
        <v>264</v>
      </c>
      <c r="G586" s="272" t="s">
        <v>264</v>
      </c>
      <c r="H586" s="272" t="s">
        <v>264</v>
      </c>
      <c r="I586" s="272" t="s">
        <v>263</v>
      </c>
      <c r="J586" s="272" t="s">
        <v>263</v>
      </c>
      <c r="K586" s="272" t="s">
        <v>263</v>
      </c>
      <c r="L586" s="272" t="s">
        <v>263</v>
      </c>
      <c r="M586" s="272" t="s">
        <v>263</v>
      </c>
      <c r="N586" s="272" t="s">
        <v>263</v>
      </c>
    </row>
    <row r="587" spans="1:14">
      <c r="A587" s="272">
        <v>810411</v>
      </c>
      <c r="B587" s="272" t="s">
        <v>712</v>
      </c>
      <c r="C587" s="272" t="s">
        <v>262</v>
      </c>
      <c r="D587" s="272" t="s">
        <v>263</v>
      </c>
      <c r="E587" s="272" t="s">
        <v>264</v>
      </c>
      <c r="F587" s="272" t="s">
        <v>262</v>
      </c>
      <c r="G587" s="272" t="s">
        <v>262</v>
      </c>
      <c r="H587" s="272" t="s">
        <v>262</v>
      </c>
      <c r="I587" s="272" t="s">
        <v>264</v>
      </c>
      <c r="J587" s="272" t="s">
        <v>263</v>
      </c>
      <c r="K587" s="272" t="s">
        <v>263</v>
      </c>
      <c r="L587" s="272" t="s">
        <v>264</v>
      </c>
      <c r="M587" s="272" t="s">
        <v>263</v>
      </c>
      <c r="N587" s="272" t="s">
        <v>263</v>
      </c>
    </row>
    <row r="588" spans="1:14">
      <c r="A588" s="272">
        <v>810414</v>
      </c>
      <c r="B588" s="272" t="s">
        <v>712</v>
      </c>
      <c r="C588" s="272" t="s">
        <v>264</v>
      </c>
      <c r="D588" s="272" t="s">
        <v>264</v>
      </c>
      <c r="E588" s="272" t="s">
        <v>262</v>
      </c>
      <c r="F588" s="272" t="s">
        <v>264</v>
      </c>
      <c r="G588" s="272" t="s">
        <v>262</v>
      </c>
      <c r="H588" s="272" t="s">
        <v>262</v>
      </c>
      <c r="I588" s="272" t="s">
        <v>264</v>
      </c>
      <c r="J588" s="272" t="s">
        <v>263</v>
      </c>
      <c r="K588" s="272" t="s">
        <v>264</v>
      </c>
      <c r="L588" s="272" t="s">
        <v>263</v>
      </c>
      <c r="M588" s="272" t="s">
        <v>263</v>
      </c>
      <c r="N588" s="272" t="s">
        <v>263</v>
      </c>
    </row>
    <row r="589" spans="1:14">
      <c r="A589" s="272">
        <v>810434</v>
      </c>
      <c r="B589" s="272" t="s">
        <v>712</v>
      </c>
      <c r="C589" s="272" t="s">
        <v>262</v>
      </c>
      <c r="D589" s="272" t="s">
        <v>262</v>
      </c>
      <c r="E589" s="272" t="s">
        <v>264</v>
      </c>
      <c r="F589" s="272" t="s">
        <v>264</v>
      </c>
      <c r="G589" s="272" t="s">
        <v>264</v>
      </c>
      <c r="H589" s="272" t="s">
        <v>264</v>
      </c>
      <c r="I589" s="272" t="s">
        <v>264</v>
      </c>
      <c r="J589" s="272" t="s">
        <v>263</v>
      </c>
      <c r="K589" s="272" t="s">
        <v>264</v>
      </c>
      <c r="L589" s="272" t="s">
        <v>263</v>
      </c>
      <c r="M589" s="272" t="s">
        <v>264</v>
      </c>
      <c r="N589" s="272" t="s">
        <v>263</v>
      </c>
    </row>
    <row r="590" spans="1:14">
      <c r="A590" s="272">
        <v>810435</v>
      </c>
      <c r="B590" s="272" t="s">
        <v>712</v>
      </c>
      <c r="C590" s="272" t="s">
        <v>264</v>
      </c>
      <c r="D590" s="272" t="s">
        <v>264</v>
      </c>
      <c r="E590" s="272" t="s">
        <v>264</v>
      </c>
      <c r="F590" s="272" t="s">
        <v>264</v>
      </c>
      <c r="G590" s="272" t="s">
        <v>264</v>
      </c>
      <c r="H590" s="272" t="s">
        <v>264</v>
      </c>
      <c r="I590" s="272" t="s">
        <v>263</v>
      </c>
      <c r="J590" s="272" t="s">
        <v>263</v>
      </c>
      <c r="K590" s="272" t="s">
        <v>263</v>
      </c>
      <c r="L590" s="272" t="s">
        <v>263</v>
      </c>
      <c r="M590" s="272" t="s">
        <v>263</v>
      </c>
      <c r="N590" s="272" t="s">
        <v>263</v>
      </c>
    </row>
    <row r="591" spans="1:14">
      <c r="A591" s="272">
        <v>810441</v>
      </c>
      <c r="B591" s="272" t="s">
        <v>712</v>
      </c>
      <c r="C591" s="272" t="s">
        <v>264</v>
      </c>
      <c r="D591" s="272" t="s">
        <v>263</v>
      </c>
      <c r="E591" s="272" t="s">
        <v>263</v>
      </c>
      <c r="F591" s="272" t="s">
        <v>264</v>
      </c>
      <c r="G591" s="272" t="s">
        <v>264</v>
      </c>
      <c r="H591" s="272" t="s">
        <v>263</v>
      </c>
      <c r="I591" s="272" t="s">
        <v>264</v>
      </c>
      <c r="J591" s="272" t="s">
        <v>263</v>
      </c>
      <c r="K591" s="272" t="s">
        <v>264</v>
      </c>
      <c r="L591" s="272" t="s">
        <v>263</v>
      </c>
      <c r="M591" s="272" t="s">
        <v>264</v>
      </c>
      <c r="N591" s="272" t="s">
        <v>264</v>
      </c>
    </row>
    <row r="592" spans="1:14">
      <c r="A592" s="272">
        <v>810447</v>
      </c>
      <c r="B592" s="272" t="s">
        <v>712</v>
      </c>
      <c r="C592" s="272" t="s">
        <v>264</v>
      </c>
      <c r="D592" s="272" t="s">
        <v>263</v>
      </c>
      <c r="E592" s="272" t="s">
        <v>263</v>
      </c>
      <c r="F592" s="272" t="s">
        <v>262</v>
      </c>
      <c r="G592" s="272" t="s">
        <v>264</v>
      </c>
      <c r="H592" s="272" t="s">
        <v>264</v>
      </c>
      <c r="I592" s="272" t="s">
        <v>264</v>
      </c>
      <c r="J592" s="272" t="s">
        <v>264</v>
      </c>
      <c r="K592" s="272" t="s">
        <v>262</v>
      </c>
      <c r="L592" s="272" t="s">
        <v>263</v>
      </c>
      <c r="M592" s="272" t="s">
        <v>262</v>
      </c>
      <c r="N592" s="272" t="s">
        <v>264</v>
      </c>
    </row>
    <row r="593" spans="1:14">
      <c r="A593" s="272">
        <v>810461</v>
      </c>
      <c r="B593" s="272" t="s">
        <v>712</v>
      </c>
      <c r="C593" s="272" t="s">
        <v>262</v>
      </c>
      <c r="D593" s="272" t="s">
        <v>264</v>
      </c>
      <c r="E593" s="272" t="s">
        <v>263</v>
      </c>
      <c r="F593" s="272" t="s">
        <v>264</v>
      </c>
      <c r="G593" s="272" t="s">
        <v>264</v>
      </c>
      <c r="H593" s="272" t="s">
        <v>264</v>
      </c>
      <c r="I593" s="272" t="s">
        <v>263</v>
      </c>
      <c r="J593" s="272" t="s">
        <v>264</v>
      </c>
      <c r="K593" s="272" t="s">
        <v>264</v>
      </c>
      <c r="L593" s="272" t="s">
        <v>263</v>
      </c>
      <c r="M593" s="272" t="s">
        <v>264</v>
      </c>
      <c r="N593" s="272" t="s">
        <v>263</v>
      </c>
    </row>
    <row r="594" spans="1:14">
      <c r="A594" s="272">
        <v>810464</v>
      </c>
      <c r="B594" s="272" t="s">
        <v>712</v>
      </c>
      <c r="C594" s="272" t="s">
        <v>264</v>
      </c>
      <c r="D594" s="272" t="s">
        <v>263</v>
      </c>
      <c r="E594" s="272" t="s">
        <v>264</v>
      </c>
      <c r="F594" s="272" t="s">
        <v>264</v>
      </c>
      <c r="G594" s="272" t="s">
        <v>264</v>
      </c>
      <c r="H594" s="272" t="s">
        <v>264</v>
      </c>
      <c r="I594" s="272" t="s">
        <v>263</v>
      </c>
      <c r="J594" s="272" t="s">
        <v>263</v>
      </c>
      <c r="K594" s="272" t="s">
        <v>263</v>
      </c>
      <c r="L594" s="272" t="s">
        <v>264</v>
      </c>
      <c r="M594" s="272" t="s">
        <v>264</v>
      </c>
      <c r="N594" s="272" t="s">
        <v>264</v>
      </c>
    </row>
    <row r="595" spans="1:14">
      <c r="A595" s="272">
        <v>810490</v>
      </c>
      <c r="B595" s="272" t="s">
        <v>712</v>
      </c>
      <c r="C595" s="272" t="s">
        <v>263</v>
      </c>
      <c r="D595" s="272" t="s">
        <v>264</v>
      </c>
      <c r="E595" s="272" t="s">
        <v>264</v>
      </c>
      <c r="F595" s="272" t="s">
        <v>264</v>
      </c>
      <c r="G595" s="272" t="s">
        <v>264</v>
      </c>
      <c r="H595" s="272" t="s">
        <v>263</v>
      </c>
      <c r="I595" s="272" t="s">
        <v>263</v>
      </c>
      <c r="J595" s="272" t="s">
        <v>263</v>
      </c>
      <c r="K595" s="272" t="s">
        <v>263</v>
      </c>
      <c r="L595" s="272" t="s">
        <v>263</v>
      </c>
      <c r="M595" s="272" t="s">
        <v>263</v>
      </c>
      <c r="N595" s="272" t="s">
        <v>263</v>
      </c>
    </row>
    <row r="596" spans="1:14">
      <c r="A596" s="272">
        <v>810504</v>
      </c>
      <c r="B596" s="272" t="s">
        <v>712</v>
      </c>
      <c r="C596" s="272" t="s">
        <v>263</v>
      </c>
      <c r="D596" s="272" t="s">
        <v>262</v>
      </c>
      <c r="E596" s="272" t="s">
        <v>262</v>
      </c>
      <c r="F596" s="272" t="s">
        <v>264</v>
      </c>
      <c r="G596" s="272" t="s">
        <v>263</v>
      </c>
      <c r="H596" s="272" t="s">
        <v>263</v>
      </c>
      <c r="I596" s="272" t="s">
        <v>264</v>
      </c>
      <c r="J596" s="272" t="s">
        <v>262</v>
      </c>
      <c r="K596" s="272" t="s">
        <v>264</v>
      </c>
      <c r="L596" s="272" t="s">
        <v>264</v>
      </c>
      <c r="M596" s="272" t="s">
        <v>264</v>
      </c>
      <c r="N596" s="272" t="s">
        <v>264</v>
      </c>
    </row>
    <row r="597" spans="1:14">
      <c r="A597" s="272">
        <v>810519</v>
      </c>
      <c r="B597" s="272" t="s">
        <v>712</v>
      </c>
      <c r="C597" s="272" t="s">
        <v>262</v>
      </c>
      <c r="D597" s="272" t="s">
        <v>264</v>
      </c>
      <c r="E597" s="272" t="s">
        <v>264</v>
      </c>
      <c r="F597" s="272" t="s">
        <v>264</v>
      </c>
      <c r="G597" s="272" t="s">
        <v>263</v>
      </c>
      <c r="H597" s="272" t="s">
        <v>262</v>
      </c>
      <c r="I597" s="272" t="s">
        <v>262</v>
      </c>
      <c r="J597" s="272" t="s">
        <v>263</v>
      </c>
      <c r="K597" s="272" t="s">
        <v>264</v>
      </c>
      <c r="L597" s="272" t="s">
        <v>264</v>
      </c>
      <c r="M597" s="272" t="s">
        <v>262</v>
      </c>
      <c r="N597" s="272" t="s">
        <v>264</v>
      </c>
    </row>
    <row r="598" spans="1:14">
      <c r="A598" s="272">
        <v>810533</v>
      </c>
      <c r="B598" s="272" t="s">
        <v>712</v>
      </c>
      <c r="C598" s="272" t="s">
        <v>263</v>
      </c>
      <c r="D598" s="272" t="s">
        <v>263</v>
      </c>
      <c r="E598" s="272" t="s">
        <v>264</v>
      </c>
      <c r="F598" s="272" t="s">
        <v>262</v>
      </c>
      <c r="G598" s="272" t="s">
        <v>264</v>
      </c>
      <c r="H598" s="272" t="s">
        <v>264</v>
      </c>
      <c r="I598" s="272" t="s">
        <v>262</v>
      </c>
      <c r="J598" s="272" t="s">
        <v>264</v>
      </c>
      <c r="K598" s="272" t="s">
        <v>262</v>
      </c>
      <c r="L598" s="272" t="s">
        <v>262</v>
      </c>
      <c r="M598" s="272" t="s">
        <v>264</v>
      </c>
      <c r="N598" s="272" t="s">
        <v>262</v>
      </c>
    </row>
    <row r="599" spans="1:14">
      <c r="A599" s="272">
        <v>810557</v>
      </c>
      <c r="B599" s="272" t="s">
        <v>712</v>
      </c>
      <c r="C599" s="272" t="s">
        <v>262</v>
      </c>
      <c r="D599" s="272" t="s">
        <v>264</v>
      </c>
      <c r="E599" s="272" t="s">
        <v>264</v>
      </c>
      <c r="F599" s="272" t="s">
        <v>264</v>
      </c>
      <c r="G599" s="272" t="s">
        <v>262</v>
      </c>
      <c r="H599" s="272" t="s">
        <v>264</v>
      </c>
      <c r="I599" s="272" t="s">
        <v>263</v>
      </c>
      <c r="J599" s="272" t="s">
        <v>263</v>
      </c>
      <c r="K599" s="272" t="s">
        <v>263</v>
      </c>
      <c r="L599" s="272" t="s">
        <v>263</v>
      </c>
      <c r="M599" s="272" t="s">
        <v>263</v>
      </c>
      <c r="N599" s="272" t="s">
        <v>263</v>
      </c>
    </row>
    <row r="600" spans="1:14">
      <c r="A600" s="272">
        <v>810581</v>
      </c>
      <c r="B600" s="272" t="s">
        <v>712</v>
      </c>
      <c r="C600" s="272" t="s">
        <v>262</v>
      </c>
      <c r="D600" s="272" t="s">
        <v>263</v>
      </c>
      <c r="E600" s="272" t="s">
        <v>263</v>
      </c>
      <c r="F600" s="272" t="s">
        <v>263</v>
      </c>
      <c r="G600" s="272" t="s">
        <v>262</v>
      </c>
      <c r="H600" s="272" t="s">
        <v>264</v>
      </c>
      <c r="I600" s="272" t="s">
        <v>263</v>
      </c>
      <c r="J600" s="272" t="s">
        <v>264</v>
      </c>
      <c r="K600" s="272" t="s">
        <v>264</v>
      </c>
      <c r="L600" s="272" t="s">
        <v>263</v>
      </c>
      <c r="M600" s="272" t="s">
        <v>263</v>
      </c>
      <c r="N600" s="272" t="s">
        <v>263</v>
      </c>
    </row>
    <row r="601" spans="1:14">
      <c r="A601" s="272">
        <v>810584</v>
      </c>
      <c r="B601" s="272" t="s">
        <v>712</v>
      </c>
      <c r="C601" s="272" t="s">
        <v>263</v>
      </c>
      <c r="D601" s="272" t="s">
        <v>263</v>
      </c>
      <c r="E601" s="272" t="s">
        <v>263</v>
      </c>
      <c r="F601" s="272" t="s">
        <v>263</v>
      </c>
      <c r="G601" s="272" t="s">
        <v>263</v>
      </c>
      <c r="H601" s="272" t="s">
        <v>264</v>
      </c>
      <c r="I601" s="272" t="s">
        <v>263</v>
      </c>
      <c r="J601" s="272" t="s">
        <v>263</v>
      </c>
      <c r="K601" s="272" t="s">
        <v>263</v>
      </c>
      <c r="L601" s="272" t="s">
        <v>263</v>
      </c>
      <c r="M601" s="272" t="s">
        <v>263</v>
      </c>
      <c r="N601" s="272" t="s">
        <v>263</v>
      </c>
    </row>
    <row r="602" spans="1:14">
      <c r="A602" s="272">
        <v>810590</v>
      </c>
      <c r="B602" s="272" t="s">
        <v>712</v>
      </c>
      <c r="C602" s="272" t="s">
        <v>264</v>
      </c>
      <c r="D602" s="272" t="s">
        <v>264</v>
      </c>
      <c r="E602" s="272" t="s">
        <v>262</v>
      </c>
      <c r="F602" s="272" t="s">
        <v>264</v>
      </c>
      <c r="G602" s="272" t="s">
        <v>263</v>
      </c>
      <c r="H602" s="272" t="s">
        <v>263</v>
      </c>
      <c r="I602" s="272" t="s">
        <v>263</v>
      </c>
      <c r="J602" s="272" t="s">
        <v>264</v>
      </c>
      <c r="K602" s="272" t="s">
        <v>264</v>
      </c>
      <c r="L602" s="272" t="s">
        <v>264</v>
      </c>
      <c r="M602" s="272" t="s">
        <v>264</v>
      </c>
      <c r="N602" s="272" t="s">
        <v>264</v>
      </c>
    </row>
    <row r="603" spans="1:14">
      <c r="A603" s="272">
        <v>810599</v>
      </c>
      <c r="B603" s="272" t="s">
        <v>712</v>
      </c>
      <c r="C603" s="272" t="s">
        <v>264</v>
      </c>
      <c r="D603" s="272" t="s">
        <v>263</v>
      </c>
      <c r="E603" s="272" t="s">
        <v>264</v>
      </c>
      <c r="F603" s="272" t="s">
        <v>264</v>
      </c>
      <c r="G603" s="272" t="s">
        <v>264</v>
      </c>
      <c r="H603" s="272" t="s">
        <v>264</v>
      </c>
      <c r="I603" s="272" t="s">
        <v>264</v>
      </c>
      <c r="J603" s="272" t="s">
        <v>264</v>
      </c>
      <c r="K603" s="272" t="s">
        <v>264</v>
      </c>
      <c r="L603" s="272" t="s">
        <v>264</v>
      </c>
      <c r="M603" s="272" t="s">
        <v>264</v>
      </c>
      <c r="N603" s="272" t="s">
        <v>263</v>
      </c>
    </row>
    <row r="604" spans="1:14">
      <c r="A604" s="272">
        <v>810617</v>
      </c>
      <c r="B604" s="272" t="s">
        <v>712</v>
      </c>
      <c r="C604" s="272" t="s">
        <v>264</v>
      </c>
      <c r="D604" s="272" t="s">
        <v>263</v>
      </c>
      <c r="E604" s="272" t="s">
        <v>263</v>
      </c>
      <c r="F604" s="272" t="s">
        <v>264</v>
      </c>
      <c r="G604" s="272" t="s">
        <v>264</v>
      </c>
      <c r="H604" s="272" t="s">
        <v>263</v>
      </c>
      <c r="I604" s="272" t="s">
        <v>264</v>
      </c>
      <c r="J604" s="272" t="s">
        <v>263</v>
      </c>
      <c r="K604" s="272" t="s">
        <v>263</v>
      </c>
      <c r="L604" s="272" t="s">
        <v>264</v>
      </c>
      <c r="M604" s="272" t="s">
        <v>264</v>
      </c>
      <c r="N604" s="272" t="s">
        <v>264</v>
      </c>
    </row>
    <row r="605" spans="1:14">
      <c r="A605" s="272">
        <v>810619</v>
      </c>
      <c r="B605" s="272" t="s">
        <v>712</v>
      </c>
      <c r="C605" s="272" t="s">
        <v>262</v>
      </c>
      <c r="D605" s="272" t="s">
        <v>262</v>
      </c>
      <c r="E605" s="272" t="s">
        <v>262</v>
      </c>
      <c r="F605" s="272" t="s">
        <v>264</v>
      </c>
      <c r="G605" s="272" t="s">
        <v>264</v>
      </c>
      <c r="H605" s="272" t="s">
        <v>262</v>
      </c>
      <c r="I605" s="272" t="s">
        <v>262</v>
      </c>
      <c r="J605" s="272" t="s">
        <v>264</v>
      </c>
      <c r="K605" s="272" t="s">
        <v>264</v>
      </c>
      <c r="L605" s="272" t="s">
        <v>264</v>
      </c>
      <c r="M605" s="272" t="s">
        <v>264</v>
      </c>
      <c r="N605" s="272" t="s">
        <v>264</v>
      </c>
    </row>
    <row r="606" spans="1:14">
      <c r="A606" s="272">
        <v>810621</v>
      </c>
      <c r="B606" s="272" t="s">
        <v>712</v>
      </c>
      <c r="C606" s="272" t="s">
        <v>262</v>
      </c>
      <c r="D606" s="272" t="s">
        <v>262</v>
      </c>
      <c r="E606" s="272" t="s">
        <v>262</v>
      </c>
      <c r="F606" s="272" t="s">
        <v>263</v>
      </c>
      <c r="G606" s="272" t="s">
        <v>262</v>
      </c>
      <c r="H606" s="272" t="s">
        <v>263</v>
      </c>
      <c r="I606" s="272" t="s">
        <v>262</v>
      </c>
      <c r="J606" s="272" t="s">
        <v>264</v>
      </c>
      <c r="K606" s="272" t="s">
        <v>262</v>
      </c>
      <c r="L606" s="272" t="s">
        <v>262</v>
      </c>
      <c r="M606" s="272" t="s">
        <v>263</v>
      </c>
      <c r="N606" s="272" t="s">
        <v>263</v>
      </c>
    </row>
    <row r="607" spans="1:14">
      <c r="A607" s="272">
        <v>810628</v>
      </c>
      <c r="B607" s="272" t="s">
        <v>712</v>
      </c>
      <c r="C607" s="272" t="s">
        <v>262</v>
      </c>
      <c r="D607" s="272" t="s">
        <v>262</v>
      </c>
      <c r="E607" s="272" t="s">
        <v>262</v>
      </c>
      <c r="F607" s="272" t="s">
        <v>262</v>
      </c>
      <c r="G607" s="272" t="s">
        <v>262</v>
      </c>
      <c r="H607" s="272" t="s">
        <v>264</v>
      </c>
      <c r="I607" s="272" t="s">
        <v>262</v>
      </c>
      <c r="J607" s="272" t="s">
        <v>262</v>
      </c>
      <c r="K607" s="272" t="s">
        <v>264</v>
      </c>
      <c r="L607" s="272" t="s">
        <v>264</v>
      </c>
      <c r="M607" s="272" t="s">
        <v>262</v>
      </c>
      <c r="N607" s="272" t="s">
        <v>263</v>
      </c>
    </row>
    <row r="608" spans="1:14">
      <c r="A608" s="272">
        <v>810631</v>
      </c>
      <c r="B608" s="272" t="s">
        <v>712</v>
      </c>
      <c r="C608" s="272" t="s">
        <v>262</v>
      </c>
      <c r="D608" s="272" t="s">
        <v>264</v>
      </c>
      <c r="E608" s="272" t="s">
        <v>264</v>
      </c>
      <c r="F608" s="272" t="s">
        <v>264</v>
      </c>
      <c r="G608" s="272" t="s">
        <v>264</v>
      </c>
      <c r="H608" s="272" t="s">
        <v>263</v>
      </c>
      <c r="I608" s="272" t="s">
        <v>263</v>
      </c>
      <c r="J608" s="272" t="s">
        <v>263</v>
      </c>
      <c r="K608" s="272" t="s">
        <v>263</v>
      </c>
      <c r="L608" s="272" t="s">
        <v>263</v>
      </c>
      <c r="M608" s="272" t="s">
        <v>263</v>
      </c>
      <c r="N608" s="272" t="s">
        <v>263</v>
      </c>
    </row>
    <row r="609" spans="1:14">
      <c r="A609" s="272">
        <v>810635</v>
      </c>
      <c r="B609" s="272" t="s">
        <v>712</v>
      </c>
      <c r="C609" s="272" t="s">
        <v>264</v>
      </c>
      <c r="D609" s="272" t="s">
        <v>262</v>
      </c>
      <c r="E609" s="272" t="s">
        <v>264</v>
      </c>
      <c r="F609" s="272" t="s">
        <v>263</v>
      </c>
      <c r="G609" s="272" t="s">
        <v>263</v>
      </c>
      <c r="H609" s="272" t="s">
        <v>262</v>
      </c>
      <c r="I609" s="272" t="s">
        <v>264</v>
      </c>
      <c r="J609" s="272" t="s">
        <v>263</v>
      </c>
      <c r="K609" s="272" t="s">
        <v>263</v>
      </c>
      <c r="L609" s="272" t="s">
        <v>263</v>
      </c>
      <c r="M609" s="272" t="s">
        <v>263</v>
      </c>
      <c r="N609" s="272" t="s">
        <v>263</v>
      </c>
    </row>
    <row r="610" spans="1:14">
      <c r="A610" s="272">
        <v>810637</v>
      </c>
      <c r="B610" s="272" t="s">
        <v>712</v>
      </c>
      <c r="C610" s="272" t="s">
        <v>262</v>
      </c>
      <c r="D610" s="272" t="s">
        <v>263</v>
      </c>
      <c r="E610" s="272" t="s">
        <v>264</v>
      </c>
      <c r="F610" s="272" t="s">
        <v>263</v>
      </c>
      <c r="G610" s="272" t="s">
        <v>263</v>
      </c>
      <c r="H610" s="272" t="s">
        <v>262</v>
      </c>
      <c r="I610" s="272" t="s">
        <v>263</v>
      </c>
      <c r="J610" s="272" t="s">
        <v>263</v>
      </c>
      <c r="K610" s="272" t="s">
        <v>263</v>
      </c>
      <c r="L610" s="272" t="s">
        <v>263</v>
      </c>
      <c r="M610" s="272" t="s">
        <v>263</v>
      </c>
      <c r="N610" s="272" t="s">
        <v>264</v>
      </c>
    </row>
    <row r="611" spans="1:14">
      <c r="A611" s="272">
        <v>810750</v>
      </c>
      <c r="B611" s="272" t="s">
        <v>712</v>
      </c>
      <c r="C611" s="272" t="s">
        <v>263</v>
      </c>
      <c r="D611" s="272" t="s">
        <v>264</v>
      </c>
      <c r="E611" s="272" t="s">
        <v>264</v>
      </c>
      <c r="F611" s="272" t="s">
        <v>263</v>
      </c>
      <c r="G611" s="272" t="s">
        <v>263</v>
      </c>
      <c r="H611" s="272" t="s">
        <v>264</v>
      </c>
      <c r="I611" s="272" t="s">
        <v>264</v>
      </c>
      <c r="J611" s="272" t="s">
        <v>263</v>
      </c>
      <c r="K611" s="272" t="s">
        <v>263</v>
      </c>
      <c r="L611" s="272" t="s">
        <v>262</v>
      </c>
      <c r="M611" s="272" t="s">
        <v>263</v>
      </c>
      <c r="N611" s="272" t="s">
        <v>263</v>
      </c>
    </row>
    <row r="612" spans="1:14">
      <c r="A612" s="272">
        <v>810811</v>
      </c>
      <c r="B612" s="272" t="s">
        <v>712</v>
      </c>
      <c r="C612" s="272" t="s">
        <v>263</v>
      </c>
      <c r="D612" s="272" t="s">
        <v>264</v>
      </c>
      <c r="E612" s="272" t="s">
        <v>263</v>
      </c>
      <c r="F612" s="272" t="s">
        <v>264</v>
      </c>
      <c r="G612" s="272" t="s">
        <v>263</v>
      </c>
      <c r="H612" s="272" t="s">
        <v>263</v>
      </c>
      <c r="I612" s="272" t="s">
        <v>263</v>
      </c>
      <c r="J612" s="272" t="s">
        <v>263</v>
      </c>
      <c r="K612" s="272" t="s">
        <v>263</v>
      </c>
      <c r="L612" s="272" t="s">
        <v>263</v>
      </c>
      <c r="M612" s="272" t="s">
        <v>263</v>
      </c>
      <c r="N612" s="272" t="s">
        <v>263</v>
      </c>
    </row>
    <row r="613" spans="1:14">
      <c r="A613" s="272">
        <v>810817</v>
      </c>
      <c r="B613" s="272" t="s">
        <v>712</v>
      </c>
      <c r="C613" s="272" t="s">
        <v>264</v>
      </c>
      <c r="D613" s="272" t="s">
        <v>264</v>
      </c>
      <c r="E613" s="272" t="s">
        <v>262</v>
      </c>
      <c r="F613" s="272" t="s">
        <v>262</v>
      </c>
      <c r="G613" s="272" t="s">
        <v>264</v>
      </c>
      <c r="H613" s="272" t="s">
        <v>262</v>
      </c>
      <c r="I613" s="272" t="s">
        <v>264</v>
      </c>
      <c r="J613" s="272" t="s">
        <v>264</v>
      </c>
      <c r="K613" s="272" t="s">
        <v>264</v>
      </c>
      <c r="L613" s="272" t="s">
        <v>264</v>
      </c>
      <c r="M613" s="272" t="s">
        <v>264</v>
      </c>
      <c r="N613" s="272" t="s">
        <v>264</v>
      </c>
    </row>
    <row r="614" spans="1:14">
      <c r="A614" s="272">
        <v>810819</v>
      </c>
      <c r="B614" s="272" t="s">
        <v>712</v>
      </c>
      <c r="C614" s="272" t="s">
        <v>264</v>
      </c>
      <c r="D614" s="272" t="s">
        <v>264</v>
      </c>
      <c r="E614" s="272" t="s">
        <v>263</v>
      </c>
      <c r="F614" s="272" t="s">
        <v>263</v>
      </c>
      <c r="G614" s="272" t="s">
        <v>263</v>
      </c>
      <c r="H614" s="272" t="s">
        <v>263</v>
      </c>
      <c r="I614" s="272" t="s">
        <v>263</v>
      </c>
      <c r="J614" s="272" t="s">
        <v>263</v>
      </c>
      <c r="K614" s="272" t="s">
        <v>263</v>
      </c>
      <c r="L614" s="272" t="s">
        <v>263</v>
      </c>
      <c r="M614" s="272" t="s">
        <v>263</v>
      </c>
      <c r="N614" s="272" t="s">
        <v>263</v>
      </c>
    </row>
    <row r="615" spans="1:14">
      <c r="A615" s="272">
        <v>810820</v>
      </c>
      <c r="B615" s="272" t="s">
        <v>712</v>
      </c>
      <c r="C615" s="272" t="s">
        <v>264</v>
      </c>
      <c r="D615" s="272" t="s">
        <v>263</v>
      </c>
      <c r="E615" s="272" t="s">
        <v>264</v>
      </c>
      <c r="F615" s="272" t="s">
        <v>264</v>
      </c>
      <c r="G615" s="272" t="s">
        <v>263</v>
      </c>
      <c r="H615" s="272" t="s">
        <v>264</v>
      </c>
      <c r="I615" s="272" t="s">
        <v>263</v>
      </c>
      <c r="J615" s="272" t="s">
        <v>263</v>
      </c>
      <c r="K615" s="272" t="s">
        <v>263</v>
      </c>
      <c r="L615" s="272" t="s">
        <v>263</v>
      </c>
      <c r="M615" s="272" t="s">
        <v>263</v>
      </c>
      <c r="N615" s="272" t="s">
        <v>263</v>
      </c>
    </row>
    <row r="616" spans="1:14">
      <c r="A616" s="272">
        <v>810822</v>
      </c>
      <c r="B616" s="272" t="s">
        <v>712</v>
      </c>
      <c r="C616" s="272" t="s">
        <v>264</v>
      </c>
      <c r="D616" s="272" t="s">
        <v>264</v>
      </c>
      <c r="E616" s="272" t="s">
        <v>264</v>
      </c>
      <c r="F616" s="272" t="s">
        <v>264</v>
      </c>
      <c r="G616" s="272" t="s">
        <v>264</v>
      </c>
      <c r="H616" s="272" t="s">
        <v>264</v>
      </c>
      <c r="I616" s="272" t="s">
        <v>263</v>
      </c>
      <c r="J616" s="272" t="s">
        <v>263</v>
      </c>
      <c r="K616" s="272" t="s">
        <v>263</v>
      </c>
      <c r="L616" s="272" t="s">
        <v>263</v>
      </c>
      <c r="M616" s="272" t="s">
        <v>263</v>
      </c>
      <c r="N616" s="272" t="s">
        <v>263</v>
      </c>
    </row>
    <row r="617" spans="1:14">
      <c r="A617" s="272">
        <v>810824</v>
      </c>
      <c r="B617" s="272" t="s">
        <v>712</v>
      </c>
      <c r="C617" s="272" t="s">
        <v>264</v>
      </c>
      <c r="D617" s="272" t="s">
        <v>264</v>
      </c>
      <c r="E617" s="272" t="s">
        <v>264</v>
      </c>
      <c r="F617" s="272" t="s">
        <v>264</v>
      </c>
      <c r="G617" s="272" t="s">
        <v>264</v>
      </c>
      <c r="H617" s="272" t="s">
        <v>264</v>
      </c>
      <c r="I617" s="272" t="s">
        <v>263</v>
      </c>
      <c r="J617" s="272" t="s">
        <v>263</v>
      </c>
      <c r="K617" s="272" t="s">
        <v>263</v>
      </c>
      <c r="L617" s="272" t="s">
        <v>263</v>
      </c>
      <c r="M617" s="272" t="s">
        <v>263</v>
      </c>
      <c r="N617" s="272" t="s">
        <v>263</v>
      </c>
    </row>
    <row r="618" spans="1:14">
      <c r="A618" s="272">
        <v>810825</v>
      </c>
      <c r="B618" s="272" t="s">
        <v>712</v>
      </c>
      <c r="C618" s="272" t="s">
        <v>264</v>
      </c>
      <c r="D618" s="272" t="s">
        <v>264</v>
      </c>
      <c r="E618" s="272" t="s">
        <v>263</v>
      </c>
      <c r="F618" s="272" t="s">
        <v>264</v>
      </c>
      <c r="G618" s="272" t="s">
        <v>263</v>
      </c>
      <c r="H618" s="272" t="s">
        <v>263</v>
      </c>
      <c r="I618" s="272" t="s">
        <v>263</v>
      </c>
      <c r="J618" s="272" t="s">
        <v>263</v>
      </c>
      <c r="K618" s="272" t="s">
        <v>263</v>
      </c>
      <c r="L618" s="272" t="s">
        <v>263</v>
      </c>
      <c r="M618" s="272" t="s">
        <v>263</v>
      </c>
      <c r="N618" s="272" t="s">
        <v>263</v>
      </c>
    </row>
    <row r="619" spans="1:14">
      <c r="A619" s="272">
        <v>810827</v>
      </c>
      <c r="B619" s="272" t="s">
        <v>712</v>
      </c>
      <c r="C619" s="272" t="s">
        <v>263</v>
      </c>
      <c r="D619" s="272" t="s">
        <v>263</v>
      </c>
      <c r="E619" s="272" t="s">
        <v>263</v>
      </c>
      <c r="F619" s="272" t="s">
        <v>263</v>
      </c>
      <c r="G619" s="272" t="s">
        <v>263</v>
      </c>
      <c r="H619" s="272" t="s">
        <v>263</v>
      </c>
      <c r="I619" s="272" t="s">
        <v>263</v>
      </c>
      <c r="J619" s="272" t="s">
        <v>263</v>
      </c>
      <c r="K619" s="272" t="s">
        <v>263</v>
      </c>
      <c r="L619" s="272" t="s">
        <v>263</v>
      </c>
      <c r="M619" s="272" t="s">
        <v>263</v>
      </c>
      <c r="N619" s="272" t="s">
        <v>263</v>
      </c>
    </row>
    <row r="620" spans="1:14">
      <c r="A620" s="272">
        <v>810828</v>
      </c>
      <c r="B620" s="272" t="s">
        <v>712</v>
      </c>
      <c r="C620" s="272" t="s">
        <v>264</v>
      </c>
      <c r="D620" s="272" t="s">
        <v>264</v>
      </c>
      <c r="E620" s="272" t="s">
        <v>264</v>
      </c>
      <c r="F620" s="272" t="s">
        <v>264</v>
      </c>
      <c r="G620" s="272" t="s">
        <v>264</v>
      </c>
      <c r="H620" s="272" t="s">
        <v>264</v>
      </c>
      <c r="I620" s="272" t="s">
        <v>263</v>
      </c>
      <c r="J620" s="272" t="s">
        <v>263</v>
      </c>
      <c r="K620" s="272" t="s">
        <v>263</v>
      </c>
      <c r="L620" s="272" t="s">
        <v>263</v>
      </c>
      <c r="M620" s="272" t="s">
        <v>263</v>
      </c>
      <c r="N620" s="272" t="s">
        <v>263</v>
      </c>
    </row>
    <row r="621" spans="1:14">
      <c r="A621" s="272">
        <v>810829</v>
      </c>
      <c r="B621" s="272" t="s">
        <v>712</v>
      </c>
      <c r="C621" s="272" t="s">
        <v>264</v>
      </c>
      <c r="D621" s="272" t="s">
        <v>264</v>
      </c>
      <c r="E621" s="272" t="s">
        <v>263</v>
      </c>
      <c r="F621" s="272" t="s">
        <v>263</v>
      </c>
      <c r="G621" s="272" t="s">
        <v>264</v>
      </c>
      <c r="H621" s="272" t="s">
        <v>264</v>
      </c>
      <c r="I621" s="272" t="s">
        <v>263</v>
      </c>
      <c r="J621" s="272" t="s">
        <v>263</v>
      </c>
      <c r="K621" s="272" t="s">
        <v>263</v>
      </c>
      <c r="L621" s="272" t="s">
        <v>263</v>
      </c>
      <c r="M621" s="272" t="s">
        <v>263</v>
      </c>
      <c r="N621" s="272" t="s">
        <v>263</v>
      </c>
    </row>
    <row r="622" spans="1:14">
      <c r="A622" s="272">
        <v>810830</v>
      </c>
      <c r="B622" s="272" t="s">
        <v>712</v>
      </c>
      <c r="C622" s="272" t="s">
        <v>264</v>
      </c>
      <c r="D622" s="272" t="s">
        <v>263</v>
      </c>
      <c r="E622" s="272" t="s">
        <v>264</v>
      </c>
      <c r="F622" s="272" t="s">
        <v>264</v>
      </c>
      <c r="G622" s="272" t="s">
        <v>264</v>
      </c>
      <c r="H622" s="272" t="s">
        <v>263</v>
      </c>
      <c r="I622" s="272" t="s">
        <v>263</v>
      </c>
      <c r="J622" s="272" t="s">
        <v>263</v>
      </c>
      <c r="K622" s="272" t="s">
        <v>263</v>
      </c>
      <c r="L622" s="272" t="s">
        <v>263</v>
      </c>
      <c r="M622" s="272" t="s">
        <v>263</v>
      </c>
      <c r="N622" s="272" t="s">
        <v>263</v>
      </c>
    </row>
    <row r="623" spans="1:14">
      <c r="A623" s="272">
        <v>810831</v>
      </c>
      <c r="B623" s="272" t="s">
        <v>712</v>
      </c>
      <c r="C623" s="272" t="s">
        <v>264</v>
      </c>
      <c r="D623" s="272" t="s">
        <v>264</v>
      </c>
      <c r="E623" s="272" t="s">
        <v>263</v>
      </c>
      <c r="F623" s="272" t="s">
        <v>264</v>
      </c>
      <c r="G623" s="272" t="s">
        <v>263</v>
      </c>
      <c r="H623" s="272" t="s">
        <v>264</v>
      </c>
      <c r="I623" s="272" t="s">
        <v>263</v>
      </c>
      <c r="J623" s="272" t="s">
        <v>263</v>
      </c>
      <c r="K623" s="272" t="s">
        <v>263</v>
      </c>
      <c r="L623" s="272" t="s">
        <v>263</v>
      </c>
      <c r="M623" s="272" t="s">
        <v>263</v>
      </c>
      <c r="N623" s="272" t="s">
        <v>263</v>
      </c>
    </row>
    <row r="624" spans="1:14">
      <c r="A624" s="272">
        <v>810833</v>
      </c>
      <c r="B624" s="272" t="s">
        <v>712</v>
      </c>
      <c r="C624" s="272" t="s">
        <v>264</v>
      </c>
      <c r="D624" s="272" t="s">
        <v>264</v>
      </c>
      <c r="E624" s="272" t="s">
        <v>263</v>
      </c>
      <c r="F624" s="272" t="s">
        <v>264</v>
      </c>
      <c r="G624" s="272" t="s">
        <v>264</v>
      </c>
      <c r="H624" s="272" t="s">
        <v>264</v>
      </c>
      <c r="I624" s="272" t="s">
        <v>263</v>
      </c>
      <c r="J624" s="272" t="s">
        <v>263</v>
      </c>
      <c r="K624" s="272" t="s">
        <v>263</v>
      </c>
      <c r="L624" s="272" t="s">
        <v>263</v>
      </c>
      <c r="M624" s="272" t="s">
        <v>263</v>
      </c>
      <c r="N624" s="272" t="s">
        <v>263</v>
      </c>
    </row>
    <row r="625" spans="1:14">
      <c r="A625" s="272">
        <v>810835</v>
      </c>
      <c r="B625" s="272" t="s">
        <v>712</v>
      </c>
      <c r="C625" s="272" t="s">
        <v>264</v>
      </c>
      <c r="D625" s="272" t="s">
        <v>264</v>
      </c>
      <c r="E625" s="272" t="s">
        <v>264</v>
      </c>
      <c r="F625" s="272" t="s">
        <v>264</v>
      </c>
      <c r="G625" s="272" t="s">
        <v>264</v>
      </c>
      <c r="H625" s="272" t="s">
        <v>264</v>
      </c>
      <c r="I625" s="272" t="s">
        <v>263</v>
      </c>
      <c r="J625" s="272" t="s">
        <v>263</v>
      </c>
      <c r="K625" s="272" t="s">
        <v>263</v>
      </c>
      <c r="L625" s="272" t="s">
        <v>263</v>
      </c>
      <c r="M625" s="272" t="s">
        <v>263</v>
      </c>
      <c r="N625" s="272" t="s">
        <v>263</v>
      </c>
    </row>
    <row r="626" spans="1:14">
      <c r="A626" s="272">
        <v>810836</v>
      </c>
      <c r="B626" s="272" t="s">
        <v>712</v>
      </c>
      <c r="C626" s="272" t="s">
        <v>264</v>
      </c>
      <c r="D626" s="272" t="s">
        <v>264</v>
      </c>
      <c r="E626" s="272" t="s">
        <v>264</v>
      </c>
      <c r="F626" s="272" t="s">
        <v>264</v>
      </c>
      <c r="G626" s="272" t="s">
        <v>264</v>
      </c>
      <c r="H626" s="272" t="s">
        <v>264</v>
      </c>
      <c r="I626" s="272" t="s">
        <v>263</v>
      </c>
      <c r="J626" s="272" t="s">
        <v>263</v>
      </c>
      <c r="K626" s="272" t="s">
        <v>263</v>
      </c>
      <c r="L626" s="272" t="s">
        <v>263</v>
      </c>
      <c r="M626" s="272" t="s">
        <v>263</v>
      </c>
      <c r="N626" s="272" t="s">
        <v>263</v>
      </c>
    </row>
    <row r="627" spans="1:14">
      <c r="A627" s="272">
        <v>810837</v>
      </c>
      <c r="B627" s="272" t="s">
        <v>712</v>
      </c>
      <c r="C627" s="272" t="s">
        <v>264</v>
      </c>
      <c r="D627" s="272" t="s">
        <v>264</v>
      </c>
      <c r="E627" s="272" t="s">
        <v>264</v>
      </c>
      <c r="F627" s="272" t="s">
        <v>264</v>
      </c>
      <c r="G627" s="272" t="s">
        <v>263</v>
      </c>
      <c r="H627" s="272" t="s">
        <v>263</v>
      </c>
      <c r="I627" s="272" t="s">
        <v>263</v>
      </c>
      <c r="J627" s="272" t="s">
        <v>263</v>
      </c>
      <c r="K627" s="272" t="s">
        <v>263</v>
      </c>
      <c r="L627" s="272" t="s">
        <v>263</v>
      </c>
      <c r="M627" s="272" t="s">
        <v>263</v>
      </c>
      <c r="N627" s="272" t="s">
        <v>263</v>
      </c>
    </row>
    <row r="628" spans="1:14">
      <c r="A628" s="272">
        <v>810842</v>
      </c>
      <c r="B628" s="272" t="s">
        <v>712</v>
      </c>
      <c r="C628" s="272" t="s">
        <v>264</v>
      </c>
      <c r="D628" s="272" t="s">
        <v>264</v>
      </c>
      <c r="E628" s="272" t="s">
        <v>264</v>
      </c>
      <c r="F628" s="272" t="s">
        <v>264</v>
      </c>
      <c r="G628" s="272" t="s">
        <v>264</v>
      </c>
      <c r="H628" s="272" t="s">
        <v>264</v>
      </c>
      <c r="I628" s="272" t="s">
        <v>263</v>
      </c>
      <c r="J628" s="272" t="s">
        <v>263</v>
      </c>
      <c r="K628" s="272" t="s">
        <v>263</v>
      </c>
      <c r="L628" s="272" t="s">
        <v>263</v>
      </c>
      <c r="M628" s="272" t="s">
        <v>263</v>
      </c>
      <c r="N628" s="272" t="s">
        <v>263</v>
      </c>
    </row>
    <row r="629" spans="1:14">
      <c r="A629" s="272">
        <v>810843</v>
      </c>
      <c r="B629" s="272" t="s">
        <v>712</v>
      </c>
      <c r="C629" s="272" t="s">
        <v>264</v>
      </c>
      <c r="D629" s="272" t="s">
        <v>264</v>
      </c>
      <c r="E629" s="272" t="s">
        <v>263</v>
      </c>
      <c r="F629" s="272" t="s">
        <v>264</v>
      </c>
      <c r="G629" s="272" t="s">
        <v>263</v>
      </c>
      <c r="H629" s="272" t="s">
        <v>264</v>
      </c>
      <c r="I629" s="272" t="s">
        <v>263</v>
      </c>
      <c r="J629" s="272" t="s">
        <v>263</v>
      </c>
      <c r="K629" s="272" t="s">
        <v>263</v>
      </c>
      <c r="L629" s="272" t="s">
        <v>263</v>
      </c>
      <c r="M629" s="272" t="s">
        <v>263</v>
      </c>
      <c r="N629" s="272" t="s">
        <v>263</v>
      </c>
    </row>
    <row r="630" spans="1:14">
      <c r="A630" s="272">
        <v>810844</v>
      </c>
      <c r="B630" s="272" t="s">
        <v>712</v>
      </c>
      <c r="C630" s="272" t="s">
        <v>264</v>
      </c>
      <c r="D630" s="272" t="s">
        <v>264</v>
      </c>
      <c r="E630" s="272" t="s">
        <v>263</v>
      </c>
      <c r="F630" s="272" t="s">
        <v>263</v>
      </c>
      <c r="G630" s="272" t="s">
        <v>264</v>
      </c>
      <c r="H630" s="272" t="s">
        <v>263</v>
      </c>
      <c r="I630" s="272" t="s">
        <v>263</v>
      </c>
      <c r="J630" s="272" t="s">
        <v>263</v>
      </c>
      <c r="K630" s="272" t="s">
        <v>263</v>
      </c>
      <c r="L630" s="272" t="s">
        <v>263</v>
      </c>
      <c r="M630" s="272" t="s">
        <v>263</v>
      </c>
      <c r="N630" s="272" t="s">
        <v>263</v>
      </c>
    </row>
    <row r="631" spans="1:14">
      <c r="A631" s="272">
        <v>810846</v>
      </c>
      <c r="B631" s="272" t="s">
        <v>712</v>
      </c>
      <c r="C631" s="272" t="s">
        <v>264</v>
      </c>
      <c r="D631" s="272" t="s">
        <v>263</v>
      </c>
      <c r="E631" s="272" t="s">
        <v>264</v>
      </c>
      <c r="F631" s="272" t="s">
        <v>263</v>
      </c>
      <c r="G631" s="272" t="s">
        <v>264</v>
      </c>
      <c r="H631" s="272" t="s">
        <v>264</v>
      </c>
      <c r="I631" s="272" t="s">
        <v>263</v>
      </c>
      <c r="J631" s="272" t="s">
        <v>263</v>
      </c>
      <c r="K631" s="272" t="s">
        <v>263</v>
      </c>
      <c r="L631" s="272" t="s">
        <v>263</v>
      </c>
      <c r="M631" s="272" t="s">
        <v>263</v>
      </c>
      <c r="N631" s="272" t="s">
        <v>263</v>
      </c>
    </row>
    <row r="632" spans="1:14">
      <c r="A632" s="272">
        <v>810849</v>
      </c>
      <c r="B632" s="272" t="s">
        <v>712</v>
      </c>
      <c r="C632" s="272" t="s">
        <v>264</v>
      </c>
      <c r="D632" s="272" t="s">
        <v>263</v>
      </c>
      <c r="E632" s="272" t="s">
        <v>264</v>
      </c>
      <c r="F632" s="272" t="s">
        <v>264</v>
      </c>
      <c r="G632" s="272" t="s">
        <v>264</v>
      </c>
      <c r="H632" s="272" t="s">
        <v>264</v>
      </c>
      <c r="I632" s="272" t="s">
        <v>263</v>
      </c>
      <c r="J632" s="272" t="s">
        <v>263</v>
      </c>
      <c r="K632" s="272" t="s">
        <v>263</v>
      </c>
      <c r="L632" s="272" t="s">
        <v>263</v>
      </c>
      <c r="M632" s="272" t="s">
        <v>263</v>
      </c>
      <c r="N632" s="272" t="s">
        <v>263</v>
      </c>
    </row>
    <row r="633" spans="1:14">
      <c r="A633" s="272">
        <v>810851</v>
      </c>
      <c r="B633" s="272" t="s">
        <v>712</v>
      </c>
      <c r="C633" s="272" t="s">
        <v>263</v>
      </c>
      <c r="D633" s="272" t="s">
        <v>263</v>
      </c>
      <c r="E633" s="272" t="s">
        <v>263</v>
      </c>
      <c r="F633" s="272" t="s">
        <v>262</v>
      </c>
      <c r="G633" s="272" t="s">
        <v>264</v>
      </c>
      <c r="H633" s="272" t="s">
        <v>264</v>
      </c>
      <c r="I633" s="272" t="s">
        <v>264</v>
      </c>
      <c r="J633" s="272" t="s">
        <v>264</v>
      </c>
      <c r="K633" s="272" t="s">
        <v>264</v>
      </c>
      <c r="L633" s="272" t="s">
        <v>263</v>
      </c>
      <c r="M633" s="272" t="s">
        <v>263</v>
      </c>
      <c r="N633" s="272" t="s">
        <v>263</v>
      </c>
    </row>
    <row r="634" spans="1:14">
      <c r="A634" s="272">
        <v>810853</v>
      </c>
      <c r="B634" s="272" t="s">
        <v>712</v>
      </c>
      <c r="C634" s="272" t="s">
        <v>264</v>
      </c>
      <c r="D634" s="272" t="s">
        <v>264</v>
      </c>
      <c r="E634" s="272" t="s">
        <v>264</v>
      </c>
      <c r="F634" s="272" t="s">
        <v>264</v>
      </c>
      <c r="G634" s="272" t="s">
        <v>264</v>
      </c>
      <c r="H634" s="272" t="s">
        <v>263</v>
      </c>
      <c r="I634" s="272" t="s">
        <v>263</v>
      </c>
      <c r="J634" s="272" t="s">
        <v>263</v>
      </c>
      <c r="K634" s="272" t="s">
        <v>263</v>
      </c>
      <c r="L634" s="272" t="s">
        <v>263</v>
      </c>
      <c r="M634" s="272" t="s">
        <v>263</v>
      </c>
      <c r="N634" s="272" t="s">
        <v>263</v>
      </c>
    </row>
    <row r="635" spans="1:14">
      <c r="A635" s="272">
        <v>810855</v>
      </c>
      <c r="B635" s="272" t="s">
        <v>712</v>
      </c>
      <c r="C635" s="272" t="s">
        <v>264</v>
      </c>
      <c r="D635" s="272" t="s">
        <v>264</v>
      </c>
      <c r="E635" s="272" t="s">
        <v>264</v>
      </c>
      <c r="F635" s="272" t="s">
        <v>264</v>
      </c>
      <c r="G635" s="272" t="s">
        <v>264</v>
      </c>
      <c r="H635" s="272" t="s">
        <v>263</v>
      </c>
      <c r="I635" s="272" t="s">
        <v>263</v>
      </c>
      <c r="J635" s="272" t="s">
        <v>263</v>
      </c>
      <c r="K635" s="272" t="s">
        <v>263</v>
      </c>
      <c r="L635" s="272" t="s">
        <v>263</v>
      </c>
      <c r="M635" s="272" t="s">
        <v>263</v>
      </c>
      <c r="N635" s="272" t="s">
        <v>263</v>
      </c>
    </row>
    <row r="636" spans="1:14">
      <c r="A636" s="272">
        <v>810864</v>
      </c>
      <c r="B636" s="272" t="s">
        <v>712</v>
      </c>
      <c r="C636" s="272" t="s">
        <v>263</v>
      </c>
      <c r="D636" s="272" t="s">
        <v>264</v>
      </c>
      <c r="E636" s="272" t="s">
        <v>264</v>
      </c>
      <c r="F636" s="272" t="s">
        <v>264</v>
      </c>
      <c r="G636" s="272" t="s">
        <v>264</v>
      </c>
      <c r="H636" s="272" t="s">
        <v>263</v>
      </c>
      <c r="I636" s="272" t="s">
        <v>263</v>
      </c>
      <c r="J636" s="272" t="s">
        <v>263</v>
      </c>
      <c r="K636" s="272" t="s">
        <v>263</v>
      </c>
      <c r="L636" s="272" t="s">
        <v>263</v>
      </c>
      <c r="M636" s="272" t="s">
        <v>263</v>
      </c>
      <c r="N636" s="272" t="s">
        <v>263</v>
      </c>
    </row>
    <row r="637" spans="1:14">
      <c r="A637" s="272">
        <v>810865</v>
      </c>
      <c r="B637" s="272" t="s">
        <v>712</v>
      </c>
      <c r="C637" s="272" t="s">
        <v>264</v>
      </c>
      <c r="D637" s="272" t="s">
        <v>264</v>
      </c>
      <c r="E637" s="272" t="s">
        <v>263</v>
      </c>
      <c r="F637" s="272" t="s">
        <v>263</v>
      </c>
      <c r="G637" s="272" t="s">
        <v>263</v>
      </c>
      <c r="H637" s="272" t="s">
        <v>264</v>
      </c>
      <c r="I637" s="272" t="s">
        <v>263</v>
      </c>
      <c r="J637" s="272" t="s">
        <v>263</v>
      </c>
      <c r="K637" s="272" t="s">
        <v>263</v>
      </c>
      <c r="L637" s="272" t="s">
        <v>263</v>
      </c>
      <c r="M637" s="272" t="s">
        <v>263</v>
      </c>
      <c r="N637" s="272" t="s">
        <v>263</v>
      </c>
    </row>
    <row r="638" spans="1:14">
      <c r="A638" s="272">
        <v>810871</v>
      </c>
      <c r="B638" s="272" t="s">
        <v>712</v>
      </c>
      <c r="C638" s="272" t="s">
        <v>264</v>
      </c>
      <c r="D638" s="272" t="s">
        <v>264</v>
      </c>
      <c r="E638" s="272" t="s">
        <v>263</v>
      </c>
      <c r="F638" s="272" t="s">
        <v>263</v>
      </c>
      <c r="G638" s="272" t="s">
        <v>264</v>
      </c>
      <c r="H638" s="272" t="s">
        <v>264</v>
      </c>
      <c r="I638" s="272" t="s">
        <v>263</v>
      </c>
      <c r="J638" s="272" t="s">
        <v>263</v>
      </c>
      <c r="K638" s="272" t="s">
        <v>263</v>
      </c>
      <c r="L638" s="272" t="s">
        <v>263</v>
      </c>
      <c r="M638" s="272" t="s">
        <v>263</v>
      </c>
      <c r="N638" s="272" t="s">
        <v>263</v>
      </c>
    </row>
    <row r="639" spans="1:14">
      <c r="A639" s="272">
        <v>810873</v>
      </c>
      <c r="B639" s="272" t="s">
        <v>712</v>
      </c>
      <c r="C639" s="272" t="s">
        <v>264</v>
      </c>
      <c r="D639" s="272" t="s">
        <v>263</v>
      </c>
      <c r="E639" s="272" t="s">
        <v>264</v>
      </c>
      <c r="F639" s="272" t="s">
        <v>263</v>
      </c>
      <c r="G639" s="272" t="s">
        <v>263</v>
      </c>
      <c r="H639" s="272" t="s">
        <v>264</v>
      </c>
      <c r="I639" s="272" t="s">
        <v>264</v>
      </c>
      <c r="J639" s="272" t="s">
        <v>263</v>
      </c>
      <c r="K639" s="272" t="s">
        <v>263</v>
      </c>
      <c r="L639" s="272" t="s">
        <v>264</v>
      </c>
      <c r="M639" s="272" t="s">
        <v>263</v>
      </c>
      <c r="N639" s="272" t="s">
        <v>263</v>
      </c>
    </row>
    <row r="640" spans="1:14">
      <c r="A640" s="272">
        <v>810876</v>
      </c>
      <c r="B640" s="272" t="s">
        <v>712</v>
      </c>
      <c r="C640" s="272" t="s">
        <v>264</v>
      </c>
      <c r="D640" s="272" t="s">
        <v>263</v>
      </c>
      <c r="E640" s="272" t="s">
        <v>263</v>
      </c>
      <c r="F640" s="272" t="s">
        <v>263</v>
      </c>
      <c r="G640" s="272" t="s">
        <v>263</v>
      </c>
      <c r="H640" s="272" t="s">
        <v>264</v>
      </c>
      <c r="I640" s="272" t="s">
        <v>263</v>
      </c>
      <c r="J640" s="272" t="s">
        <v>263</v>
      </c>
      <c r="K640" s="272" t="s">
        <v>263</v>
      </c>
      <c r="L640" s="272" t="s">
        <v>263</v>
      </c>
      <c r="M640" s="272" t="s">
        <v>263</v>
      </c>
      <c r="N640" s="272" t="s">
        <v>263</v>
      </c>
    </row>
    <row r="641" spans="1:14">
      <c r="A641" s="272">
        <v>810880</v>
      </c>
      <c r="B641" s="272" t="s">
        <v>712</v>
      </c>
      <c r="C641" s="272" t="s">
        <v>264</v>
      </c>
      <c r="D641" s="272" t="s">
        <v>262</v>
      </c>
      <c r="E641" s="272" t="s">
        <v>263</v>
      </c>
      <c r="F641" s="272" t="s">
        <v>263</v>
      </c>
      <c r="G641" s="272" t="s">
        <v>262</v>
      </c>
      <c r="H641" s="272" t="s">
        <v>263</v>
      </c>
      <c r="I641" s="272" t="s">
        <v>264</v>
      </c>
      <c r="J641" s="272" t="s">
        <v>263</v>
      </c>
      <c r="K641" s="272" t="s">
        <v>263</v>
      </c>
      <c r="L641" s="272" t="s">
        <v>263</v>
      </c>
      <c r="M641" s="272" t="s">
        <v>264</v>
      </c>
      <c r="N641" s="272" t="s">
        <v>263</v>
      </c>
    </row>
    <row r="642" spans="1:14">
      <c r="A642" s="272">
        <v>810883</v>
      </c>
      <c r="B642" s="272" t="s">
        <v>712</v>
      </c>
      <c r="C642" s="272" t="s">
        <v>264</v>
      </c>
      <c r="D642" s="272" t="s">
        <v>263</v>
      </c>
      <c r="E642" s="272" t="s">
        <v>264</v>
      </c>
      <c r="F642" s="272" t="s">
        <v>263</v>
      </c>
      <c r="G642" s="272" t="s">
        <v>264</v>
      </c>
      <c r="H642" s="272" t="s">
        <v>264</v>
      </c>
      <c r="I642" s="272" t="s">
        <v>263</v>
      </c>
      <c r="J642" s="272" t="s">
        <v>263</v>
      </c>
      <c r="K642" s="272" t="s">
        <v>263</v>
      </c>
      <c r="L642" s="272" t="s">
        <v>263</v>
      </c>
      <c r="M642" s="272" t="s">
        <v>263</v>
      </c>
      <c r="N642" s="272" t="s">
        <v>263</v>
      </c>
    </row>
    <row r="643" spans="1:14">
      <c r="A643" s="272">
        <v>810889</v>
      </c>
      <c r="B643" s="272" t="s">
        <v>712</v>
      </c>
      <c r="C643" s="272" t="s">
        <v>264</v>
      </c>
      <c r="D643" s="272" t="s">
        <v>263</v>
      </c>
      <c r="E643" s="272" t="s">
        <v>264</v>
      </c>
      <c r="F643" s="272" t="s">
        <v>264</v>
      </c>
      <c r="G643" s="272" t="s">
        <v>264</v>
      </c>
      <c r="H643" s="272" t="s">
        <v>263</v>
      </c>
      <c r="I643" s="272" t="s">
        <v>264</v>
      </c>
      <c r="J643" s="272" t="s">
        <v>263</v>
      </c>
      <c r="K643" s="272" t="s">
        <v>263</v>
      </c>
      <c r="L643" s="272" t="s">
        <v>264</v>
      </c>
      <c r="M643" s="272" t="s">
        <v>264</v>
      </c>
      <c r="N643" s="272" t="s">
        <v>264</v>
      </c>
    </row>
    <row r="644" spans="1:14">
      <c r="A644" s="272">
        <v>810893</v>
      </c>
      <c r="B644" s="272" t="s">
        <v>712</v>
      </c>
      <c r="C644" s="272" t="s">
        <v>264</v>
      </c>
      <c r="D644" s="272" t="s">
        <v>264</v>
      </c>
      <c r="E644" s="272" t="s">
        <v>263</v>
      </c>
      <c r="F644" s="272" t="s">
        <v>264</v>
      </c>
      <c r="G644" s="272" t="s">
        <v>263</v>
      </c>
      <c r="H644" s="272" t="s">
        <v>264</v>
      </c>
      <c r="I644" s="272" t="s">
        <v>263</v>
      </c>
      <c r="J644" s="272" t="s">
        <v>263</v>
      </c>
      <c r="K644" s="272" t="s">
        <v>263</v>
      </c>
      <c r="L644" s="272" t="s">
        <v>263</v>
      </c>
      <c r="M644" s="272" t="s">
        <v>263</v>
      </c>
      <c r="N644" s="272" t="s">
        <v>263</v>
      </c>
    </row>
    <row r="645" spans="1:14">
      <c r="A645" s="272">
        <v>810896</v>
      </c>
      <c r="B645" s="272" t="s">
        <v>712</v>
      </c>
      <c r="C645" s="272" t="s">
        <v>264</v>
      </c>
      <c r="D645" s="272" t="s">
        <v>263</v>
      </c>
      <c r="E645" s="272" t="s">
        <v>264</v>
      </c>
      <c r="F645" s="272" t="s">
        <v>263</v>
      </c>
      <c r="G645" s="272" t="s">
        <v>263</v>
      </c>
      <c r="H645" s="272" t="s">
        <v>264</v>
      </c>
      <c r="I645" s="272" t="s">
        <v>263</v>
      </c>
      <c r="J645" s="272" t="s">
        <v>263</v>
      </c>
      <c r="K645" s="272" t="s">
        <v>263</v>
      </c>
      <c r="L645" s="272" t="s">
        <v>263</v>
      </c>
      <c r="M645" s="272" t="s">
        <v>263</v>
      </c>
      <c r="N645" s="272" t="s">
        <v>263</v>
      </c>
    </row>
    <row r="646" spans="1:14">
      <c r="A646" s="272">
        <v>810898</v>
      </c>
      <c r="B646" s="272" t="s">
        <v>712</v>
      </c>
      <c r="C646" s="272" t="s">
        <v>264</v>
      </c>
      <c r="D646" s="272" t="s">
        <v>264</v>
      </c>
      <c r="E646" s="272" t="s">
        <v>263</v>
      </c>
      <c r="F646" s="272" t="s">
        <v>264</v>
      </c>
      <c r="G646" s="272" t="s">
        <v>263</v>
      </c>
      <c r="H646" s="272" t="s">
        <v>263</v>
      </c>
      <c r="I646" s="272" t="s">
        <v>263</v>
      </c>
      <c r="J646" s="272" t="s">
        <v>263</v>
      </c>
      <c r="K646" s="272" t="s">
        <v>263</v>
      </c>
      <c r="L646" s="272" t="s">
        <v>263</v>
      </c>
      <c r="M646" s="272" t="s">
        <v>263</v>
      </c>
      <c r="N646" s="272" t="s">
        <v>263</v>
      </c>
    </row>
    <row r="647" spans="1:14">
      <c r="A647" s="272">
        <v>810899</v>
      </c>
      <c r="B647" s="272" t="s">
        <v>712</v>
      </c>
      <c r="C647" s="272" t="s">
        <v>263</v>
      </c>
      <c r="D647" s="272" t="s">
        <v>264</v>
      </c>
      <c r="E647" s="272" t="s">
        <v>264</v>
      </c>
      <c r="F647" s="272" t="s">
        <v>263</v>
      </c>
      <c r="G647" s="272" t="s">
        <v>263</v>
      </c>
      <c r="H647" s="272" t="s">
        <v>263</v>
      </c>
      <c r="I647" s="272" t="s">
        <v>263</v>
      </c>
      <c r="J647" s="272" t="s">
        <v>263</v>
      </c>
      <c r="K647" s="272" t="s">
        <v>263</v>
      </c>
      <c r="L647" s="272" t="s">
        <v>263</v>
      </c>
      <c r="M647" s="272" t="s">
        <v>263</v>
      </c>
      <c r="N647" s="272" t="s">
        <v>263</v>
      </c>
    </row>
    <row r="648" spans="1:14">
      <c r="A648" s="272">
        <v>810900</v>
      </c>
      <c r="B648" s="272" t="s">
        <v>712</v>
      </c>
      <c r="C648" s="272" t="s">
        <v>263</v>
      </c>
      <c r="D648" s="272" t="s">
        <v>263</v>
      </c>
      <c r="E648" s="272" t="s">
        <v>264</v>
      </c>
      <c r="F648" s="272" t="s">
        <v>264</v>
      </c>
      <c r="G648" s="272" t="s">
        <v>264</v>
      </c>
      <c r="H648" s="272" t="s">
        <v>263</v>
      </c>
      <c r="I648" s="272" t="s">
        <v>263</v>
      </c>
      <c r="J648" s="272" t="s">
        <v>263</v>
      </c>
      <c r="K648" s="272" t="s">
        <v>263</v>
      </c>
      <c r="L648" s="272" t="s">
        <v>263</v>
      </c>
      <c r="M648" s="272" t="s">
        <v>263</v>
      </c>
      <c r="N648" s="272" t="s">
        <v>263</v>
      </c>
    </row>
    <row r="649" spans="1:14">
      <c r="A649" s="272">
        <v>810902</v>
      </c>
      <c r="B649" s="272" t="s">
        <v>712</v>
      </c>
      <c r="C649" s="272" t="s">
        <v>264</v>
      </c>
      <c r="D649" s="272" t="s">
        <v>264</v>
      </c>
      <c r="E649" s="272" t="s">
        <v>264</v>
      </c>
      <c r="F649" s="272" t="s">
        <v>263</v>
      </c>
      <c r="G649" s="272" t="s">
        <v>263</v>
      </c>
      <c r="H649" s="272" t="s">
        <v>263</v>
      </c>
      <c r="I649" s="272" t="s">
        <v>263</v>
      </c>
      <c r="J649" s="272" t="s">
        <v>263</v>
      </c>
      <c r="K649" s="272" t="s">
        <v>263</v>
      </c>
      <c r="L649" s="272" t="s">
        <v>263</v>
      </c>
      <c r="M649" s="272" t="s">
        <v>263</v>
      </c>
      <c r="N649" s="272" t="s">
        <v>263</v>
      </c>
    </row>
    <row r="650" spans="1:14">
      <c r="A650" s="272">
        <v>810905</v>
      </c>
      <c r="B650" s="272" t="s">
        <v>712</v>
      </c>
      <c r="C650" s="272" t="s">
        <v>264</v>
      </c>
      <c r="D650" s="272" t="s">
        <v>263</v>
      </c>
      <c r="E650" s="272" t="s">
        <v>263</v>
      </c>
      <c r="F650" s="272" t="s">
        <v>263</v>
      </c>
      <c r="G650" s="272" t="s">
        <v>263</v>
      </c>
      <c r="H650" s="272" t="s">
        <v>264</v>
      </c>
      <c r="I650" s="272" t="s">
        <v>263</v>
      </c>
      <c r="J650" s="272" t="s">
        <v>263</v>
      </c>
      <c r="K650" s="272" t="s">
        <v>263</v>
      </c>
      <c r="L650" s="272" t="s">
        <v>263</v>
      </c>
      <c r="M650" s="272" t="s">
        <v>263</v>
      </c>
      <c r="N650" s="272" t="s">
        <v>263</v>
      </c>
    </row>
    <row r="651" spans="1:14">
      <c r="A651" s="272">
        <v>810912</v>
      </c>
      <c r="B651" s="272" t="s">
        <v>712</v>
      </c>
      <c r="C651" s="272" t="s">
        <v>264</v>
      </c>
      <c r="D651" s="272" t="s">
        <v>263</v>
      </c>
      <c r="E651" s="272" t="s">
        <v>263</v>
      </c>
      <c r="F651" s="272" t="s">
        <v>263</v>
      </c>
      <c r="G651" s="272" t="s">
        <v>264</v>
      </c>
      <c r="H651" s="272" t="s">
        <v>264</v>
      </c>
      <c r="I651" s="272" t="s">
        <v>263</v>
      </c>
      <c r="J651" s="272" t="s">
        <v>263</v>
      </c>
      <c r="K651" s="272" t="s">
        <v>263</v>
      </c>
      <c r="L651" s="272" t="s">
        <v>263</v>
      </c>
      <c r="M651" s="272" t="s">
        <v>263</v>
      </c>
      <c r="N651" s="272" t="s">
        <v>263</v>
      </c>
    </row>
    <row r="652" spans="1:14">
      <c r="A652" s="272">
        <v>810913</v>
      </c>
      <c r="B652" s="272" t="s">
        <v>712</v>
      </c>
      <c r="C652" s="272" t="s">
        <v>264</v>
      </c>
      <c r="D652" s="272" t="s">
        <v>264</v>
      </c>
      <c r="E652" s="272" t="s">
        <v>264</v>
      </c>
      <c r="F652" s="272" t="s">
        <v>264</v>
      </c>
      <c r="G652" s="272" t="s">
        <v>264</v>
      </c>
      <c r="H652" s="272" t="s">
        <v>264</v>
      </c>
      <c r="I652" s="272" t="s">
        <v>263</v>
      </c>
      <c r="J652" s="272" t="s">
        <v>263</v>
      </c>
      <c r="K652" s="272" t="s">
        <v>263</v>
      </c>
      <c r="L652" s="272" t="s">
        <v>263</v>
      </c>
      <c r="M652" s="272" t="s">
        <v>263</v>
      </c>
      <c r="N652" s="272" t="s">
        <v>263</v>
      </c>
    </row>
    <row r="653" spans="1:14">
      <c r="A653" s="272">
        <v>810915</v>
      </c>
      <c r="B653" s="272" t="s">
        <v>712</v>
      </c>
      <c r="C653" s="272" t="s">
        <v>264</v>
      </c>
      <c r="D653" s="272" t="s">
        <v>264</v>
      </c>
      <c r="E653" s="272" t="s">
        <v>263</v>
      </c>
      <c r="F653" s="272" t="s">
        <v>263</v>
      </c>
      <c r="G653" s="272" t="s">
        <v>263</v>
      </c>
      <c r="H653" s="272" t="s">
        <v>264</v>
      </c>
      <c r="I653" s="272" t="s">
        <v>263</v>
      </c>
      <c r="J653" s="272" t="s">
        <v>263</v>
      </c>
      <c r="K653" s="272" t="s">
        <v>263</v>
      </c>
      <c r="L653" s="272" t="s">
        <v>263</v>
      </c>
      <c r="M653" s="272" t="s">
        <v>263</v>
      </c>
      <c r="N653" s="272" t="s">
        <v>263</v>
      </c>
    </row>
    <row r="654" spans="1:14">
      <c r="A654" s="272">
        <v>810918</v>
      </c>
      <c r="B654" s="272" t="s">
        <v>712</v>
      </c>
      <c r="C654" s="272" t="s">
        <v>264</v>
      </c>
      <c r="D654" s="272" t="s">
        <v>264</v>
      </c>
      <c r="E654" s="272" t="s">
        <v>263</v>
      </c>
      <c r="F654" s="272" t="s">
        <v>264</v>
      </c>
      <c r="G654" s="272" t="s">
        <v>263</v>
      </c>
      <c r="H654" s="272" t="s">
        <v>263</v>
      </c>
      <c r="I654" s="272" t="s">
        <v>263</v>
      </c>
      <c r="J654" s="272" t="s">
        <v>263</v>
      </c>
      <c r="K654" s="272" t="s">
        <v>263</v>
      </c>
      <c r="L654" s="272" t="s">
        <v>263</v>
      </c>
      <c r="M654" s="272" t="s">
        <v>263</v>
      </c>
      <c r="N654" s="272" t="s">
        <v>263</v>
      </c>
    </row>
    <row r="655" spans="1:14">
      <c r="A655" s="272">
        <v>810920</v>
      </c>
      <c r="B655" s="272" t="s">
        <v>712</v>
      </c>
      <c r="C655" s="272" t="s">
        <v>264</v>
      </c>
      <c r="D655" s="272" t="s">
        <v>263</v>
      </c>
      <c r="E655" s="272" t="s">
        <v>264</v>
      </c>
      <c r="F655" s="272" t="s">
        <v>264</v>
      </c>
      <c r="G655" s="272" t="s">
        <v>263</v>
      </c>
      <c r="H655" s="272" t="s">
        <v>264</v>
      </c>
      <c r="I655" s="272" t="s">
        <v>263</v>
      </c>
      <c r="J655" s="272" t="s">
        <v>263</v>
      </c>
      <c r="K655" s="272" t="s">
        <v>263</v>
      </c>
      <c r="L655" s="272" t="s">
        <v>263</v>
      </c>
      <c r="M655" s="272" t="s">
        <v>263</v>
      </c>
      <c r="N655" s="272" t="s">
        <v>263</v>
      </c>
    </row>
    <row r="656" spans="1:14">
      <c r="A656" s="272">
        <v>810921</v>
      </c>
      <c r="B656" s="272" t="s">
        <v>712</v>
      </c>
      <c r="C656" s="272" t="s">
        <v>264</v>
      </c>
      <c r="D656" s="272" t="s">
        <v>264</v>
      </c>
      <c r="E656" s="272" t="s">
        <v>263</v>
      </c>
      <c r="F656" s="272" t="s">
        <v>264</v>
      </c>
      <c r="G656" s="272" t="s">
        <v>264</v>
      </c>
      <c r="H656" s="272" t="s">
        <v>263</v>
      </c>
      <c r="I656" s="272" t="s">
        <v>263</v>
      </c>
      <c r="J656" s="272" t="s">
        <v>263</v>
      </c>
      <c r="K656" s="272" t="s">
        <v>263</v>
      </c>
      <c r="L656" s="272" t="s">
        <v>263</v>
      </c>
      <c r="M656" s="272" t="s">
        <v>263</v>
      </c>
      <c r="N656" s="272" t="s">
        <v>263</v>
      </c>
    </row>
    <row r="657" spans="1:14">
      <c r="A657" s="272">
        <v>810924</v>
      </c>
      <c r="B657" s="272" t="s">
        <v>712</v>
      </c>
      <c r="C657" s="272" t="s">
        <v>264</v>
      </c>
      <c r="D657" s="272" t="s">
        <v>264</v>
      </c>
      <c r="E657" s="272" t="s">
        <v>263</v>
      </c>
      <c r="F657" s="272" t="s">
        <v>264</v>
      </c>
      <c r="G657" s="272" t="s">
        <v>264</v>
      </c>
      <c r="H657" s="272" t="s">
        <v>264</v>
      </c>
      <c r="I657" s="272" t="s">
        <v>263</v>
      </c>
      <c r="J657" s="272" t="s">
        <v>263</v>
      </c>
      <c r="K657" s="272" t="s">
        <v>263</v>
      </c>
      <c r="L657" s="272" t="s">
        <v>263</v>
      </c>
      <c r="M657" s="272" t="s">
        <v>263</v>
      </c>
      <c r="N657" s="272" t="s">
        <v>263</v>
      </c>
    </row>
    <row r="658" spans="1:14">
      <c r="A658" s="272">
        <v>810925</v>
      </c>
      <c r="B658" s="272" t="s">
        <v>712</v>
      </c>
      <c r="C658" s="272" t="s">
        <v>262</v>
      </c>
      <c r="D658" s="272" t="s">
        <v>262</v>
      </c>
      <c r="E658" s="272" t="s">
        <v>264</v>
      </c>
      <c r="F658" s="272" t="s">
        <v>262</v>
      </c>
      <c r="G658" s="272" t="s">
        <v>262</v>
      </c>
      <c r="H658" s="272" t="s">
        <v>262</v>
      </c>
      <c r="I658" s="272" t="s">
        <v>264</v>
      </c>
      <c r="J658" s="272" t="s">
        <v>263</v>
      </c>
      <c r="K658" s="272" t="s">
        <v>264</v>
      </c>
      <c r="L658" s="272" t="s">
        <v>264</v>
      </c>
      <c r="M658" s="272" t="s">
        <v>264</v>
      </c>
      <c r="N658" s="272" t="s">
        <v>264</v>
      </c>
    </row>
    <row r="659" spans="1:14">
      <c r="A659" s="272">
        <v>810926</v>
      </c>
      <c r="B659" s="272" t="s">
        <v>712</v>
      </c>
      <c r="C659" s="272" t="s">
        <v>264</v>
      </c>
      <c r="D659" s="272" t="s">
        <v>264</v>
      </c>
      <c r="E659" s="272" t="s">
        <v>263</v>
      </c>
      <c r="F659" s="272" t="s">
        <v>264</v>
      </c>
      <c r="G659" s="272" t="s">
        <v>263</v>
      </c>
      <c r="H659" s="272" t="s">
        <v>263</v>
      </c>
      <c r="I659" s="272" t="s">
        <v>263</v>
      </c>
      <c r="J659" s="272" t="s">
        <v>263</v>
      </c>
      <c r="K659" s="272" t="s">
        <v>263</v>
      </c>
      <c r="L659" s="272" t="s">
        <v>263</v>
      </c>
      <c r="M659" s="272" t="s">
        <v>263</v>
      </c>
      <c r="N659" s="272" t="s">
        <v>263</v>
      </c>
    </row>
    <row r="660" spans="1:14">
      <c r="A660" s="272">
        <v>810928</v>
      </c>
      <c r="B660" s="272" t="s">
        <v>712</v>
      </c>
      <c r="C660" s="272" t="s">
        <v>264</v>
      </c>
      <c r="D660" s="272" t="s">
        <v>264</v>
      </c>
      <c r="E660" s="272" t="s">
        <v>264</v>
      </c>
      <c r="F660" s="272" t="s">
        <v>264</v>
      </c>
      <c r="G660" s="272" t="s">
        <v>264</v>
      </c>
      <c r="H660" s="272" t="s">
        <v>264</v>
      </c>
      <c r="I660" s="272" t="s">
        <v>263</v>
      </c>
      <c r="J660" s="272" t="s">
        <v>263</v>
      </c>
      <c r="K660" s="272" t="s">
        <v>263</v>
      </c>
      <c r="L660" s="272" t="s">
        <v>263</v>
      </c>
      <c r="M660" s="272" t="s">
        <v>263</v>
      </c>
      <c r="N660" s="272" t="s">
        <v>263</v>
      </c>
    </row>
    <row r="661" spans="1:14">
      <c r="A661" s="272">
        <v>810930</v>
      </c>
      <c r="B661" s="272" t="s">
        <v>712</v>
      </c>
      <c r="C661" s="272" t="s">
        <v>264</v>
      </c>
      <c r="D661" s="272" t="s">
        <v>264</v>
      </c>
      <c r="E661" s="272" t="s">
        <v>263</v>
      </c>
      <c r="F661" s="272" t="s">
        <v>263</v>
      </c>
      <c r="G661" s="272" t="s">
        <v>263</v>
      </c>
      <c r="H661" s="272" t="s">
        <v>264</v>
      </c>
      <c r="I661" s="272" t="s">
        <v>263</v>
      </c>
      <c r="J661" s="272" t="s">
        <v>263</v>
      </c>
      <c r="K661" s="272" t="s">
        <v>263</v>
      </c>
      <c r="L661" s="272" t="s">
        <v>263</v>
      </c>
      <c r="M661" s="272" t="s">
        <v>263</v>
      </c>
      <c r="N661" s="272" t="s">
        <v>263</v>
      </c>
    </row>
    <row r="662" spans="1:14">
      <c r="A662" s="272">
        <v>810931</v>
      </c>
      <c r="B662" s="272" t="s">
        <v>712</v>
      </c>
      <c r="C662" s="272" t="s">
        <v>264</v>
      </c>
      <c r="D662" s="272" t="s">
        <v>264</v>
      </c>
      <c r="E662" s="272" t="s">
        <v>264</v>
      </c>
      <c r="F662" s="272" t="s">
        <v>264</v>
      </c>
      <c r="G662" s="272" t="s">
        <v>264</v>
      </c>
      <c r="H662" s="272" t="s">
        <v>264</v>
      </c>
      <c r="I662" s="272" t="s">
        <v>263</v>
      </c>
      <c r="J662" s="272" t="s">
        <v>263</v>
      </c>
      <c r="K662" s="272" t="s">
        <v>263</v>
      </c>
      <c r="L662" s="272" t="s">
        <v>263</v>
      </c>
      <c r="M662" s="272" t="s">
        <v>263</v>
      </c>
      <c r="N662" s="272" t="s">
        <v>263</v>
      </c>
    </row>
    <row r="663" spans="1:14">
      <c r="A663" s="272">
        <v>810934</v>
      </c>
      <c r="B663" s="272" t="s">
        <v>712</v>
      </c>
      <c r="C663" s="272" t="s">
        <v>264</v>
      </c>
      <c r="D663" s="272" t="s">
        <v>264</v>
      </c>
      <c r="E663" s="272" t="s">
        <v>263</v>
      </c>
      <c r="F663" s="272" t="s">
        <v>263</v>
      </c>
      <c r="G663" s="272" t="s">
        <v>263</v>
      </c>
      <c r="H663" s="272" t="s">
        <v>263</v>
      </c>
      <c r="I663" s="272" t="s">
        <v>263</v>
      </c>
      <c r="J663" s="272" t="s">
        <v>263</v>
      </c>
      <c r="K663" s="272" t="s">
        <v>263</v>
      </c>
      <c r="L663" s="272" t="s">
        <v>263</v>
      </c>
      <c r="M663" s="272" t="s">
        <v>263</v>
      </c>
      <c r="N663" s="272" t="s">
        <v>263</v>
      </c>
    </row>
    <row r="664" spans="1:14">
      <c r="A664" s="272">
        <v>810935</v>
      </c>
      <c r="B664" s="272" t="s">
        <v>712</v>
      </c>
      <c r="C664" s="272" t="s">
        <v>264</v>
      </c>
      <c r="D664" s="272" t="s">
        <v>264</v>
      </c>
      <c r="E664" s="272" t="s">
        <v>263</v>
      </c>
      <c r="F664" s="272" t="s">
        <v>263</v>
      </c>
      <c r="G664" s="272" t="s">
        <v>264</v>
      </c>
      <c r="H664" s="272" t="s">
        <v>264</v>
      </c>
      <c r="I664" s="272" t="s">
        <v>263</v>
      </c>
      <c r="J664" s="272" t="s">
        <v>263</v>
      </c>
      <c r="K664" s="272" t="s">
        <v>263</v>
      </c>
      <c r="L664" s="272" t="s">
        <v>263</v>
      </c>
      <c r="M664" s="272" t="s">
        <v>263</v>
      </c>
      <c r="N664" s="272" t="s">
        <v>263</v>
      </c>
    </row>
    <row r="665" spans="1:14">
      <c r="A665" s="272">
        <v>810936</v>
      </c>
      <c r="B665" s="272" t="s">
        <v>712</v>
      </c>
      <c r="C665" s="272" t="s">
        <v>264</v>
      </c>
      <c r="D665" s="272" t="s">
        <v>264</v>
      </c>
      <c r="E665" s="272" t="s">
        <v>263</v>
      </c>
      <c r="F665" s="272" t="s">
        <v>263</v>
      </c>
      <c r="G665" s="272" t="s">
        <v>263</v>
      </c>
      <c r="H665" s="272" t="s">
        <v>264</v>
      </c>
      <c r="I665" s="272" t="s">
        <v>263</v>
      </c>
      <c r="J665" s="272" t="s">
        <v>263</v>
      </c>
      <c r="K665" s="272" t="s">
        <v>263</v>
      </c>
      <c r="L665" s="272" t="s">
        <v>263</v>
      </c>
      <c r="M665" s="272" t="s">
        <v>263</v>
      </c>
      <c r="N665" s="272" t="s">
        <v>263</v>
      </c>
    </row>
    <row r="666" spans="1:14">
      <c r="A666" s="272">
        <v>810937</v>
      </c>
      <c r="B666" s="272" t="s">
        <v>712</v>
      </c>
      <c r="C666" s="272" t="s">
        <v>263</v>
      </c>
      <c r="D666" s="272" t="s">
        <v>263</v>
      </c>
      <c r="E666" s="272" t="s">
        <v>263</v>
      </c>
      <c r="F666" s="272" t="s">
        <v>264</v>
      </c>
      <c r="G666" s="272" t="s">
        <v>263</v>
      </c>
      <c r="H666" s="272" t="s">
        <v>262</v>
      </c>
      <c r="I666" s="272" t="s">
        <v>263</v>
      </c>
      <c r="J666" s="272" t="s">
        <v>263</v>
      </c>
      <c r="K666" s="272" t="s">
        <v>263</v>
      </c>
      <c r="L666" s="272" t="s">
        <v>263</v>
      </c>
      <c r="M666" s="272" t="s">
        <v>263</v>
      </c>
      <c r="N666" s="272" t="s">
        <v>264</v>
      </c>
    </row>
    <row r="667" spans="1:14">
      <c r="A667" s="272">
        <v>810940</v>
      </c>
      <c r="B667" s="272" t="s">
        <v>712</v>
      </c>
      <c r="C667" s="272" t="s">
        <v>264</v>
      </c>
      <c r="D667" s="272" t="s">
        <v>264</v>
      </c>
      <c r="E667" s="272" t="s">
        <v>263</v>
      </c>
      <c r="F667" s="272" t="s">
        <v>264</v>
      </c>
      <c r="G667" s="272" t="s">
        <v>264</v>
      </c>
      <c r="H667" s="272" t="s">
        <v>263</v>
      </c>
      <c r="I667" s="272" t="s">
        <v>263</v>
      </c>
      <c r="J667" s="272" t="s">
        <v>263</v>
      </c>
      <c r="K667" s="272" t="s">
        <v>263</v>
      </c>
      <c r="L667" s="272" t="s">
        <v>263</v>
      </c>
      <c r="M667" s="272" t="s">
        <v>263</v>
      </c>
      <c r="N667" s="272" t="s">
        <v>263</v>
      </c>
    </row>
    <row r="668" spans="1:14">
      <c r="A668" s="272">
        <v>810943</v>
      </c>
      <c r="B668" s="272" t="s">
        <v>712</v>
      </c>
      <c r="C668" s="272" t="s">
        <v>264</v>
      </c>
      <c r="D668" s="272" t="s">
        <v>264</v>
      </c>
      <c r="E668" s="272" t="s">
        <v>263</v>
      </c>
      <c r="F668" s="272" t="s">
        <v>264</v>
      </c>
      <c r="G668" s="272" t="s">
        <v>263</v>
      </c>
      <c r="H668" s="272" t="s">
        <v>264</v>
      </c>
      <c r="I668" s="272" t="s">
        <v>263</v>
      </c>
      <c r="J668" s="272" t="s">
        <v>263</v>
      </c>
      <c r="K668" s="272" t="s">
        <v>263</v>
      </c>
      <c r="L668" s="272" t="s">
        <v>263</v>
      </c>
      <c r="M668" s="272" t="s">
        <v>263</v>
      </c>
      <c r="N668" s="272" t="s">
        <v>263</v>
      </c>
    </row>
    <row r="669" spans="1:14">
      <c r="A669" s="272">
        <v>810945</v>
      </c>
      <c r="B669" s="272" t="s">
        <v>712</v>
      </c>
      <c r="C669" s="272" t="s">
        <v>264</v>
      </c>
      <c r="D669" s="272" t="s">
        <v>263</v>
      </c>
      <c r="E669" s="272" t="s">
        <v>263</v>
      </c>
      <c r="F669" s="272" t="s">
        <v>264</v>
      </c>
      <c r="G669" s="272" t="s">
        <v>263</v>
      </c>
      <c r="H669" s="272" t="s">
        <v>263</v>
      </c>
      <c r="I669" s="272" t="s">
        <v>263</v>
      </c>
      <c r="J669" s="272" t="s">
        <v>263</v>
      </c>
      <c r="K669" s="272" t="s">
        <v>263</v>
      </c>
      <c r="L669" s="272" t="s">
        <v>263</v>
      </c>
      <c r="M669" s="272" t="s">
        <v>263</v>
      </c>
      <c r="N669" s="272" t="s">
        <v>263</v>
      </c>
    </row>
    <row r="670" spans="1:14">
      <c r="A670" s="272">
        <v>810946</v>
      </c>
      <c r="B670" s="272" t="s">
        <v>712</v>
      </c>
      <c r="C670" s="272" t="s">
        <v>264</v>
      </c>
      <c r="D670" s="272" t="s">
        <v>264</v>
      </c>
      <c r="E670" s="272" t="s">
        <v>264</v>
      </c>
      <c r="F670" s="272" t="s">
        <v>264</v>
      </c>
      <c r="G670" s="272" t="s">
        <v>264</v>
      </c>
      <c r="H670" s="272" t="s">
        <v>264</v>
      </c>
      <c r="I670" s="272" t="s">
        <v>263</v>
      </c>
      <c r="J670" s="272" t="s">
        <v>263</v>
      </c>
      <c r="K670" s="272" t="s">
        <v>263</v>
      </c>
      <c r="L670" s="272" t="s">
        <v>263</v>
      </c>
      <c r="M670" s="272" t="s">
        <v>263</v>
      </c>
      <c r="N670" s="272" t="s">
        <v>263</v>
      </c>
    </row>
    <row r="671" spans="1:14">
      <c r="A671" s="272">
        <v>810947</v>
      </c>
      <c r="B671" s="272" t="s">
        <v>712</v>
      </c>
      <c r="C671" s="272" t="s">
        <v>263</v>
      </c>
      <c r="D671" s="272" t="s">
        <v>263</v>
      </c>
      <c r="E671" s="272" t="s">
        <v>263</v>
      </c>
      <c r="F671" s="272" t="s">
        <v>264</v>
      </c>
      <c r="G671" s="272" t="s">
        <v>264</v>
      </c>
      <c r="H671" s="272" t="s">
        <v>264</v>
      </c>
      <c r="I671" s="272" t="s">
        <v>263</v>
      </c>
      <c r="J671" s="272" t="s">
        <v>263</v>
      </c>
      <c r="K671" s="272" t="s">
        <v>263</v>
      </c>
      <c r="L671" s="272" t="s">
        <v>263</v>
      </c>
      <c r="M671" s="272" t="s">
        <v>263</v>
      </c>
      <c r="N671" s="272" t="s">
        <v>263</v>
      </c>
    </row>
    <row r="672" spans="1:14">
      <c r="A672" s="272">
        <v>810951</v>
      </c>
      <c r="B672" s="272" t="s">
        <v>712</v>
      </c>
      <c r="C672" s="272" t="s">
        <v>264</v>
      </c>
      <c r="D672" s="272" t="s">
        <v>263</v>
      </c>
      <c r="E672" s="272" t="s">
        <v>264</v>
      </c>
      <c r="F672" s="272" t="s">
        <v>264</v>
      </c>
      <c r="G672" s="272" t="s">
        <v>264</v>
      </c>
      <c r="H672" s="272" t="s">
        <v>263</v>
      </c>
      <c r="I672" s="272" t="s">
        <v>263</v>
      </c>
      <c r="J672" s="272" t="s">
        <v>263</v>
      </c>
      <c r="K672" s="272" t="s">
        <v>263</v>
      </c>
      <c r="L672" s="272" t="s">
        <v>263</v>
      </c>
      <c r="M672" s="272" t="s">
        <v>263</v>
      </c>
      <c r="N672" s="272" t="s">
        <v>263</v>
      </c>
    </row>
    <row r="673" spans="1:14">
      <c r="A673" s="272">
        <v>810952</v>
      </c>
      <c r="B673" s="272" t="s">
        <v>712</v>
      </c>
      <c r="C673" s="272" t="s">
        <v>264</v>
      </c>
      <c r="D673" s="272" t="s">
        <v>264</v>
      </c>
      <c r="E673" s="272" t="s">
        <v>264</v>
      </c>
      <c r="F673" s="272" t="s">
        <v>264</v>
      </c>
      <c r="G673" s="272" t="s">
        <v>264</v>
      </c>
      <c r="H673" s="272" t="s">
        <v>264</v>
      </c>
      <c r="I673" s="272" t="s">
        <v>263</v>
      </c>
      <c r="J673" s="272" t="s">
        <v>263</v>
      </c>
      <c r="K673" s="272" t="s">
        <v>263</v>
      </c>
      <c r="L673" s="272" t="s">
        <v>263</v>
      </c>
      <c r="M673" s="272" t="s">
        <v>263</v>
      </c>
      <c r="N673" s="272" t="s">
        <v>263</v>
      </c>
    </row>
    <row r="674" spans="1:14">
      <c r="A674" s="272">
        <v>810955</v>
      </c>
      <c r="B674" s="272" t="s">
        <v>712</v>
      </c>
      <c r="C674" s="272" t="s">
        <v>264</v>
      </c>
      <c r="D674" s="272" t="s">
        <v>264</v>
      </c>
      <c r="E674" s="272" t="s">
        <v>263</v>
      </c>
      <c r="F674" s="272" t="s">
        <v>263</v>
      </c>
      <c r="G674" s="272" t="s">
        <v>264</v>
      </c>
      <c r="H674" s="272" t="s">
        <v>264</v>
      </c>
      <c r="I674" s="272" t="s">
        <v>263</v>
      </c>
      <c r="J674" s="272" t="s">
        <v>263</v>
      </c>
      <c r="K674" s="272" t="s">
        <v>263</v>
      </c>
      <c r="L674" s="272" t="s">
        <v>263</v>
      </c>
      <c r="M674" s="272" t="s">
        <v>263</v>
      </c>
      <c r="N674" s="272" t="s">
        <v>263</v>
      </c>
    </row>
    <row r="675" spans="1:14">
      <c r="A675" s="272">
        <v>810956</v>
      </c>
      <c r="B675" s="272" t="s">
        <v>712</v>
      </c>
      <c r="C675" s="272" t="s">
        <v>264</v>
      </c>
      <c r="D675" s="272" t="s">
        <v>263</v>
      </c>
      <c r="E675" s="272" t="s">
        <v>263</v>
      </c>
      <c r="F675" s="272" t="s">
        <v>264</v>
      </c>
      <c r="G675" s="272" t="s">
        <v>264</v>
      </c>
      <c r="H675" s="272" t="s">
        <v>264</v>
      </c>
      <c r="I675" s="272" t="s">
        <v>263</v>
      </c>
      <c r="J675" s="272" t="s">
        <v>263</v>
      </c>
      <c r="K675" s="272" t="s">
        <v>263</v>
      </c>
      <c r="L675" s="272" t="s">
        <v>263</v>
      </c>
      <c r="M675" s="272" t="s">
        <v>263</v>
      </c>
      <c r="N675" s="272" t="s">
        <v>263</v>
      </c>
    </row>
    <row r="676" spans="1:14">
      <c r="A676" s="272">
        <v>810957</v>
      </c>
      <c r="B676" s="272" t="s">
        <v>712</v>
      </c>
      <c r="C676" s="272" t="s">
        <v>264</v>
      </c>
      <c r="D676" s="272" t="s">
        <v>263</v>
      </c>
      <c r="E676" s="272" t="s">
        <v>263</v>
      </c>
      <c r="F676" s="272" t="s">
        <v>263</v>
      </c>
      <c r="G676" s="272" t="s">
        <v>264</v>
      </c>
      <c r="H676" s="272" t="s">
        <v>263</v>
      </c>
      <c r="I676" s="272" t="s">
        <v>263</v>
      </c>
      <c r="J676" s="272" t="s">
        <v>263</v>
      </c>
      <c r="K676" s="272" t="s">
        <v>263</v>
      </c>
      <c r="L676" s="272" t="s">
        <v>263</v>
      </c>
      <c r="M676" s="272" t="s">
        <v>263</v>
      </c>
      <c r="N676" s="272" t="s">
        <v>263</v>
      </c>
    </row>
    <row r="677" spans="1:14">
      <c r="A677" s="272">
        <v>810958</v>
      </c>
      <c r="B677" s="272" t="s">
        <v>712</v>
      </c>
      <c r="C677" s="272" t="s">
        <v>264</v>
      </c>
      <c r="D677" s="272" t="s">
        <v>264</v>
      </c>
      <c r="E677" s="272" t="s">
        <v>264</v>
      </c>
      <c r="F677" s="272" t="s">
        <v>263</v>
      </c>
      <c r="G677" s="272" t="s">
        <v>263</v>
      </c>
      <c r="H677" s="272" t="s">
        <v>263</v>
      </c>
      <c r="I677" s="272" t="s">
        <v>263</v>
      </c>
      <c r="J677" s="272" t="s">
        <v>263</v>
      </c>
      <c r="K677" s="272" t="s">
        <v>263</v>
      </c>
      <c r="L677" s="272" t="s">
        <v>263</v>
      </c>
      <c r="M677" s="272" t="s">
        <v>263</v>
      </c>
      <c r="N677" s="272" t="s">
        <v>263</v>
      </c>
    </row>
    <row r="678" spans="1:14">
      <c r="A678" s="272">
        <v>810962</v>
      </c>
      <c r="B678" s="272" t="s">
        <v>712</v>
      </c>
      <c r="C678" s="272" t="s">
        <v>264</v>
      </c>
      <c r="D678" s="272" t="s">
        <v>263</v>
      </c>
      <c r="E678" s="272" t="s">
        <v>263</v>
      </c>
      <c r="F678" s="272" t="s">
        <v>264</v>
      </c>
      <c r="G678" s="272" t="s">
        <v>263</v>
      </c>
      <c r="H678" s="272" t="s">
        <v>263</v>
      </c>
      <c r="I678" s="272" t="s">
        <v>263</v>
      </c>
      <c r="J678" s="272" t="s">
        <v>263</v>
      </c>
      <c r="K678" s="272" t="s">
        <v>263</v>
      </c>
      <c r="L678" s="272" t="s">
        <v>263</v>
      </c>
      <c r="M678" s="272" t="s">
        <v>263</v>
      </c>
      <c r="N678" s="272" t="s">
        <v>263</v>
      </c>
    </row>
    <row r="679" spans="1:14">
      <c r="A679" s="272">
        <v>810964</v>
      </c>
      <c r="B679" s="272" t="s">
        <v>712</v>
      </c>
      <c r="C679" s="272" t="s">
        <v>264</v>
      </c>
      <c r="D679" s="272" t="s">
        <v>264</v>
      </c>
      <c r="E679" s="272" t="s">
        <v>263</v>
      </c>
      <c r="F679" s="272" t="s">
        <v>264</v>
      </c>
      <c r="G679" s="272" t="s">
        <v>264</v>
      </c>
      <c r="H679" s="272" t="s">
        <v>263</v>
      </c>
      <c r="I679" s="272" t="s">
        <v>263</v>
      </c>
      <c r="J679" s="272" t="s">
        <v>263</v>
      </c>
      <c r="K679" s="272" t="s">
        <v>263</v>
      </c>
      <c r="L679" s="272" t="s">
        <v>263</v>
      </c>
      <c r="M679" s="272" t="s">
        <v>263</v>
      </c>
      <c r="N679" s="272" t="s">
        <v>263</v>
      </c>
    </row>
    <row r="680" spans="1:14">
      <c r="A680" s="272">
        <v>810965</v>
      </c>
      <c r="B680" s="272" t="s">
        <v>712</v>
      </c>
      <c r="C680" s="272" t="s">
        <v>264</v>
      </c>
      <c r="D680" s="272" t="s">
        <v>264</v>
      </c>
      <c r="E680" s="272" t="s">
        <v>264</v>
      </c>
      <c r="F680" s="272" t="s">
        <v>264</v>
      </c>
      <c r="G680" s="272" t="s">
        <v>263</v>
      </c>
      <c r="H680" s="272" t="s">
        <v>263</v>
      </c>
      <c r="I680" s="272" t="s">
        <v>263</v>
      </c>
      <c r="J680" s="272" t="s">
        <v>263</v>
      </c>
      <c r="K680" s="272" t="s">
        <v>263</v>
      </c>
      <c r="L680" s="272" t="s">
        <v>263</v>
      </c>
      <c r="M680" s="272" t="s">
        <v>263</v>
      </c>
      <c r="N680" s="272" t="s">
        <v>263</v>
      </c>
    </row>
    <row r="681" spans="1:14">
      <c r="A681" s="272">
        <v>810969</v>
      </c>
      <c r="B681" s="272" t="s">
        <v>712</v>
      </c>
      <c r="C681" s="272" t="s">
        <v>264</v>
      </c>
      <c r="D681" s="272" t="s">
        <v>264</v>
      </c>
      <c r="E681" s="272" t="s">
        <v>263</v>
      </c>
      <c r="F681" s="272" t="s">
        <v>264</v>
      </c>
      <c r="G681" s="272" t="s">
        <v>264</v>
      </c>
      <c r="H681" s="272" t="s">
        <v>263</v>
      </c>
      <c r="I681" s="272" t="s">
        <v>263</v>
      </c>
      <c r="J681" s="272" t="s">
        <v>263</v>
      </c>
      <c r="K681" s="272" t="s">
        <v>263</v>
      </c>
      <c r="L681" s="272" t="s">
        <v>263</v>
      </c>
      <c r="M681" s="272" t="s">
        <v>263</v>
      </c>
      <c r="N681" s="272" t="s">
        <v>263</v>
      </c>
    </row>
    <row r="682" spans="1:14">
      <c r="A682" s="272">
        <v>810971</v>
      </c>
      <c r="B682" s="272" t="s">
        <v>712</v>
      </c>
      <c r="C682" s="272" t="s">
        <v>264</v>
      </c>
      <c r="D682" s="272" t="s">
        <v>264</v>
      </c>
      <c r="E682" s="272" t="s">
        <v>263</v>
      </c>
      <c r="F682" s="272" t="s">
        <v>264</v>
      </c>
      <c r="G682" s="272" t="s">
        <v>264</v>
      </c>
      <c r="H682" s="272" t="s">
        <v>263</v>
      </c>
      <c r="I682" s="272" t="s">
        <v>263</v>
      </c>
      <c r="J682" s="272" t="s">
        <v>263</v>
      </c>
      <c r="K682" s="272" t="s">
        <v>263</v>
      </c>
      <c r="L682" s="272" t="s">
        <v>263</v>
      </c>
      <c r="M682" s="272" t="s">
        <v>263</v>
      </c>
      <c r="N682" s="272" t="s">
        <v>263</v>
      </c>
    </row>
    <row r="683" spans="1:14">
      <c r="A683" s="272">
        <v>810975</v>
      </c>
      <c r="B683" s="272" t="s">
        <v>712</v>
      </c>
      <c r="C683" s="272" t="s">
        <v>264</v>
      </c>
      <c r="D683" s="272" t="s">
        <v>264</v>
      </c>
      <c r="E683" s="272" t="s">
        <v>264</v>
      </c>
      <c r="F683" s="272" t="s">
        <v>264</v>
      </c>
      <c r="G683" s="272" t="s">
        <v>263</v>
      </c>
      <c r="H683" s="272" t="s">
        <v>263</v>
      </c>
      <c r="I683" s="272" t="s">
        <v>263</v>
      </c>
      <c r="J683" s="272" t="s">
        <v>263</v>
      </c>
      <c r="K683" s="272" t="s">
        <v>263</v>
      </c>
      <c r="L683" s="272" t="s">
        <v>263</v>
      </c>
      <c r="M683" s="272" t="s">
        <v>263</v>
      </c>
      <c r="N683" s="272" t="s">
        <v>263</v>
      </c>
    </row>
    <row r="684" spans="1:14">
      <c r="A684" s="272">
        <v>810976</v>
      </c>
      <c r="B684" s="272" t="s">
        <v>712</v>
      </c>
      <c r="C684" s="272" t="s">
        <v>264</v>
      </c>
      <c r="D684" s="272" t="s">
        <v>263</v>
      </c>
      <c r="E684" s="272" t="s">
        <v>264</v>
      </c>
      <c r="F684" s="272" t="s">
        <v>263</v>
      </c>
      <c r="G684" s="272" t="s">
        <v>263</v>
      </c>
      <c r="H684" s="272" t="s">
        <v>264</v>
      </c>
      <c r="I684" s="272" t="s">
        <v>263</v>
      </c>
      <c r="J684" s="272" t="s">
        <v>263</v>
      </c>
      <c r="K684" s="272" t="s">
        <v>263</v>
      </c>
      <c r="L684" s="272" t="s">
        <v>263</v>
      </c>
      <c r="M684" s="272" t="s">
        <v>263</v>
      </c>
      <c r="N684" s="272" t="s">
        <v>263</v>
      </c>
    </row>
    <row r="685" spans="1:14">
      <c r="A685" s="272">
        <v>810977</v>
      </c>
      <c r="B685" s="272" t="s">
        <v>712</v>
      </c>
      <c r="C685" s="272" t="s">
        <v>264</v>
      </c>
      <c r="D685" s="272" t="s">
        <v>264</v>
      </c>
      <c r="E685" s="272" t="s">
        <v>264</v>
      </c>
      <c r="F685" s="272" t="s">
        <v>264</v>
      </c>
      <c r="G685" s="272" t="s">
        <v>264</v>
      </c>
      <c r="H685" s="272" t="s">
        <v>264</v>
      </c>
      <c r="I685" s="272" t="s">
        <v>263</v>
      </c>
      <c r="J685" s="272" t="s">
        <v>263</v>
      </c>
      <c r="K685" s="272" t="s">
        <v>263</v>
      </c>
      <c r="L685" s="272" t="s">
        <v>263</v>
      </c>
      <c r="M685" s="272" t="s">
        <v>263</v>
      </c>
      <c r="N685" s="272" t="s">
        <v>263</v>
      </c>
    </row>
    <row r="686" spans="1:14">
      <c r="A686" s="272">
        <v>810978</v>
      </c>
      <c r="B686" s="272" t="s">
        <v>712</v>
      </c>
      <c r="C686" s="272" t="s">
        <v>264</v>
      </c>
      <c r="D686" s="272" t="s">
        <v>264</v>
      </c>
      <c r="E686" s="272" t="s">
        <v>263</v>
      </c>
      <c r="F686" s="272" t="s">
        <v>263</v>
      </c>
      <c r="G686" s="272" t="s">
        <v>264</v>
      </c>
      <c r="H686" s="272" t="s">
        <v>264</v>
      </c>
      <c r="I686" s="272" t="s">
        <v>263</v>
      </c>
      <c r="J686" s="272" t="s">
        <v>263</v>
      </c>
      <c r="K686" s="272" t="s">
        <v>263</v>
      </c>
      <c r="L686" s="272" t="s">
        <v>263</v>
      </c>
      <c r="M686" s="272" t="s">
        <v>263</v>
      </c>
      <c r="N686" s="272" t="s">
        <v>263</v>
      </c>
    </row>
    <row r="687" spans="1:14">
      <c r="A687" s="272">
        <v>810979</v>
      </c>
      <c r="B687" s="272" t="s">
        <v>712</v>
      </c>
      <c r="C687" s="272" t="s">
        <v>264</v>
      </c>
      <c r="D687" s="272" t="s">
        <v>263</v>
      </c>
      <c r="E687" s="272" t="s">
        <v>263</v>
      </c>
      <c r="F687" s="272" t="s">
        <v>264</v>
      </c>
      <c r="G687" s="272" t="s">
        <v>263</v>
      </c>
      <c r="H687" s="272" t="s">
        <v>264</v>
      </c>
      <c r="I687" s="272" t="s">
        <v>263</v>
      </c>
      <c r="J687" s="272" t="s">
        <v>263</v>
      </c>
      <c r="K687" s="272" t="s">
        <v>263</v>
      </c>
      <c r="L687" s="272" t="s">
        <v>263</v>
      </c>
      <c r="M687" s="272" t="s">
        <v>263</v>
      </c>
      <c r="N687" s="272" t="s">
        <v>263</v>
      </c>
    </row>
    <row r="688" spans="1:14">
      <c r="A688" s="272">
        <v>810980</v>
      </c>
      <c r="B688" s="272" t="s">
        <v>712</v>
      </c>
      <c r="C688" s="272" t="s">
        <v>264</v>
      </c>
      <c r="D688" s="272" t="s">
        <v>264</v>
      </c>
      <c r="E688" s="272" t="s">
        <v>263</v>
      </c>
      <c r="F688" s="272" t="s">
        <v>263</v>
      </c>
      <c r="G688" s="272" t="s">
        <v>264</v>
      </c>
      <c r="H688" s="272" t="s">
        <v>263</v>
      </c>
      <c r="I688" s="272" t="s">
        <v>263</v>
      </c>
      <c r="J688" s="272" t="s">
        <v>263</v>
      </c>
      <c r="K688" s="272" t="s">
        <v>263</v>
      </c>
      <c r="L688" s="272" t="s">
        <v>263</v>
      </c>
      <c r="M688" s="272" t="s">
        <v>263</v>
      </c>
      <c r="N688" s="272" t="s">
        <v>263</v>
      </c>
    </row>
    <row r="689" spans="1:14">
      <c r="A689" s="272">
        <v>810983</v>
      </c>
      <c r="B689" s="272" t="s">
        <v>712</v>
      </c>
      <c r="C689" s="272" t="s">
        <v>264</v>
      </c>
      <c r="D689" s="272" t="s">
        <v>263</v>
      </c>
      <c r="E689" s="272" t="s">
        <v>263</v>
      </c>
      <c r="F689" s="272" t="s">
        <v>264</v>
      </c>
      <c r="G689" s="272" t="s">
        <v>264</v>
      </c>
      <c r="H689" s="272" t="s">
        <v>263</v>
      </c>
      <c r="I689" s="272" t="s">
        <v>263</v>
      </c>
      <c r="J689" s="272" t="s">
        <v>263</v>
      </c>
      <c r="K689" s="272" t="s">
        <v>263</v>
      </c>
      <c r="L689" s="272" t="s">
        <v>263</v>
      </c>
      <c r="M689" s="272" t="s">
        <v>263</v>
      </c>
      <c r="N689" s="272" t="s">
        <v>263</v>
      </c>
    </row>
    <row r="690" spans="1:14">
      <c r="A690" s="272">
        <v>810985</v>
      </c>
      <c r="B690" s="272" t="s">
        <v>712</v>
      </c>
      <c r="C690" s="272" t="s">
        <v>264</v>
      </c>
      <c r="D690" s="272" t="s">
        <v>263</v>
      </c>
      <c r="E690" s="272" t="s">
        <v>263</v>
      </c>
      <c r="F690" s="272" t="s">
        <v>264</v>
      </c>
      <c r="G690" s="272" t="s">
        <v>263</v>
      </c>
      <c r="H690" s="272" t="s">
        <v>264</v>
      </c>
      <c r="I690" s="272" t="s">
        <v>264</v>
      </c>
      <c r="J690" s="272" t="s">
        <v>263</v>
      </c>
      <c r="K690" s="272" t="s">
        <v>263</v>
      </c>
      <c r="L690" s="272" t="s">
        <v>264</v>
      </c>
      <c r="M690" s="272" t="s">
        <v>264</v>
      </c>
      <c r="N690" s="272" t="s">
        <v>264</v>
      </c>
    </row>
    <row r="691" spans="1:14">
      <c r="A691" s="272">
        <v>810989</v>
      </c>
      <c r="B691" s="272" t="s">
        <v>712</v>
      </c>
      <c r="C691" s="272" t="s">
        <v>264</v>
      </c>
      <c r="D691" s="272" t="s">
        <v>264</v>
      </c>
      <c r="E691" s="272" t="s">
        <v>264</v>
      </c>
      <c r="F691" s="272" t="s">
        <v>264</v>
      </c>
      <c r="G691" s="272" t="s">
        <v>264</v>
      </c>
      <c r="H691" s="272" t="s">
        <v>264</v>
      </c>
      <c r="I691" s="272" t="s">
        <v>263</v>
      </c>
      <c r="J691" s="272" t="s">
        <v>263</v>
      </c>
      <c r="K691" s="272" t="s">
        <v>263</v>
      </c>
      <c r="L691" s="272" t="s">
        <v>263</v>
      </c>
      <c r="M691" s="272" t="s">
        <v>263</v>
      </c>
      <c r="N691" s="272" t="s">
        <v>263</v>
      </c>
    </row>
    <row r="692" spans="1:14">
      <c r="A692" s="272">
        <v>810993</v>
      </c>
      <c r="B692" s="272" t="s">
        <v>712</v>
      </c>
      <c r="C692" s="272" t="s">
        <v>264</v>
      </c>
      <c r="D692" s="272" t="s">
        <v>264</v>
      </c>
      <c r="E692" s="272" t="s">
        <v>263</v>
      </c>
      <c r="F692" s="272" t="s">
        <v>264</v>
      </c>
      <c r="G692" s="272" t="s">
        <v>263</v>
      </c>
      <c r="H692" s="272" t="s">
        <v>264</v>
      </c>
      <c r="I692" s="272" t="s">
        <v>263</v>
      </c>
      <c r="J692" s="272" t="s">
        <v>263</v>
      </c>
      <c r="K692" s="272" t="s">
        <v>263</v>
      </c>
      <c r="L692" s="272" t="s">
        <v>263</v>
      </c>
      <c r="M692" s="272" t="s">
        <v>264</v>
      </c>
      <c r="N692" s="272" t="s">
        <v>264</v>
      </c>
    </row>
    <row r="693" spans="1:14">
      <c r="A693" s="272">
        <v>810994</v>
      </c>
      <c r="B693" s="272" t="s">
        <v>712</v>
      </c>
      <c r="C693" s="272" t="s">
        <v>264</v>
      </c>
      <c r="D693" s="272" t="s">
        <v>263</v>
      </c>
      <c r="E693" s="272" t="s">
        <v>264</v>
      </c>
      <c r="F693" s="272" t="s">
        <v>262</v>
      </c>
      <c r="G693" s="272" t="s">
        <v>262</v>
      </c>
      <c r="H693" s="272" t="s">
        <v>264</v>
      </c>
      <c r="I693" s="272" t="s">
        <v>264</v>
      </c>
      <c r="J693" s="272" t="s">
        <v>263</v>
      </c>
      <c r="K693" s="272" t="s">
        <v>263</v>
      </c>
      <c r="L693" s="272" t="s">
        <v>263</v>
      </c>
      <c r="M693" s="272" t="s">
        <v>263</v>
      </c>
      <c r="N693" s="272" t="s">
        <v>264</v>
      </c>
    </row>
    <row r="694" spans="1:14">
      <c r="A694" s="272">
        <v>810996</v>
      </c>
      <c r="B694" s="272" t="s">
        <v>712</v>
      </c>
      <c r="C694" s="272" t="s">
        <v>264</v>
      </c>
      <c r="D694" s="272" t="s">
        <v>264</v>
      </c>
      <c r="E694" s="272" t="s">
        <v>263</v>
      </c>
      <c r="F694" s="272" t="s">
        <v>264</v>
      </c>
      <c r="G694" s="272" t="s">
        <v>263</v>
      </c>
      <c r="H694" s="272" t="s">
        <v>263</v>
      </c>
      <c r="I694" s="272" t="s">
        <v>263</v>
      </c>
      <c r="J694" s="272" t="s">
        <v>263</v>
      </c>
      <c r="K694" s="272" t="s">
        <v>263</v>
      </c>
      <c r="L694" s="272" t="s">
        <v>263</v>
      </c>
      <c r="M694" s="272" t="s">
        <v>263</v>
      </c>
      <c r="N694" s="272" t="s">
        <v>263</v>
      </c>
    </row>
    <row r="695" spans="1:14">
      <c r="A695" s="272">
        <v>810998</v>
      </c>
      <c r="B695" s="272" t="s">
        <v>712</v>
      </c>
      <c r="C695" s="272" t="s">
        <v>264</v>
      </c>
      <c r="D695" s="272" t="s">
        <v>264</v>
      </c>
      <c r="E695" s="272" t="s">
        <v>263</v>
      </c>
      <c r="F695" s="272" t="s">
        <v>263</v>
      </c>
      <c r="G695" s="272" t="s">
        <v>264</v>
      </c>
      <c r="H695" s="272" t="s">
        <v>264</v>
      </c>
      <c r="I695" s="272" t="s">
        <v>263</v>
      </c>
      <c r="J695" s="272" t="s">
        <v>263</v>
      </c>
      <c r="K695" s="272" t="s">
        <v>263</v>
      </c>
      <c r="L695" s="272" t="s">
        <v>263</v>
      </c>
      <c r="M695" s="272" t="s">
        <v>263</v>
      </c>
      <c r="N695" s="272" t="s">
        <v>263</v>
      </c>
    </row>
    <row r="696" spans="1:14">
      <c r="A696" s="272">
        <v>810999</v>
      </c>
      <c r="B696" s="272" t="s">
        <v>712</v>
      </c>
      <c r="C696" s="272" t="s">
        <v>264</v>
      </c>
      <c r="D696" s="272" t="s">
        <v>264</v>
      </c>
      <c r="E696" s="272" t="s">
        <v>264</v>
      </c>
      <c r="F696" s="272" t="s">
        <v>264</v>
      </c>
      <c r="G696" s="272" t="s">
        <v>263</v>
      </c>
      <c r="H696" s="272" t="s">
        <v>263</v>
      </c>
      <c r="I696" s="272" t="s">
        <v>263</v>
      </c>
      <c r="J696" s="272" t="s">
        <v>263</v>
      </c>
      <c r="K696" s="272" t="s">
        <v>263</v>
      </c>
      <c r="L696" s="272" t="s">
        <v>263</v>
      </c>
      <c r="M696" s="272" t="s">
        <v>263</v>
      </c>
      <c r="N696" s="272" t="s">
        <v>263</v>
      </c>
    </row>
    <row r="697" spans="1:14">
      <c r="A697" s="272">
        <v>811000</v>
      </c>
      <c r="B697" s="272" t="s">
        <v>712</v>
      </c>
      <c r="C697" s="272" t="s">
        <v>264</v>
      </c>
      <c r="D697" s="272" t="s">
        <v>264</v>
      </c>
      <c r="E697" s="272" t="s">
        <v>264</v>
      </c>
      <c r="F697" s="272" t="s">
        <v>264</v>
      </c>
      <c r="G697" s="272" t="s">
        <v>264</v>
      </c>
      <c r="H697" s="272" t="s">
        <v>264</v>
      </c>
      <c r="I697" s="272" t="s">
        <v>263</v>
      </c>
      <c r="J697" s="272" t="s">
        <v>263</v>
      </c>
      <c r="K697" s="272" t="s">
        <v>263</v>
      </c>
      <c r="L697" s="272" t="s">
        <v>263</v>
      </c>
      <c r="M697" s="272" t="s">
        <v>263</v>
      </c>
      <c r="N697" s="272" t="s">
        <v>263</v>
      </c>
    </row>
    <row r="698" spans="1:14">
      <c r="A698" s="272">
        <v>811003</v>
      </c>
      <c r="B698" s="272" t="s">
        <v>712</v>
      </c>
      <c r="C698" s="272" t="s">
        <v>264</v>
      </c>
      <c r="D698" s="272" t="s">
        <v>263</v>
      </c>
      <c r="E698" s="272" t="s">
        <v>263</v>
      </c>
      <c r="F698" s="272" t="s">
        <v>264</v>
      </c>
      <c r="G698" s="272" t="s">
        <v>263</v>
      </c>
      <c r="H698" s="272" t="s">
        <v>264</v>
      </c>
      <c r="I698" s="272" t="s">
        <v>263</v>
      </c>
      <c r="J698" s="272" t="s">
        <v>263</v>
      </c>
      <c r="K698" s="272" t="s">
        <v>263</v>
      </c>
      <c r="L698" s="272" t="s">
        <v>263</v>
      </c>
      <c r="M698" s="272" t="s">
        <v>263</v>
      </c>
      <c r="N698" s="272" t="s">
        <v>263</v>
      </c>
    </row>
    <row r="699" spans="1:14">
      <c r="A699" s="272">
        <v>811005</v>
      </c>
      <c r="B699" s="272" t="s">
        <v>712</v>
      </c>
      <c r="C699" s="272" t="s">
        <v>264</v>
      </c>
      <c r="D699" s="272" t="s">
        <v>264</v>
      </c>
      <c r="E699" s="272" t="s">
        <v>264</v>
      </c>
      <c r="F699" s="272" t="s">
        <v>264</v>
      </c>
      <c r="G699" s="272" t="s">
        <v>264</v>
      </c>
      <c r="H699" s="272" t="s">
        <v>264</v>
      </c>
      <c r="I699" s="272" t="s">
        <v>263</v>
      </c>
      <c r="J699" s="272" t="s">
        <v>263</v>
      </c>
      <c r="K699" s="272" t="s">
        <v>263</v>
      </c>
      <c r="L699" s="272" t="s">
        <v>263</v>
      </c>
      <c r="M699" s="272" t="s">
        <v>263</v>
      </c>
      <c r="N699" s="272" t="s">
        <v>263</v>
      </c>
    </row>
    <row r="700" spans="1:14">
      <c r="A700" s="272">
        <v>811006</v>
      </c>
      <c r="B700" s="272" t="s">
        <v>712</v>
      </c>
      <c r="C700" s="272" t="s">
        <v>264</v>
      </c>
      <c r="D700" s="272" t="s">
        <v>263</v>
      </c>
      <c r="E700" s="272" t="s">
        <v>263</v>
      </c>
      <c r="F700" s="272" t="s">
        <v>264</v>
      </c>
      <c r="G700" s="272" t="s">
        <v>264</v>
      </c>
      <c r="H700" s="272" t="s">
        <v>263</v>
      </c>
      <c r="I700" s="272" t="s">
        <v>263</v>
      </c>
      <c r="J700" s="272" t="s">
        <v>263</v>
      </c>
      <c r="K700" s="272" t="s">
        <v>263</v>
      </c>
      <c r="L700" s="272" t="s">
        <v>263</v>
      </c>
      <c r="M700" s="272" t="s">
        <v>263</v>
      </c>
      <c r="N700" s="272" t="s">
        <v>263</v>
      </c>
    </row>
    <row r="701" spans="1:14">
      <c r="A701" s="272">
        <v>811007</v>
      </c>
      <c r="B701" s="272" t="s">
        <v>712</v>
      </c>
      <c r="C701" s="272" t="s">
        <v>262</v>
      </c>
      <c r="D701" s="272" t="s">
        <v>264</v>
      </c>
      <c r="E701" s="272" t="s">
        <v>264</v>
      </c>
      <c r="F701" s="272" t="s">
        <v>264</v>
      </c>
      <c r="G701" s="272" t="s">
        <v>262</v>
      </c>
      <c r="H701" s="272" t="s">
        <v>263</v>
      </c>
      <c r="I701" s="272" t="s">
        <v>263</v>
      </c>
      <c r="J701" s="272" t="s">
        <v>263</v>
      </c>
      <c r="K701" s="272" t="s">
        <v>263</v>
      </c>
      <c r="L701" s="272" t="s">
        <v>263</v>
      </c>
      <c r="M701" s="272" t="s">
        <v>263</v>
      </c>
      <c r="N701" s="272" t="s">
        <v>263</v>
      </c>
    </row>
    <row r="702" spans="1:14">
      <c r="A702" s="272">
        <v>811011</v>
      </c>
      <c r="B702" s="272" t="s">
        <v>712</v>
      </c>
      <c r="C702" s="272" t="s">
        <v>263</v>
      </c>
      <c r="D702" s="272" t="s">
        <v>263</v>
      </c>
      <c r="E702" s="272" t="s">
        <v>263</v>
      </c>
      <c r="F702" s="272" t="s">
        <v>264</v>
      </c>
      <c r="G702" s="272" t="s">
        <v>264</v>
      </c>
      <c r="H702" s="272" t="s">
        <v>264</v>
      </c>
      <c r="I702" s="272" t="s">
        <v>263</v>
      </c>
      <c r="J702" s="272" t="s">
        <v>263</v>
      </c>
      <c r="K702" s="272" t="s">
        <v>263</v>
      </c>
      <c r="L702" s="272" t="s">
        <v>263</v>
      </c>
      <c r="M702" s="272" t="s">
        <v>264</v>
      </c>
      <c r="N702" s="272" t="s">
        <v>264</v>
      </c>
    </row>
    <row r="703" spans="1:14">
      <c r="A703" s="272">
        <v>811013</v>
      </c>
      <c r="B703" s="272" t="s">
        <v>712</v>
      </c>
      <c r="C703" s="272" t="s">
        <v>263</v>
      </c>
      <c r="D703" s="272" t="s">
        <v>264</v>
      </c>
      <c r="E703" s="272" t="s">
        <v>263</v>
      </c>
      <c r="F703" s="272" t="s">
        <v>264</v>
      </c>
      <c r="G703" s="272" t="s">
        <v>264</v>
      </c>
      <c r="H703" s="272" t="s">
        <v>264</v>
      </c>
      <c r="I703" s="272" t="s">
        <v>263</v>
      </c>
      <c r="J703" s="272" t="s">
        <v>263</v>
      </c>
      <c r="K703" s="272" t="s">
        <v>263</v>
      </c>
      <c r="L703" s="272" t="s">
        <v>263</v>
      </c>
      <c r="M703" s="272" t="s">
        <v>263</v>
      </c>
      <c r="N703" s="272" t="s">
        <v>263</v>
      </c>
    </row>
    <row r="704" spans="1:14">
      <c r="A704" s="272">
        <v>811015</v>
      </c>
      <c r="B704" s="272" t="s">
        <v>712</v>
      </c>
      <c r="C704" s="272" t="s">
        <v>264</v>
      </c>
      <c r="D704" s="272" t="s">
        <v>264</v>
      </c>
      <c r="E704" s="272" t="s">
        <v>263</v>
      </c>
      <c r="F704" s="272" t="s">
        <v>264</v>
      </c>
      <c r="G704" s="272" t="s">
        <v>263</v>
      </c>
      <c r="H704" s="272" t="s">
        <v>264</v>
      </c>
      <c r="I704" s="272" t="s">
        <v>263</v>
      </c>
      <c r="J704" s="272" t="s">
        <v>263</v>
      </c>
      <c r="K704" s="272" t="s">
        <v>263</v>
      </c>
      <c r="L704" s="272" t="s">
        <v>263</v>
      </c>
      <c r="M704" s="272" t="s">
        <v>263</v>
      </c>
      <c r="N704" s="272" t="s">
        <v>263</v>
      </c>
    </row>
    <row r="705" spans="1:14">
      <c r="A705" s="272">
        <v>811017</v>
      </c>
      <c r="B705" s="272" t="s">
        <v>712</v>
      </c>
      <c r="C705" s="272" t="s">
        <v>264</v>
      </c>
      <c r="D705" s="272" t="s">
        <v>263</v>
      </c>
      <c r="E705" s="272" t="s">
        <v>263</v>
      </c>
      <c r="F705" s="272" t="s">
        <v>264</v>
      </c>
      <c r="G705" s="272" t="s">
        <v>264</v>
      </c>
      <c r="H705" s="272" t="s">
        <v>264</v>
      </c>
      <c r="I705" s="272" t="s">
        <v>263</v>
      </c>
      <c r="J705" s="272" t="s">
        <v>263</v>
      </c>
      <c r="K705" s="272" t="s">
        <v>263</v>
      </c>
      <c r="L705" s="272" t="s">
        <v>263</v>
      </c>
      <c r="M705" s="272" t="s">
        <v>263</v>
      </c>
      <c r="N705" s="272" t="s">
        <v>263</v>
      </c>
    </row>
    <row r="706" spans="1:14">
      <c r="A706" s="272">
        <v>811019</v>
      </c>
      <c r="B706" s="272" t="s">
        <v>712</v>
      </c>
      <c r="C706" s="272" t="s">
        <v>264</v>
      </c>
      <c r="D706" s="272" t="s">
        <v>263</v>
      </c>
      <c r="E706" s="272" t="s">
        <v>264</v>
      </c>
      <c r="F706" s="272" t="s">
        <v>264</v>
      </c>
      <c r="G706" s="272" t="s">
        <v>264</v>
      </c>
      <c r="H706" s="272" t="s">
        <v>264</v>
      </c>
      <c r="I706" s="272" t="s">
        <v>263</v>
      </c>
      <c r="J706" s="272" t="s">
        <v>263</v>
      </c>
      <c r="K706" s="272" t="s">
        <v>263</v>
      </c>
      <c r="L706" s="272" t="s">
        <v>263</v>
      </c>
      <c r="M706" s="272" t="s">
        <v>263</v>
      </c>
      <c r="N706" s="272" t="s">
        <v>263</v>
      </c>
    </row>
    <row r="707" spans="1:14">
      <c r="A707" s="272">
        <v>811020</v>
      </c>
      <c r="B707" s="272" t="s">
        <v>712</v>
      </c>
      <c r="C707" s="272" t="s">
        <v>263</v>
      </c>
      <c r="D707" s="272" t="s">
        <v>264</v>
      </c>
      <c r="E707" s="272" t="s">
        <v>263</v>
      </c>
      <c r="F707" s="272" t="s">
        <v>263</v>
      </c>
      <c r="G707" s="272" t="s">
        <v>263</v>
      </c>
      <c r="H707" s="272" t="s">
        <v>262</v>
      </c>
      <c r="I707" s="272" t="s">
        <v>262</v>
      </c>
      <c r="J707" s="272" t="s">
        <v>263</v>
      </c>
      <c r="K707" s="272" t="s">
        <v>263</v>
      </c>
      <c r="L707" s="272" t="s">
        <v>263</v>
      </c>
      <c r="M707" s="272" t="s">
        <v>264</v>
      </c>
      <c r="N707" s="272" t="s">
        <v>263</v>
      </c>
    </row>
    <row r="708" spans="1:14">
      <c r="A708" s="272">
        <v>811021</v>
      </c>
      <c r="B708" s="272" t="s">
        <v>712</v>
      </c>
      <c r="C708" s="272" t="s">
        <v>263</v>
      </c>
      <c r="D708" s="272" t="s">
        <v>263</v>
      </c>
      <c r="E708" s="272" t="s">
        <v>264</v>
      </c>
      <c r="F708" s="272" t="s">
        <v>263</v>
      </c>
      <c r="G708" s="272" t="s">
        <v>263</v>
      </c>
      <c r="H708" s="272" t="s">
        <v>263</v>
      </c>
      <c r="I708" s="272" t="s">
        <v>264</v>
      </c>
      <c r="J708" s="272" t="s">
        <v>263</v>
      </c>
      <c r="K708" s="272" t="s">
        <v>263</v>
      </c>
      <c r="L708" s="272" t="s">
        <v>263</v>
      </c>
      <c r="M708" s="272" t="s">
        <v>263</v>
      </c>
      <c r="N708" s="272" t="s">
        <v>263</v>
      </c>
    </row>
    <row r="709" spans="1:14">
      <c r="A709" s="272">
        <v>811023</v>
      </c>
      <c r="B709" s="272" t="s">
        <v>712</v>
      </c>
      <c r="C709" s="272" t="s">
        <v>262</v>
      </c>
      <c r="D709" s="272" t="s">
        <v>262</v>
      </c>
      <c r="E709" s="272" t="s">
        <v>263</v>
      </c>
      <c r="F709" s="272" t="s">
        <v>262</v>
      </c>
      <c r="G709" s="272" t="s">
        <v>263</v>
      </c>
      <c r="H709" s="272" t="s">
        <v>262</v>
      </c>
      <c r="I709" s="272" t="s">
        <v>263</v>
      </c>
      <c r="J709" s="272" t="s">
        <v>263</v>
      </c>
      <c r="K709" s="272" t="s">
        <v>263</v>
      </c>
      <c r="L709" s="272" t="s">
        <v>263</v>
      </c>
      <c r="M709" s="272" t="s">
        <v>263</v>
      </c>
      <c r="N709" s="272" t="s">
        <v>263</v>
      </c>
    </row>
    <row r="710" spans="1:14">
      <c r="A710" s="272">
        <v>811025</v>
      </c>
      <c r="B710" s="272" t="s">
        <v>712</v>
      </c>
      <c r="C710" s="272" t="s">
        <v>264</v>
      </c>
      <c r="D710" s="272" t="s">
        <v>262</v>
      </c>
      <c r="E710" s="272" t="s">
        <v>264</v>
      </c>
      <c r="F710" s="272" t="s">
        <v>262</v>
      </c>
      <c r="G710" s="272" t="s">
        <v>262</v>
      </c>
      <c r="H710" s="272" t="s">
        <v>263</v>
      </c>
      <c r="I710" s="272" t="s">
        <v>264</v>
      </c>
      <c r="J710" s="272" t="s">
        <v>264</v>
      </c>
      <c r="K710" s="272" t="s">
        <v>264</v>
      </c>
      <c r="L710" s="272" t="s">
        <v>264</v>
      </c>
      <c r="M710" s="272" t="s">
        <v>264</v>
      </c>
      <c r="N710" s="272" t="s">
        <v>263</v>
      </c>
    </row>
    <row r="711" spans="1:14">
      <c r="A711" s="272">
        <v>811028</v>
      </c>
      <c r="B711" s="272" t="s">
        <v>712</v>
      </c>
      <c r="C711" s="272" t="s">
        <v>264</v>
      </c>
      <c r="D711" s="272" t="s">
        <v>264</v>
      </c>
      <c r="E711" s="272" t="s">
        <v>264</v>
      </c>
      <c r="F711" s="272" t="s">
        <v>264</v>
      </c>
      <c r="G711" s="272" t="s">
        <v>264</v>
      </c>
      <c r="H711" s="272" t="s">
        <v>263</v>
      </c>
      <c r="I711" s="272" t="s">
        <v>263</v>
      </c>
      <c r="J711" s="272" t="s">
        <v>263</v>
      </c>
      <c r="K711" s="272" t="s">
        <v>263</v>
      </c>
      <c r="L711" s="272" t="s">
        <v>263</v>
      </c>
      <c r="M711" s="272" t="s">
        <v>263</v>
      </c>
      <c r="N711" s="272" t="s">
        <v>263</v>
      </c>
    </row>
    <row r="712" spans="1:14">
      <c r="A712" s="272">
        <v>811036</v>
      </c>
      <c r="B712" s="272" t="s">
        <v>712</v>
      </c>
      <c r="C712" s="272" t="s">
        <v>263</v>
      </c>
      <c r="D712" s="272" t="s">
        <v>263</v>
      </c>
      <c r="E712" s="272" t="s">
        <v>263</v>
      </c>
      <c r="F712" s="272" t="s">
        <v>264</v>
      </c>
      <c r="G712" s="272" t="s">
        <v>264</v>
      </c>
      <c r="H712" s="272" t="s">
        <v>264</v>
      </c>
      <c r="I712" s="272" t="s">
        <v>263</v>
      </c>
      <c r="J712" s="272" t="s">
        <v>263</v>
      </c>
      <c r="K712" s="272" t="s">
        <v>263</v>
      </c>
      <c r="L712" s="272" t="s">
        <v>263</v>
      </c>
      <c r="M712" s="272" t="s">
        <v>263</v>
      </c>
      <c r="N712" s="272" t="s">
        <v>263</v>
      </c>
    </row>
    <row r="713" spans="1:14">
      <c r="A713" s="272">
        <v>811045</v>
      </c>
      <c r="B713" s="272" t="s">
        <v>712</v>
      </c>
      <c r="C713" s="272" t="s">
        <v>264</v>
      </c>
      <c r="D713" s="272" t="s">
        <v>264</v>
      </c>
      <c r="E713" s="272" t="s">
        <v>263</v>
      </c>
      <c r="F713" s="272" t="s">
        <v>263</v>
      </c>
      <c r="G713" s="272" t="s">
        <v>264</v>
      </c>
      <c r="H713" s="272" t="s">
        <v>263</v>
      </c>
      <c r="I713" s="272" t="s">
        <v>263</v>
      </c>
      <c r="J713" s="272" t="s">
        <v>263</v>
      </c>
      <c r="K713" s="272" t="s">
        <v>263</v>
      </c>
      <c r="L713" s="272" t="s">
        <v>264</v>
      </c>
      <c r="M713" s="272" t="s">
        <v>264</v>
      </c>
      <c r="N713" s="272" t="s">
        <v>263</v>
      </c>
    </row>
    <row r="714" spans="1:14">
      <c r="A714" s="272">
        <v>811046</v>
      </c>
      <c r="B714" s="272" t="s">
        <v>712</v>
      </c>
      <c r="C714" s="272" t="s">
        <v>264</v>
      </c>
      <c r="D714" s="272" t="s">
        <v>263</v>
      </c>
      <c r="E714" s="272" t="s">
        <v>264</v>
      </c>
      <c r="F714" s="272" t="s">
        <v>263</v>
      </c>
      <c r="G714" s="272" t="s">
        <v>263</v>
      </c>
      <c r="H714" s="272" t="s">
        <v>264</v>
      </c>
      <c r="I714" s="272" t="s">
        <v>263</v>
      </c>
      <c r="J714" s="272" t="s">
        <v>263</v>
      </c>
      <c r="K714" s="272" t="s">
        <v>263</v>
      </c>
      <c r="L714" s="272" t="s">
        <v>264</v>
      </c>
      <c r="M714" s="272" t="s">
        <v>264</v>
      </c>
      <c r="N714" s="272" t="s">
        <v>263</v>
      </c>
    </row>
    <row r="715" spans="1:14">
      <c r="A715" s="272">
        <v>811054</v>
      </c>
      <c r="B715" s="272" t="s">
        <v>712</v>
      </c>
      <c r="C715" s="272" t="s">
        <v>264</v>
      </c>
      <c r="D715" s="272" t="s">
        <v>262</v>
      </c>
      <c r="E715" s="272" t="s">
        <v>263</v>
      </c>
      <c r="F715" s="272" t="s">
        <v>262</v>
      </c>
      <c r="G715" s="272" t="s">
        <v>262</v>
      </c>
      <c r="H715" s="272" t="s">
        <v>263</v>
      </c>
      <c r="I715" s="272" t="s">
        <v>264</v>
      </c>
      <c r="J715" s="272" t="s">
        <v>264</v>
      </c>
      <c r="K715" s="272" t="s">
        <v>264</v>
      </c>
      <c r="L715" s="272" t="s">
        <v>263</v>
      </c>
      <c r="M715" s="272" t="s">
        <v>264</v>
      </c>
      <c r="N715" s="272" t="s">
        <v>264</v>
      </c>
    </row>
    <row r="716" spans="1:14">
      <c r="A716" s="272">
        <v>811055</v>
      </c>
      <c r="B716" s="272" t="s">
        <v>712</v>
      </c>
      <c r="C716" s="272" t="s">
        <v>264</v>
      </c>
      <c r="D716" s="272" t="s">
        <v>263</v>
      </c>
      <c r="E716" s="272" t="s">
        <v>263</v>
      </c>
      <c r="F716" s="272" t="s">
        <v>264</v>
      </c>
      <c r="G716" s="272" t="s">
        <v>263</v>
      </c>
      <c r="H716" s="272" t="s">
        <v>264</v>
      </c>
      <c r="I716" s="272" t="s">
        <v>263</v>
      </c>
      <c r="J716" s="272" t="s">
        <v>264</v>
      </c>
      <c r="K716" s="272" t="s">
        <v>264</v>
      </c>
      <c r="L716" s="272" t="s">
        <v>263</v>
      </c>
      <c r="M716" s="272" t="s">
        <v>264</v>
      </c>
      <c r="N716" s="272" t="s">
        <v>263</v>
      </c>
    </row>
    <row r="717" spans="1:14">
      <c r="A717" s="272">
        <v>811059</v>
      </c>
      <c r="B717" s="272" t="s">
        <v>712</v>
      </c>
      <c r="C717" s="272" t="s">
        <v>264</v>
      </c>
      <c r="D717" s="272" t="s">
        <v>264</v>
      </c>
      <c r="E717" s="272" t="s">
        <v>263</v>
      </c>
      <c r="F717" s="272" t="s">
        <v>264</v>
      </c>
      <c r="G717" s="272" t="s">
        <v>264</v>
      </c>
      <c r="H717" s="272" t="s">
        <v>264</v>
      </c>
      <c r="I717" s="272" t="s">
        <v>264</v>
      </c>
      <c r="J717" s="272" t="s">
        <v>263</v>
      </c>
      <c r="K717" s="272" t="s">
        <v>263</v>
      </c>
      <c r="L717" s="272" t="s">
        <v>263</v>
      </c>
      <c r="M717" s="272" t="s">
        <v>263</v>
      </c>
      <c r="N717" s="272" t="s">
        <v>263</v>
      </c>
    </row>
    <row r="718" spans="1:14">
      <c r="A718" s="272">
        <v>811062</v>
      </c>
      <c r="B718" s="272" t="s">
        <v>712</v>
      </c>
      <c r="C718" s="272" t="s">
        <v>262</v>
      </c>
      <c r="D718" s="272" t="s">
        <v>262</v>
      </c>
      <c r="E718" s="272" t="s">
        <v>262</v>
      </c>
      <c r="F718" s="272" t="s">
        <v>262</v>
      </c>
      <c r="G718" s="272" t="s">
        <v>262</v>
      </c>
      <c r="H718" s="272" t="s">
        <v>262</v>
      </c>
      <c r="I718" s="272" t="s">
        <v>264</v>
      </c>
      <c r="J718" s="272" t="s">
        <v>264</v>
      </c>
      <c r="K718" s="272" t="s">
        <v>263</v>
      </c>
      <c r="L718" s="272" t="s">
        <v>263</v>
      </c>
      <c r="M718" s="272" t="s">
        <v>264</v>
      </c>
      <c r="N718" s="272" t="s">
        <v>264</v>
      </c>
    </row>
    <row r="719" spans="1:14">
      <c r="A719" s="272">
        <v>811063</v>
      </c>
      <c r="B719" s="272" t="s">
        <v>712</v>
      </c>
      <c r="C719" s="272" t="s">
        <v>264</v>
      </c>
      <c r="D719" s="272" t="s">
        <v>263</v>
      </c>
      <c r="E719" s="272" t="s">
        <v>263</v>
      </c>
      <c r="F719" s="272" t="s">
        <v>264</v>
      </c>
      <c r="G719" s="272" t="s">
        <v>263</v>
      </c>
      <c r="H719" s="272" t="s">
        <v>264</v>
      </c>
      <c r="I719" s="272" t="s">
        <v>263</v>
      </c>
      <c r="J719" s="272" t="s">
        <v>263</v>
      </c>
      <c r="K719" s="272" t="s">
        <v>263</v>
      </c>
      <c r="L719" s="272" t="s">
        <v>263</v>
      </c>
      <c r="M719" s="272" t="s">
        <v>263</v>
      </c>
      <c r="N719" s="272" t="s">
        <v>263</v>
      </c>
    </row>
    <row r="720" spans="1:14">
      <c r="A720" s="272">
        <v>811066</v>
      </c>
      <c r="B720" s="272" t="s">
        <v>712</v>
      </c>
      <c r="C720" s="272" t="s">
        <v>263</v>
      </c>
      <c r="D720" s="272" t="s">
        <v>263</v>
      </c>
      <c r="E720" s="272" t="s">
        <v>263</v>
      </c>
      <c r="F720" s="272" t="s">
        <v>263</v>
      </c>
      <c r="G720" s="272" t="s">
        <v>263</v>
      </c>
      <c r="H720" s="272" t="s">
        <v>263</v>
      </c>
      <c r="I720" s="272" t="s">
        <v>263</v>
      </c>
      <c r="J720" s="272" t="s">
        <v>263</v>
      </c>
      <c r="K720" s="272" t="s">
        <v>263</v>
      </c>
      <c r="L720" s="272" t="s">
        <v>263</v>
      </c>
      <c r="M720" s="272" t="s">
        <v>263</v>
      </c>
      <c r="N720" s="272" t="s">
        <v>263</v>
      </c>
    </row>
    <row r="721" spans="1:14">
      <c r="A721" s="272">
        <v>811067</v>
      </c>
      <c r="B721" s="272" t="s">
        <v>712</v>
      </c>
      <c r="C721" s="272" t="s">
        <v>264</v>
      </c>
      <c r="D721" s="272" t="s">
        <v>263</v>
      </c>
      <c r="E721" s="272" t="s">
        <v>263</v>
      </c>
      <c r="F721" s="272" t="s">
        <v>264</v>
      </c>
      <c r="G721" s="272" t="s">
        <v>264</v>
      </c>
      <c r="H721" s="272" t="s">
        <v>264</v>
      </c>
      <c r="I721" s="272" t="s">
        <v>263</v>
      </c>
      <c r="J721" s="272" t="s">
        <v>263</v>
      </c>
      <c r="K721" s="272" t="s">
        <v>263</v>
      </c>
      <c r="L721" s="272" t="s">
        <v>263</v>
      </c>
      <c r="M721" s="272" t="s">
        <v>263</v>
      </c>
      <c r="N721" s="272" t="s">
        <v>263</v>
      </c>
    </row>
    <row r="722" spans="1:14">
      <c r="A722" s="272">
        <v>811068</v>
      </c>
      <c r="B722" s="272" t="s">
        <v>712</v>
      </c>
      <c r="C722" s="272" t="s">
        <v>264</v>
      </c>
      <c r="D722" s="272" t="s">
        <v>264</v>
      </c>
      <c r="E722" s="272" t="s">
        <v>264</v>
      </c>
      <c r="F722" s="272" t="s">
        <v>264</v>
      </c>
      <c r="G722" s="272" t="s">
        <v>264</v>
      </c>
      <c r="H722" s="272" t="s">
        <v>264</v>
      </c>
      <c r="I722" s="272" t="s">
        <v>264</v>
      </c>
      <c r="J722" s="272" t="s">
        <v>264</v>
      </c>
      <c r="K722" s="272" t="s">
        <v>264</v>
      </c>
      <c r="L722" s="272" t="s">
        <v>264</v>
      </c>
      <c r="M722" s="272" t="s">
        <v>264</v>
      </c>
      <c r="N722" s="272" t="s">
        <v>264</v>
      </c>
    </row>
    <row r="723" spans="1:14">
      <c r="A723" s="272">
        <v>811072</v>
      </c>
      <c r="B723" s="272" t="s">
        <v>712</v>
      </c>
      <c r="C723" s="272" t="s">
        <v>262</v>
      </c>
      <c r="D723" s="272" t="s">
        <v>263</v>
      </c>
      <c r="E723" s="272" t="s">
        <v>263</v>
      </c>
      <c r="F723" s="272" t="s">
        <v>263</v>
      </c>
      <c r="G723" s="272" t="s">
        <v>263</v>
      </c>
      <c r="H723" s="272" t="s">
        <v>262</v>
      </c>
      <c r="I723" s="272" t="s">
        <v>263</v>
      </c>
      <c r="J723" s="272" t="s">
        <v>263</v>
      </c>
      <c r="K723" s="272" t="s">
        <v>263</v>
      </c>
      <c r="L723" s="272" t="s">
        <v>263</v>
      </c>
      <c r="M723" s="272" t="s">
        <v>263</v>
      </c>
      <c r="N723" s="272" t="s">
        <v>263</v>
      </c>
    </row>
    <row r="724" spans="1:14">
      <c r="A724" s="272">
        <v>811073</v>
      </c>
      <c r="B724" s="272" t="s">
        <v>712</v>
      </c>
      <c r="C724" s="272" t="s">
        <v>264</v>
      </c>
      <c r="D724" s="272" t="s">
        <v>264</v>
      </c>
      <c r="E724" s="272" t="s">
        <v>262</v>
      </c>
      <c r="F724" s="272" t="s">
        <v>262</v>
      </c>
      <c r="G724" s="272" t="s">
        <v>262</v>
      </c>
      <c r="H724" s="272" t="s">
        <v>262</v>
      </c>
      <c r="I724" s="272" t="s">
        <v>263</v>
      </c>
      <c r="J724" s="272" t="s">
        <v>263</v>
      </c>
      <c r="K724" s="272" t="s">
        <v>263</v>
      </c>
      <c r="L724" s="272" t="s">
        <v>263</v>
      </c>
      <c r="M724" s="272" t="s">
        <v>263</v>
      </c>
      <c r="N724" s="272" t="s">
        <v>263</v>
      </c>
    </row>
    <row r="725" spans="1:14">
      <c r="A725" s="272">
        <v>811074</v>
      </c>
      <c r="B725" s="272" t="s">
        <v>712</v>
      </c>
      <c r="C725" s="272" t="s">
        <v>262</v>
      </c>
      <c r="D725" s="272" t="s">
        <v>264</v>
      </c>
      <c r="E725" s="272" t="s">
        <v>264</v>
      </c>
      <c r="F725" s="272" t="s">
        <v>263</v>
      </c>
      <c r="G725" s="272" t="s">
        <v>264</v>
      </c>
      <c r="H725" s="272" t="s">
        <v>264</v>
      </c>
      <c r="I725" s="272" t="s">
        <v>263</v>
      </c>
      <c r="J725" s="272" t="s">
        <v>263</v>
      </c>
      <c r="K725" s="272" t="s">
        <v>263</v>
      </c>
      <c r="L725" s="272" t="s">
        <v>263</v>
      </c>
      <c r="M725" s="272" t="s">
        <v>263</v>
      </c>
      <c r="N725" s="272" t="s">
        <v>263</v>
      </c>
    </row>
    <row r="726" spans="1:14">
      <c r="A726" s="272">
        <v>811076</v>
      </c>
      <c r="B726" s="272" t="s">
        <v>712</v>
      </c>
      <c r="C726" s="272" t="s">
        <v>264</v>
      </c>
      <c r="D726" s="272" t="s">
        <v>264</v>
      </c>
      <c r="E726" s="272" t="s">
        <v>262</v>
      </c>
      <c r="F726" s="272" t="s">
        <v>264</v>
      </c>
      <c r="G726" s="272" t="s">
        <v>264</v>
      </c>
      <c r="H726" s="272" t="s">
        <v>264</v>
      </c>
      <c r="I726" s="272" t="s">
        <v>264</v>
      </c>
      <c r="J726" s="272" t="s">
        <v>263</v>
      </c>
      <c r="K726" s="272" t="s">
        <v>263</v>
      </c>
      <c r="L726" s="272" t="s">
        <v>263</v>
      </c>
      <c r="M726" s="272" t="s">
        <v>263</v>
      </c>
      <c r="N726" s="272" t="s">
        <v>263</v>
      </c>
    </row>
    <row r="727" spans="1:14">
      <c r="A727" s="272">
        <v>811078</v>
      </c>
      <c r="B727" s="272" t="s">
        <v>712</v>
      </c>
      <c r="C727" s="272" t="s">
        <v>264</v>
      </c>
      <c r="D727" s="272" t="s">
        <v>264</v>
      </c>
      <c r="E727" s="272" t="s">
        <v>264</v>
      </c>
      <c r="F727" s="272" t="s">
        <v>264</v>
      </c>
      <c r="G727" s="272" t="s">
        <v>264</v>
      </c>
      <c r="H727" s="272" t="s">
        <v>264</v>
      </c>
      <c r="I727" s="272" t="s">
        <v>263</v>
      </c>
      <c r="J727" s="272" t="s">
        <v>263</v>
      </c>
      <c r="K727" s="272" t="s">
        <v>263</v>
      </c>
      <c r="L727" s="272" t="s">
        <v>263</v>
      </c>
      <c r="M727" s="272" t="s">
        <v>263</v>
      </c>
      <c r="N727" s="272" t="s">
        <v>263</v>
      </c>
    </row>
    <row r="728" spans="1:14">
      <c r="A728" s="272">
        <v>811080</v>
      </c>
      <c r="B728" s="272" t="s">
        <v>712</v>
      </c>
      <c r="C728" s="272" t="s">
        <v>264</v>
      </c>
      <c r="D728" s="272" t="s">
        <v>264</v>
      </c>
      <c r="E728" s="272" t="s">
        <v>264</v>
      </c>
      <c r="F728" s="272" t="s">
        <v>262</v>
      </c>
      <c r="G728" s="272" t="s">
        <v>264</v>
      </c>
      <c r="H728" s="272" t="s">
        <v>264</v>
      </c>
      <c r="I728" s="272" t="s">
        <v>264</v>
      </c>
      <c r="J728" s="272" t="s">
        <v>264</v>
      </c>
      <c r="K728" s="272" t="s">
        <v>264</v>
      </c>
      <c r="L728" s="272" t="s">
        <v>264</v>
      </c>
      <c r="M728" s="272" t="s">
        <v>264</v>
      </c>
      <c r="N728" s="272" t="s">
        <v>264</v>
      </c>
    </row>
    <row r="729" spans="1:14">
      <c r="A729" s="272">
        <v>811081</v>
      </c>
      <c r="B729" s="272" t="s">
        <v>712</v>
      </c>
      <c r="C729" s="272" t="s">
        <v>264</v>
      </c>
      <c r="D729" s="272" t="s">
        <v>264</v>
      </c>
      <c r="E729" s="272" t="s">
        <v>264</v>
      </c>
      <c r="F729" s="272" t="s">
        <v>264</v>
      </c>
      <c r="G729" s="272" t="s">
        <v>264</v>
      </c>
      <c r="H729" s="272" t="s">
        <v>263</v>
      </c>
      <c r="I729" s="272" t="s">
        <v>264</v>
      </c>
      <c r="J729" s="272" t="s">
        <v>264</v>
      </c>
      <c r="K729" s="272" t="s">
        <v>264</v>
      </c>
      <c r="L729" s="272" t="s">
        <v>263</v>
      </c>
      <c r="M729" s="272" t="s">
        <v>264</v>
      </c>
      <c r="N729" s="272" t="s">
        <v>263</v>
      </c>
    </row>
    <row r="730" spans="1:14">
      <c r="A730" s="272">
        <v>811084</v>
      </c>
      <c r="B730" s="272" t="s">
        <v>712</v>
      </c>
      <c r="C730" s="272" t="s">
        <v>264</v>
      </c>
      <c r="D730" s="272" t="s">
        <v>263</v>
      </c>
      <c r="E730" s="272" t="s">
        <v>263</v>
      </c>
      <c r="F730" s="272" t="s">
        <v>264</v>
      </c>
      <c r="G730" s="272" t="s">
        <v>264</v>
      </c>
      <c r="H730" s="272" t="s">
        <v>264</v>
      </c>
      <c r="I730" s="272" t="s">
        <v>264</v>
      </c>
      <c r="J730" s="272" t="s">
        <v>263</v>
      </c>
      <c r="K730" s="272" t="s">
        <v>263</v>
      </c>
      <c r="L730" s="272" t="s">
        <v>263</v>
      </c>
      <c r="M730" s="272" t="s">
        <v>263</v>
      </c>
      <c r="N730" s="272" t="s">
        <v>264</v>
      </c>
    </row>
    <row r="731" spans="1:14">
      <c r="A731" s="272">
        <v>811088</v>
      </c>
      <c r="B731" s="272" t="s">
        <v>712</v>
      </c>
      <c r="C731" s="272" t="s">
        <v>264</v>
      </c>
      <c r="D731" s="272" t="s">
        <v>264</v>
      </c>
      <c r="E731" s="272" t="s">
        <v>263</v>
      </c>
      <c r="F731" s="272" t="s">
        <v>263</v>
      </c>
      <c r="G731" s="272" t="s">
        <v>263</v>
      </c>
      <c r="H731" s="272" t="s">
        <v>263</v>
      </c>
      <c r="I731" s="272" t="s">
        <v>263</v>
      </c>
      <c r="J731" s="272" t="s">
        <v>263</v>
      </c>
      <c r="K731" s="272" t="s">
        <v>263</v>
      </c>
      <c r="L731" s="272" t="s">
        <v>263</v>
      </c>
      <c r="M731" s="272" t="s">
        <v>263</v>
      </c>
      <c r="N731" s="272" t="s">
        <v>263</v>
      </c>
    </row>
    <row r="732" spans="1:14">
      <c r="A732" s="272">
        <v>811089</v>
      </c>
      <c r="B732" s="272" t="s">
        <v>712</v>
      </c>
      <c r="C732" s="272" t="s">
        <v>264</v>
      </c>
      <c r="D732" s="272" t="s">
        <v>264</v>
      </c>
      <c r="E732" s="272" t="s">
        <v>264</v>
      </c>
      <c r="F732" s="272" t="s">
        <v>264</v>
      </c>
      <c r="G732" s="272" t="s">
        <v>264</v>
      </c>
      <c r="H732" s="272" t="s">
        <v>264</v>
      </c>
      <c r="I732" s="272" t="s">
        <v>263</v>
      </c>
      <c r="J732" s="272" t="s">
        <v>263</v>
      </c>
      <c r="K732" s="272" t="s">
        <v>263</v>
      </c>
      <c r="L732" s="272" t="s">
        <v>263</v>
      </c>
      <c r="M732" s="272" t="s">
        <v>263</v>
      </c>
      <c r="N732" s="272" t="s">
        <v>263</v>
      </c>
    </row>
    <row r="733" spans="1:14">
      <c r="A733" s="272">
        <v>811091</v>
      </c>
      <c r="B733" s="272" t="s">
        <v>712</v>
      </c>
      <c r="C733" s="272" t="s">
        <v>264</v>
      </c>
      <c r="D733" s="272" t="s">
        <v>264</v>
      </c>
      <c r="E733" s="272" t="s">
        <v>264</v>
      </c>
      <c r="F733" s="272" t="s">
        <v>264</v>
      </c>
      <c r="G733" s="272" t="s">
        <v>264</v>
      </c>
      <c r="H733" s="272" t="s">
        <v>264</v>
      </c>
      <c r="I733" s="272" t="s">
        <v>263</v>
      </c>
      <c r="J733" s="272" t="s">
        <v>263</v>
      </c>
      <c r="K733" s="272" t="s">
        <v>263</v>
      </c>
      <c r="L733" s="272" t="s">
        <v>263</v>
      </c>
      <c r="M733" s="272" t="s">
        <v>263</v>
      </c>
      <c r="N733" s="272" t="s">
        <v>263</v>
      </c>
    </row>
    <row r="734" spans="1:14">
      <c r="A734" s="272">
        <v>811094</v>
      </c>
      <c r="B734" s="272" t="s">
        <v>712</v>
      </c>
      <c r="C734" s="272" t="s">
        <v>263</v>
      </c>
      <c r="D734" s="272" t="s">
        <v>263</v>
      </c>
      <c r="E734" s="272" t="s">
        <v>264</v>
      </c>
      <c r="F734" s="272" t="s">
        <v>264</v>
      </c>
      <c r="G734" s="272" t="s">
        <v>264</v>
      </c>
      <c r="H734" s="272" t="s">
        <v>264</v>
      </c>
      <c r="I734" s="272" t="s">
        <v>263</v>
      </c>
      <c r="J734" s="272" t="s">
        <v>263</v>
      </c>
      <c r="K734" s="272" t="s">
        <v>263</v>
      </c>
      <c r="L734" s="272" t="s">
        <v>263</v>
      </c>
      <c r="M734" s="272" t="s">
        <v>263</v>
      </c>
      <c r="N734" s="272" t="s">
        <v>263</v>
      </c>
    </row>
    <row r="735" spans="1:14">
      <c r="A735" s="272">
        <v>811095</v>
      </c>
      <c r="B735" s="272" t="s">
        <v>712</v>
      </c>
      <c r="C735" s="272" t="s">
        <v>263</v>
      </c>
      <c r="D735" s="272" t="s">
        <v>264</v>
      </c>
      <c r="E735" s="272" t="s">
        <v>264</v>
      </c>
      <c r="F735" s="272" t="s">
        <v>263</v>
      </c>
      <c r="G735" s="272" t="s">
        <v>263</v>
      </c>
      <c r="H735" s="272" t="s">
        <v>264</v>
      </c>
      <c r="I735" s="272" t="s">
        <v>263</v>
      </c>
      <c r="J735" s="272" t="s">
        <v>263</v>
      </c>
      <c r="K735" s="272" t="s">
        <v>263</v>
      </c>
      <c r="L735" s="272" t="s">
        <v>263</v>
      </c>
      <c r="M735" s="272" t="s">
        <v>263</v>
      </c>
      <c r="N735" s="272" t="s">
        <v>263</v>
      </c>
    </row>
    <row r="736" spans="1:14">
      <c r="A736" s="272">
        <v>811097</v>
      </c>
      <c r="B736" s="272" t="s">
        <v>712</v>
      </c>
      <c r="C736" s="272" t="s">
        <v>264</v>
      </c>
      <c r="D736" s="272" t="s">
        <v>264</v>
      </c>
      <c r="E736" s="272" t="s">
        <v>263</v>
      </c>
      <c r="F736" s="272" t="s">
        <v>264</v>
      </c>
      <c r="G736" s="272" t="s">
        <v>264</v>
      </c>
      <c r="H736" s="272" t="s">
        <v>263</v>
      </c>
      <c r="I736" s="272" t="s">
        <v>264</v>
      </c>
      <c r="J736" s="272" t="s">
        <v>263</v>
      </c>
      <c r="K736" s="272" t="s">
        <v>263</v>
      </c>
      <c r="L736" s="272" t="s">
        <v>263</v>
      </c>
      <c r="M736" s="272" t="s">
        <v>264</v>
      </c>
      <c r="N736" s="272" t="s">
        <v>263</v>
      </c>
    </row>
    <row r="737" spans="1:14">
      <c r="A737" s="272">
        <v>811102</v>
      </c>
      <c r="B737" s="272" t="s">
        <v>712</v>
      </c>
      <c r="C737" s="272" t="s">
        <v>262</v>
      </c>
      <c r="D737" s="272" t="s">
        <v>263</v>
      </c>
      <c r="E737" s="272" t="s">
        <v>263</v>
      </c>
      <c r="F737" s="272" t="s">
        <v>262</v>
      </c>
      <c r="G737" s="272" t="s">
        <v>264</v>
      </c>
      <c r="H737" s="272" t="s">
        <v>263</v>
      </c>
      <c r="I737" s="272" t="s">
        <v>264</v>
      </c>
      <c r="J737" s="272" t="s">
        <v>263</v>
      </c>
      <c r="K737" s="272" t="s">
        <v>263</v>
      </c>
      <c r="L737" s="272" t="s">
        <v>263</v>
      </c>
      <c r="M737" s="272" t="s">
        <v>263</v>
      </c>
      <c r="N737" s="272" t="s">
        <v>263</v>
      </c>
    </row>
    <row r="738" spans="1:14">
      <c r="A738" s="272">
        <v>811103</v>
      </c>
      <c r="B738" s="272" t="s">
        <v>712</v>
      </c>
      <c r="C738" s="272" t="s">
        <v>264</v>
      </c>
      <c r="D738" s="272" t="s">
        <v>264</v>
      </c>
      <c r="E738" s="272" t="s">
        <v>263</v>
      </c>
      <c r="F738" s="272" t="s">
        <v>263</v>
      </c>
      <c r="G738" s="272" t="s">
        <v>264</v>
      </c>
      <c r="H738" s="272" t="s">
        <v>264</v>
      </c>
      <c r="I738" s="272" t="s">
        <v>263</v>
      </c>
      <c r="J738" s="272" t="s">
        <v>263</v>
      </c>
      <c r="K738" s="272" t="s">
        <v>263</v>
      </c>
      <c r="L738" s="272" t="s">
        <v>263</v>
      </c>
      <c r="M738" s="272" t="s">
        <v>263</v>
      </c>
      <c r="N738" s="272" t="s">
        <v>263</v>
      </c>
    </row>
    <row r="739" spans="1:14">
      <c r="A739" s="272">
        <v>811108</v>
      </c>
      <c r="B739" s="272" t="s">
        <v>712</v>
      </c>
      <c r="C739" s="272" t="s">
        <v>264</v>
      </c>
      <c r="D739" s="272" t="s">
        <v>263</v>
      </c>
      <c r="E739" s="272" t="s">
        <v>263</v>
      </c>
      <c r="F739" s="272" t="s">
        <v>263</v>
      </c>
      <c r="G739" s="272" t="s">
        <v>264</v>
      </c>
      <c r="H739" s="272" t="s">
        <v>264</v>
      </c>
      <c r="I739" s="272" t="s">
        <v>264</v>
      </c>
      <c r="J739" s="272" t="s">
        <v>264</v>
      </c>
      <c r="K739" s="272" t="s">
        <v>264</v>
      </c>
      <c r="L739" s="272" t="s">
        <v>264</v>
      </c>
      <c r="M739" s="272" t="s">
        <v>264</v>
      </c>
      <c r="N739" s="272" t="s">
        <v>264</v>
      </c>
    </row>
    <row r="740" spans="1:14">
      <c r="A740" s="272">
        <v>811109</v>
      </c>
      <c r="B740" s="272" t="s">
        <v>712</v>
      </c>
      <c r="C740" s="272" t="s">
        <v>264</v>
      </c>
      <c r="D740" s="272" t="s">
        <v>263</v>
      </c>
      <c r="E740" s="272" t="s">
        <v>263</v>
      </c>
      <c r="F740" s="272" t="s">
        <v>264</v>
      </c>
      <c r="G740" s="272" t="s">
        <v>264</v>
      </c>
      <c r="H740" s="272" t="s">
        <v>263</v>
      </c>
      <c r="I740" s="272" t="s">
        <v>263</v>
      </c>
      <c r="J740" s="272" t="s">
        <v>263</v>
      </c>
      <c r="K740" s="272" t="s">
        <v>263</v>
      </c>
      <c r="L740" s="272" t="s">
        <v>263</v>
      </c>
      <c r="M740" s="272" t="s">
        <v>263</v>
      </c>
      <c r="N740" s="272" t="s">
        <v>263</v>
      </c>
    </row>
    <row r="741" spans="1:14">
      <c r="A741" s="272">
        <v>811110</v>
      </c>
      <c r="B741" s="272" t="s">
        <v>712</v>
      </c>
      <c r="C741" s="272" t="s">
        <v>262</v>
      </c>
      <c r="D741" s="272" t="s">
        <v>263</v>
      </c>
      <c r="E741" s="272" t="s">
        <v>263</v>
      </c>
      <c r="F741" s="272" t="s">
        <v>263</v>
      </c>
      <c r="G741" s="272" t="s">
        <v>263</v>
      </c>
      <c r="H741" s="272" t="s">
        <v>262</v>
      </c>
      <c r="I741" s="272" t="s">
        <v>264</v>
      </c>
      <c r="J741" s="272" t="s">
        <v>263</v>
      </c>
      <c r="K741" s="272" t="s">
        <v>263</v>
      </c>
      <c r="L741" s="272" t="s">
        <v>263</v>
      </c>
      <c r="M741" s="272" t="s">
        <v>264</v>
      </c>
      <c r="N741" s="272" t="s">
        <v>264</v>
      </c>
    </row>
    <row r="742" spans="1:14">
      <c r="A742" s="272">
        <v>811112</v>
      </c>
      <c r="B742" s="272" t="s">
        <v>712</v>
      </c>
      <c r="C742" s="272" t="s">
        <v>264</v>
      </c>
      <c r="D742" s="272" t="s">
        <v>264</v>
      </c>
      <c r="E742" s="272" t="s">
        <v>264</v>
      </c>
      <c r="F742" s="272" t="s">
        <v>263</v>
      </c>
      <c r="G742" s="272" t="s">
        <v>263</v>
      </c>
      <c r="H742" s="272" t="s">
        <v>263</v>
      </c>
      <c r="I742" s="272" t="s">
        <v>263</v>
      </c>
      <c r="J742" s="272" t="s">
        <v>263</v>
      </c>
      <c r="K742" s="272" t="s">
        <v>263</v>
      </c>
      <c r="L742" s="272" t="s">
        <v>263</v>
      </c>
      <c r="M742" s="272" t="s">
        <v>263</v>
      </c>
      <c r="N742" s="272" t="s">
        <v>263</v>
      </c>
    </row>
    <row r="743" spans="1:14">
      <c r="A743" s="272">
        <v>811113</v>
      </c>
      <c r="B743" s="272" t="s">
        <v>712</v>
      </c>
      <c r="C743" s="272" t="s">
        <v>263</v>
      </c>
      <c r="D743" s="272" t="s">
        <v>263</v>
      </c>
      <c r="E743" s="272" t="s">
        <v>263</v>
      </c>
      <c r="F743" s="272" t="s">
        <v>264</v>
      </c>
      <c r="G743" s="272" t="s">
        <v>263</v>
      </c>
      <c r="H743" s="272" t="s">
        <v>264</v>
      </c>
      <c r="I743" s="272" t="s">
        <v>263</v>
      </c>
      <c r="J743" s="272" t="s">
        <v>263</v>
      </c>
      <c r="K743" s="272" t="s">
        <v>263</v>
      </c>
      <c r="L743" s="272" t="s">
        <v>263</v>
      </c>
      <c r="M743" s="272" t="s">
        <v>263</v>
      </c>
      <c r="N743" s="272" t="s">
        <v>263</v>
      </c>
    </row>
    <row r="744" spans="1:14">
      <c r="A744" s="272">
        <v>811114</v>
      </c>
      <c r="B744" s="272" t="s">
        <v>712</v>
      </c>
      <c r="C744" s="272" t="s">
        <v>264</v>
      </c>
      <c r="D744" s="272" t="s">
        <v>263</v>
      </c>
      <c r="E744" s="272" t="s">
        <v>263</v>
      </c>
      <c r="F744" s="272" t="s">
        <v>264</v>
      </c>
      <c r="G744" s="272" t="s">
        <v>264</v>
      </c>
      <c r="H744" s="272" t="s">
        <v>264</v>
      </c>
      <c r="I744" s="272" t="s">
        <v>263</v>
      </c>
      <c r="J744" s="272" t="s">
        <v>263</v>
      </c>
      <c r="K744" s="272" t="s">
        <v>263</v>
      </c>
      <c r="L744" s="272" t="s">
        <v>263</v>
      </c>
      <c r="M744" s="272" t="s">
        <v>263</v>
      </c>
      <c r="N744" s="272" t="s">
        <v>263</v>
      </c>
    </row>
    <row r="745" spans="1:14">
      <c r="A745" s="272">
        <v>811121</v>
      </c>
      <c r="B745" s="272" t="s">
        <v>712</v>
      </c>
      <c r="C745" s="272" t="s">
        <v>264</v>
      </c>
      <c r="D745" s="272" t="s">
        <v>263</v>
      </c>
      <c r="E745" s="272" t="s">
        <v>264</v>
      </c>
      <c r="F745" s="272" t="s">
        <v>263</v>
      </c>
      <c r="G745" s="272" t="s">
        <v>264</v>
      </c>
      <c r="H745" s="272" t="s">
        <v>264</v>
      </c>
      <c r="I745" s="272" t="s">
        <v>263</v>
      </c>
      <c r="J745" s="272" t="s">
        <v>263</v>
      </c>
      <c r="K745" s="272" t="s">
        <v>263</v>
      </c>
      <c r="L745" s="272" t="s">
        <v>263</v>
      </c>
      <c r="M745" s="272" t="s">
        <v>263</v>
      </c>
      <c r="N745" s="272" t="s">
        <v>263</v>
      </c>
    </row>
    <row r="746" spans="1:14">
      <c r="A746" s="272">
        <v>811122</v>
      </c>
      <c r="B746" s="272" t="s">
        <v>712</v>
      </c>
      <c r="C746" s="272" t="s">
        <v>264</v>
      </c>
      <c r="D746" s="272" t="s">
        <v>264</v>
      </c>
      <c r="E746" s="272" t="s">
        <v>263</v>
      </c>
      <c r="F746" s="272" t="s">
        <v>263</v>
      </c>
      <c r="G746" s="272" t="s">
        <v>263</v>
      </c>
      <c r="H746" s="272" t="s">
        <v>263</v>
      </c>
      <c r="I746" s="272" t="s">
        <v>263</v>
      </c>
      <c r="J746" s="272" t="s">
        <v>263</v>
      </c>
      <c r="K746" s="272" t="s">
        <v>263</v>
      </c>
      <c r="L746" s="272" t="s">
        <v>263</v>
      </c>
      <c r="M746" s="272" t="s">
        <v>263</v>
      </c>
      <c r="N746" s="272" t="s">
        <v>263</v>
      </c>
    </row>
    <row r="747" spans="1:14">
      <c r="A747" s="272">
        <v>811124</v>
      </c>
      <c r="B747" s="272" t="s">
        <v>712</v>
      </c>
      <c r="C747" s="272" t="s">
        <v>264</v>
      </c>
      <c r="D747" s="272" t="s">
        <v>263</v>
      </c>
      <c r="E747" s="272" t="s">
        <v>264</v>
      </c>
      <c r="F747" s="272" t="s">
        <v>263</v>
      </c>
      <c r="G747" s="272" t="s">
        <v>264</v>
      </c>
      <c r="H747" s="272" t="s">
        <v>263</v>
      </c>
      <c r="I747" s="272" t="s">
        <v>263</v>
      </c>
      <c r="J747" s="272" t="s">
        <v>263</v>
      </c>
      <c r="K747" s="272" t="s">
        <v>263</v>
      </c>
      <c r="L747" s="272" t="s">
        <v>263</v>
      </c>
      <c r="M747" s="272" t="s">
        <v>263</v>
      </c>
      <c r="N747" s="272" t="s">
        <v>263</v>
      </c>
    </row>
    <row r="748" spans="1:14">
      <c r="A748" s="272">
        <v>811125</v>
      </c>
      <c r="B748" s="272" t="s">
        <v>712</v>
      </c>
      <c r="C748" s="272" t="s">
        <v>262</v>
      </c>
      <c r="D748" s="272" t="s">
        <v>263</v>
      </c>
      <c r="E748" s="272" t="s">
        <v>263</v>
      </c>
      <c r="F748" s="272" t="s">
        <v>263</v>
      </c>
      <c r="G748" s="272" t="s">
        <v>262</v>
      </c>
      <c r="H748" s="272" t="s">
        <v>264</v>
      </c>
      <c r="I748" s="272" t="s">
        <v>263</v>
      </c>
      <c r="J748" s="272" t="s">
        <v>263</v>
      </c>
      <c r="K748" s="272" t="s">
        <v>263</v>
      </c>
      <c r="L748" s="272" t="s">
        <v>263</v>
      </c>
      <c r="M748" s="272" t="s">
        <v>264</v>
      </c>
      <c r="N748" s="272" t="s">
        <v>263</v>
      </c>
    </row>
    <row r="749" spans="1:14">
      <c r="A749" s="272">
        <v>811126</v>
      </c>
      <c r="B749" s="272" t="s">
        <v>712</v>
      </c>
      <c r="C749" s="272" t="s">
        <v>262</v>
      </c>
      <c r="D749" s="272" t="s">
        <v>263</v>
      </c>
      <c r="E749" s="272" t="s">
        <v>263</v>
      </c>
      <c r="F749" s="272" t="s">
        <v>264</v>
      </c>
      <c r="G749" s="272" t="s">
        <v>264</v>
      </c>
      <c r="H749" s="272" t="s">
        <v>264</v>
      </c>
      <c r="I749" s="272" t="s">
        <v>263</v>
      </c>
      <c r="J749" s="272" t="s">
        <v>263</v>
      </c>
      <c r="K749" s="272" t="s">
        <v>263</v>
      </c>
      <c r="L749" s="272" t="s">
        <v>263</v>
      </c>
      <c r="M749" s="272" t="s">
        <v>264</v>
      </c>
      <c r="N749" s="272" t="s">
        <v>264</v>
      </c>
    </row>
    <row r="750" spans="1:14">
      <c r="A750" s="272">
        <v>811127</v>
      </c>
      <c r="B750" s="272" t="s">
        <v>712</v>
      </c>
      <c r="C750" s="272" t="s">
        <v>264</v>
      </c>
      <c r="D750" s="272" t="s">
        <v>263</v>
      </c>
      <c r="E750" s="272" t="s">
        <v>263</v>
      </c>
      <c r="F750" s="272" t="s">
        <v>263</v>
      </c>
      <c r="G750" s="272" t="s">
        <v>263</v>
      </c>
      <c r="H750" s="272" t="s">
        <v>264</v>
      </c>
      <c r="I750" s="272" t="s">
        <v>263</v>
      </c>
      <c r="J750" s="272" t="s">
        <v>263</v>
      </c>
      <c r="K750" s="272" t="s">
        <v>263</v>
      </c>
      <c r="L750" s="272" t="s">
        <v>263</v>
      </c>
      <c r="M750" s="272" t="s">
        <v>263</v>
      </c>
      <c r="N750" s="272" t="s">
        <v>263</v>
      </c>
    </row>
    <row r="751" spans="1:14">
      <c r="A751" s="272">
        <v>811130</v>
      </c>
      <c r="B751" s="272" t="s">
        <v>712</v>
      </c>
      <c r="C751" s="272" t="s">
        <v>264</v>
      </c>
      <c r="D751" s="272" t="s">
        <v>264</v>
      </c>
      <c r="E751" s="272" t="s">
        <v>263</v>
      </c>
      <c r="F751" s="272" t="s">
        <v>264</v>
      </c>
      <c r="G751" s="272" t="s">
        <v>263</v>
      </c>
      <c r="H751" s="272" t="s">
        <v>264</v>
      </c>
      <c r="I751" s="272" t="s">
        <v>263</v>
      </c>
      <c r="J751" s="272" t="s">
        <v>263</v>
      </c>
      <c r="K751" s="272" t="s">
        <v>263</v>
      </c>
      <c r="L751" s="272" t="s">
        <v>263</v>
      </c>
      <c r="M751" s="272" t="s">
        <v>263</v>
      </c>
      <c r="N751" s="272" t="s">
        <v>263</v>
      </c>
    </row>
    <row r="752" spans="1:14">
      <c r="A752" s="272">
        <v>811131</v>
      </c>
      <c r="B752" s="272" t="s">
        <v>712</v>
      </c>
      <c r="C752" s="272" t="s">
        <v>264</v>
      </c>
      <c r="D752" s="272" t="s">
        <v>264</v>
      </c>
      <c r="E752" s="272" t="s">
        <v>264</v>
      </c>
      <c r="F752" s="272" t="s">
        <v>264</v>
      </c>
      <c r="G752" s="272" t="s">
        <v>264</v>
      </c>
      <c r="H752" s="272" t="s">
        <v>264</v>
      </c>
      <c r="I752" s="272" t="s">
        <v>263</v>
      </c>
      <c r="J752" s="272" t="s">
        <v>263</v>
      </c>
      <c r="K752" s="272" t="s">
        <v>263</v>
      </c>
      <c r="L752" s="272" t="s">
        <v>263</v>
      </c>
      <c r="M752" s="272" t="s">
        <v>263</v>
      </c>
      <c r="N752" s="272" t="s">
        <v>263</v>
      </c>
    </row>
    <row r="753" spans="1:14">
      <c r="A753" s="272">
        <v>811134</v>
      </c>
      <c r="B753" s="272" t="s">
        <v>712</v>
      </c>
      <c r="C753" s="272" t="s">
        <v>264</v>
      </c>
      <c r="D753" s="272" t="s">
        <v>264</v>
      </c>
      <c r="E753" s="272" t="s">
        <v>264</v>
      </c>
      <c r="F753" s="272" t="s">
        <v>263</v>
      </c>
      <c r="G753" s="272" t="s">
        <v>264</v>
      </c>
      <c r="H753" s="272" t="s">
        <v>264</v>
      </c>
      <c r="I753" s="272" t="s">
        <v>263</v>
      </c>
      <c r="J753" s="272" t="s">
        <v>263</v>
      </c>
      <c r="K753" s="272" t="s">
        <v>263</v>
      </c>
      <c r="L753" s="272" t="s">
        <v>263</v>
      </c>
      <c r="M753" s="272" t="s">
        <v>263</v>
      </c>
      <c r="N753" s="272" t="s">
        <v>263</v>
      </c>
    </row>
    <row r="754" spans="1:14">
      <c r="A754" s="272">
        <v>811135</v>
      </c>
      <c r="B754" s="272" t="s">
        <v>712</v>
      </c>
      <c r="C754" s="272" t="s">
        <v>264</v>
      </c>
      <c r="D754" s="272" t="s">
        <v>264</v>
      </c>
      <c r="E754" s="272" t="s">
        <v>262</v>
      </c>
      <c r="F754" s="272" t="s">
        <v>262</v>
      </c>
      <c r="G754" s="272" t="s">
        <v>264</v>
      </c>
      <c r="H754" s="272" t="s">
        <v>263</v>
      </c>
      <c r="I754" s="272" t="s">
        <v>263</v>
      </c>
      <c r="J754" s="272" t="s">
        <v>263</v>
      </c>
      <c r="K754" s="272" t="s">
        <v>263</v>
      </c>
      <c r="L754" s="272" t="s">
        <v>263</v>
      </c>
      <c r="M754" s="272" t="s">
        <v>263</v>
      </c>
      <c r="N754" s="272" t="s">
        <v>263</v>
      </c>
    </row>
    <row r="755" spans="1:14">
      <c r="A755" s="272">
        <v>811143</v>
      </c>
      <c r="B755" s="272" t="s">
        <v>712</v>
      </c>
      <c r="C755" s="272" t="s">
        <v>263</v>
      </c>
      <c r="D755" s="272" t="s">
        <v>263</v>
      </c>
      <c r="E755" s="272" t="s">
        <v>263</v>
      </c>
      <c r="F755" s="272" t="s">
        <v>263</v>
      </c>
      <c r="G755" s="272" t="s">
        <v>263</v>
      </c>
      <c r="H755" s="272" t="s">
        <v>263</v>
      </c>
      <c r="I755" s="272" t="s">
        <v>263</v>
      </c>
      <c r="J755" s="272" t="s">
        <v>263</v>
      </c>
      <c r="K755" s="272" t="s">
        <v>263</v>
      </c>
      <c r="L755" s="272" t="s">
        <v>263</v>
      </c>
      <c r="M755" s="272" t="s">
        <v>263</v>
      </c>
      <c r="N755" s="272" t="s">
        <v>263</v>
      </c>
    </row>
    <row r="756" spans="1:14">
      <c r="A756" s="272">
        <v>811144</v>
      </c>
      <c r="B756" s="272" t="s">
        <v>712</v>
      </c>
      <c r="C756" s="272" t="s">
        <v>264</v>
      </c>
      <c r="D756" s="272" t="s">
        <v>264</v>
      </c>
      <c r="E756" s="272" t="s">
        <v>263</v>
      </c>
      <c r="F756" s="272" t="s">
        <v>264</v>
      </c>
      <c r="G756" s="272" t="s">
        <v>264</v>
      </c>
      <c r="H756" s="272" t="s">
        <v>263</v>
      </c>
      <c r="I756" s="272" t="s">
        <v>263</v>
      </c>
      <c r="J756" s="272" t="s">
        <v>263</v>
      </c>
      <c r="K756" s="272" t="s">
        <v>263</v>
      </c>
      <c r="L756" s="272" t="s">
        <v>263</v>
      </c>
      <c r="M756" s="272" t="s">
        <v>263</v>
      </c>
      <c r="N756" s="272" t="s">
        <v>263</v>
      </c>
    </row>
    <row r="757" spans="1:14">
      <c r="A757" s="272">
        <v>811145</v>
      </c>
      <c r="B757" s="272" t="s">
        <v>712</v>
      </c>
      <c r="C757" s="272" t="s">
        <v>262</v>
      </c>
      <c r="D757" s="272" t="s">
        <v>263</v>
      </c>
      <c r="E757" s="272" t="s">
        <v>263</v>
      </c>
      <c r="F757" s="272" t="s">
        <v>263</v>
      </c>
      <c r="G757" s="272" t="s">
        <v>264</v>
      </c>
      <c r="H757" s="272" t="s">
        <v>264</v>
      </c>
      <c r="I757" s="272" t="s">
        <v>264</v>
      </c>
      <c r="J757" s="272" t="s">
        <v>263</v>
      </c>
      <c r="K757" s="272" t="s">
        <v>264</v>
      </c>
      <c r="L757" s="272" t="s">
        <v>264</v>
      </c>
      <c r="M757" s="272" t="s">
        <v>264</v>
      </c>
      <c r="N757" s="272" t="s">
        <v>264</v>
      </c>
    </row>
    <row r="758" spans="1:14">
      <c r="A758" s="272">
        <v>811147</v>
      </c>
      <c r="B758" s="272" t="s">
        <v>712</v>
      </c>
      <c r="C758" s="272" t="s">
        <v>263</v>
      </c>
      <c r="D758" s="272" t="s">
        <v>263</v>
      </c>
      <c r="E758" s="272" t="s">
        <v>263</v>
      </c>
      <c r="F758" s="272" t="s">
        <v>263</v>
      </c>
      <c r="G758" s="272" t="s">
        <v>263</v>
      </c>
      <c r="H758" s="272" t="s">
        <v>263</v>
      </c>
      <c r="I758" s="272" t="s">
        <v>263</v>
      </c>
      <c r="J758" s="272" t="s">
        <v>263</v>
      </c>
      <c r="K758" s="272" t="s">
        <v>263</v>
      </c>
      <c r="L758" s="272" t="s">
        <v>263</v>
      </c>
      <c r="M758" s="272" t="s">
        <v>263</v>
      </c>
      <c r="N758" s="272" t="s">
        <v>263</v>
      </c>
    </row>
    <row r="759" spans="1:14">
      <c r="A759" s="272">
        <v>811152</v>
      </c>
      <c r="B759" s="272" t="s">
        <v>712</v>
      </c>
      <c r="C759" s="272" t="s">
        <v>264</v>
      </c>
      <c r="D759" s="272" t="s">
        <v>263</v>
      </c>
      <c r="E759" s="272" t="s">
        <v>263</v>
      </c>
      <c r="F759" s="272" t="s">
        <v>263</v>
      </c>
      <c r="G759" s="272" t="s">
        <v>264</v>
      </c>
      <c r="H759" s="272" t="s">
        <v>264</v>
      </c>
      <c r="I759" s="272" t="s">
        <v>263</v>
      </c>
      <c r="J759" s="272" t="s">
        <v>263</v>
      </c>
      <c r="K759" s="272" t="s">
        <v>263</v>
      </c>
      <c r="L759" s="272" t="s">
        <v>263</v>
      </c>
      <c r="M759" s="272" t="s">
        <v>263</v>
      </c>
      <c r="N759" s="272" t="s">
        <v>263</v>
      </c>
    </row>
    <row r="760" spans="1:14">
      <c r="A760" s="272">
        <v>811155</v>
      </c>
      <c r="B760" s="272" t="s">
        <v>712</v>
      </c>
      <c r="C760" s="272" t="s">
        <v>264</v>
      </c>
      <c r="D760" s="272" t="s">
        <v>263</v>
      </c>
      <c r="E760" s="272" t="s">
        <v>263</v>
      </c>
      <c r="F760" s="272" t="s">
        <v>264</v>
      </c>
      <c r="G760" s="272" t="s">
        <v>264</v>
      </c>
      <c r="H760" s="272" t="s">
        <v>264</v>
      </c>
      <c r="I760" s="272" t="s">
        <v>263</v>
      </c>
      <c r="J760" s="272" t="s">
        <v>263</v>
      </c>
      <c r="K760" s="272" t="s">
        <v>263</v>
      </c>
      <c r="L760" s="272" t="s">
        <v>263</v>
      </c>
      <c r="M760" s="272" t="s">
        <v>263</v>
      </c>
      <c r="N760" s="272" t="s">
        <v>263</v>
      </c>
    </row>
    <row r="761" spans="1:14">
      <c r="A761" s="272">
        <v>811156</v>
      </c>
      <c r="B761" s="272" t="s">
        <v>712</v>
      </c>
      <c r="C761" s="272" t="s">
        <v>264</v>
      </c>
      <c r="D761" s="272" t="s">
        <v>264</v>
      </c>
      <c r="E761" s="272" t="s">
        <v>263</v>
      </c>
      <c r="F761" s="272" t="s">
        <v>263</v>
      </c>
      <c r="G761" s="272" t="s">
        <v>264</v>
      </c>
      <c r="H761" s="272" t="s">
        <v>263</v>
      </c>
      <c r="I761" s="272" t="s">
        <v>263</v>
      </c>
      <c r="J761" s="272" t="s">
        <v>263</v>
      </c>
      <c r="K761" s="272" t="s">
        <v>263</v>
      </c>
      <c r="L761" s="272" t="s">
        <v>263</v>
      </c>
      <c r="M761" s="272" t="s">
        <v>263</v>
      </c>
      <c r="N761" s="272" t="s">
        <v>263</v>
      </c>
    </row>
    <row r="762" spans="1:14">
      <c r="A762" s="272">
        <v>811158</v>
      </c>
      <c r="B762" s="272" t="s">
        <v>712</v>
      </c>
      <c r="C762" s="272" t="s">
        <v>263</v>
      </c>
      <c r="D762" s="272" t="s">
        <v>263</v>
      </c>
      <c r="E762" s="272" t="s">
        <v>263</v>
      </c>
      <c r="F762" s="272" t="s">
        <v>264</v>
      </c>
      <c r="G762" s="272" t="s">
        <v>264</v>
      </c>
      <c r="H762" s="272" t="s">
        <v>263</v>
      </c>
      <c r="I762" s="272" t="s">
        <v>263</v>
      </c>
      <c r="J762" s="272" t="s">
        <v>263</v>
      </c>
      <c r="K762" s="272" t="s">
        <v>263</v>
      </c>
      <c r="L762" s="272" t="s">
        <v>263</v>
      </c>
      <c r="M762" s="272" t="s">
        <v>263</v>
      </c>
      <c r="N762" s="272" t="s">
        <v>263</v>
      </c>
    </row>
    <row r="763" spans="1:14">
      <c r="A763" s="272">
        <v>811159</v>
      </c>
      <c r="B763" s="272" t="s">
        <v>712</v>
      </c>
      <c r="C763" s="272" t="s">
        <v>264</v>
      </c>
      <c r="D763" s="272" t="s">
        <v>263</v>
      </c>
      <c r="E763" s="272" t="s">
        <v>263</v>
      </c>
      <c r="F763" s="272" t="s">
        <v>264</v>
      </c>
      <c r="G763" s="272" t="s">
        <v>264</v>
      </c>
      <c r="H763" s="272" t="s">
        <v>263</v>
      </c>
      <c r="I763" s="272" t="s">
        <v>264</v>
      </c>
      <c r="J763" s="272" t="s">
        <v>264</v>
      </c>
      <c r="K763" s="272" t="s">
        <v>264</v>
      </c>
      <c r="L763" s="272" t="s">
        <v>264</v>
      </c>
      <c r="M763" s="272" t="s">
        <v>263</v>
      </c>
      <c r="N763" s="272" t="s">
        <v>263</v>
      </c>
    </row>
    <row r="764" spans="1:14">
      <c r="A764" s="272">
        <v>811160</v>
      </c>
      <c r="B764" s="272" t="s">
        <v>712</v>
      </c>
      <c r="C764" s="272" t="s">
        <v>264</v>
      </c>
      <c r="D764" s="272" t="s">
        <v>263</v>
      </c>
      <c r="E764" s="272" t="s">
        <v>263</v>
      </c>
      <c r="F764" s="272" t="s">
        <v>263</v>
      </c>
      <c r="G764" s="272" t="s">
        <v>264</v>
      </c>
      <c r="H764" s="272" t="s">
        <v>264</v>
      </c>
      <c r="I764" s="272" t="s">
        <v>263</v>
      </c>
      <c r="J764" s="272" t="s">
        <v>263</v>
      </c>
      <c r="K764" s="272" t="s">
        <v>263</v>
      </c>
      <c r="L764" s="272" t="s">
        <v>263</v>
      </c>
      <c r="M764" s="272" t="s">
        <v>263</v>
      </c>
      <c r="N764" s="272" t="s">
        <v>263</v>
      </c>
    </row>
    <row r="765" spans="1:14">
      <c r="A765" s="272">
        <v>811162</v>
      </c>
      <c r="B765" s="272" t="s">
        <v>712</v>
      </c>
      <c r="C765" s="272" t="s">
        <v>264</v>
      </c>
      <c r="D765" s="272" t="s">
        <v>264</v>
      </c>
      <c r="E765" s="272" t="s">
        <v>264</v>
      </c>
      <c r="F765" s="272" t="s">
        <v>264</v>
      </c>
      <c r="G765" s="272" t="s">
        <v>264</v>
      </c>
      <c r="H765" s="272" t="s">
        <v>264</v>
      </c>
      <c r="I765" s="272" t="s">
        <v>263</v>
      </c>
      <c r="J765" s="272" t="s">
        <v>263</v>
      </c>
      <c r="K765" s="272" t="s">
        <v>263</v>
      </c>
      <c r="L765" s="272" t="s">
        <v>263</v>
      </c>
      <c r="M765" s="272" t="s">
        <v>263</v>
      </c>
      <c r="N765" s="272" t="s">
        <v>263</v>
      </c>
    </row>
    <row r="766" spans="1:14">
      <c r="A766" s="272">
        <v>811166</v>
      </c>
      <c r="B766" s="272" t="s">
        <v>712</v>
      </c>
      <c r="C766" s="272" t="s">
        <v>264</v>
      </c>
      <c r="D766" s="272" t="s">
        <v>264</v>
      </c>
      <c r="E766" s="272" t="s">
        <v>264</v>
      </c>
      <c r="F766" s="272" t="s">
        <v>263</v>
      </c>
      <c r="G766" s="272" t="s">
        <v>263</v>
      </c>
      <c r="H766" s="272" t="s">
        <v>264</v>
      </c>
      <c r="I766" s="272" t="s">
        <v>263</v>
      </c>
      <c r="J766" s="272" t="s">
        <v>263</v>
      </c>
      <c r="K766" s="272" t="s">
        <v>263</v>
      </c>
      <c r="L766" s="272" t="s">
        <v>263</v>
      </c>
      <c r="M766" s="272" t="s">
        <v>263</v>
      </c>
      <c r="N766" s="272" t="s">
        <v>263</v>
      </c>
    </row>
    <row r="767" spans="1:14">
      <c r="A767" s="272">
        <v>811170</v>
      </c>
      <c r="B767" s="272" t="s">
        <v>712</v>
      </c>
      <c r="C767" s="272" t="s">
        <v>264</v>
      </c>
      <c r="D767" s="272" t="s">
        <v>263</v>
      </c>
      <c r="E767" s="272" t="s">
        <v>263</v>
      </c>
      <c r="F767" s="272" t="s">
        <v>264</v>
      </c>
      <c r="G767" s="272" t="s">
        <v>263</v>
      </c>
      <c r="H767" s="272" t="s">
        <v>264</v>
      </c>
      <c r="I767" s="272" t="s">
        <v>263</v>
      </c>
      <c r="J767" s="272" t="s">
        <v>263</v>
      </c>
      <c r="K767" s="272" t="s">
        <v>263</v>
      </c>
      <c r="L767" s="272" t="s">
        <v>263</v>
      </c>
      <c r="M767" s="272" t="s">
        <v>263</v>
      </c>
      <c r="N767" s="272" t="s">
        <v>263</v>
      </c>
    </row>
    <row r="768" spans="1:14">
      <c r="A768" s="272">
        <v>811172</v>
      </c>
      <c r="B768" s="272" t="s">
        <v>712</v>
      </c>
      <c r="C768" s="272" t="s">
        <v>263</v>
      </c>
      <c r="D768" s="272" t="s">
        <v>264</v>
      </c>
      <c r="E768" s="272" t="s">
        <v>264</v>
      </c>
      <c r="F768" s="272" t="s">
        <v>263</v>
      </c>
      <c r="G768" s="272" t="s">
        <v>263</v>
      </c>
      <c r="H768" s="272" t="s">
        <v>263</v>
      </c>
      <c r="I768" s="272" t="s">
        <v>263</v>
      </c>
      <c r="J768" s="272" t="s">
        <v>263</v>
      </c>
      <c r="K768" s="272" t="s">
        <v>264</v>
      </c>
      <c r="L768" s="272" t="s">
        <v>264</v>
      </c>
      <c r="M768" s="272" t="s">
        <v>263</v>
      </c>
      <c r="N768" s="272" t="s">
        <v>263</v>
      </c>
    </row>
    <row r="769" spans="1:14">
      <c r="A769" s="272">
        <v>811177</v>
      </c>
      <c r="B769" s="272" t="s">
        <v>712</v>
      </c>
      <c r="C769" s="272" t="s">
        <v>263</v>
      </c>
      <c r="D769" s="272" t="s">
        <v>263</v>
      </c>
      <c r="E769" s="272" t="s">
        <v>263</v>
      </c>
      <c r="F769" s="272" t="s">
        <v>264</v>
      </c>
      <c r="G769" s="272" t="s">
        <v>264</v>
      </c>
      <c r="H769" s="272" t="s">
        <v>264</v>
      </c>
      <c r="I769" s="272" t="s">
        <v>263</v>
      </c>
      <c r="J769" s="272" t="s">
        <v>263</v>
      </c>
      <c r="K769" s="272" t="s">
        <v>263</v>
      </c>
      <c r="L769" s="272" t="s">
        <v>263</v>
      </c>
      <c r="M769" s="272" t="s">
        <v>263</v>
      </c>
      <c r="N769" s="272" t="s">
        <v>263</v>
      </c>
    </row>
    <row r="770" spans="1:14">
      <c r="A770" s="272">
        <v>811180</v>
      </c>
      <c r="B770" s="272" t="s">
        <v>712</v>
      </c>
      <c r="C770" s="272" t="s">
        <v>264</v>
      </c>
      <c r="D770" s="272" t="s">
        <v>263</v>
      </c>
      <c r="E770" s="272" t="s">
        <v>263</v>
      </c>
      <c r="F770" s="272" t="s">
        <v>263</v>
      </c>
      <c r="G770" s="272" t="s">
        <v>263</v>
      </c>
      <c r="H770" s="272" t="s">
        <v>264</v>
      </c>
      <c r="I770" s="272" t="s">
        <v>263</v>
      </c>
      <c r="J770" s="272" t="s">
        <v>263</v>
      </c>
      <c r="K770" s="272" t="s">
        <v>263</v>
      </c>
      <c r="L770" s="272" t="s">
        <v>263</v>
      </c>
      <c r="M770" s="272" t="s">
        <v>263</v>
      </c>
      <c r="N770" s="272" t="s">
        <v>263</v>
      </c>
    </row>
    <row r="771" spans="1:14">
      <c r="A771" s="272">
        <v>811183</v>
      </c>
      <c r="B771" s="272" t="s">
        <v>712</v>
      </c>
      <c r="C771" s="272" t="s">
        <v>264</v>
      </c>
      <c r="D771" s="272" t="s">
        <v>264</v>
      </c>
      <c r="E771" s="272" t="s">
        <v>263</v>
      </c>
      <c r="F771" s="272" t="s">
        <v>263</v>
      </c>
      <c r="G771" s="272" t="s">
        <v>263</v>
      </c>
      <c r="H771" s="272" t="s">
        <v>263</v>
      </c>
      <c r="I771" s="272" t="s">
        <v>263</v>
      </c>
      <c r="J771" s="272" t="s">
        <v>263</v>
      </c>
      <c r="K771" s="272" t="s">
        <v>263</v>
      </c>
      <c r="L771" s="272" t="s">
        <v>263</v>
      </c>
      <c r="M771" s="272" t="s">
        <v>263</v>
      </c>
      <c r="N771" s="272" t="s">
        <v>263</v>
      </c>
    </row>
    <row r="772" spans="1:14">
      <c r="A772" s="272">
        <v>811187</v>
      </c>
      <c r="B772" s="272" t="s">
        <v>712</v>
      </c>
      <c r="C772" s="272" t="s">
        <v>264</v>
      </c>
      <c r="D772" s="272" t="s">
        <v>264</v>
      </c>
      <c r="E772" s="272" t="s">
        <v>264</v>
      </c>
      <c r="F772" s="272" t="s">
        <v>263</v>
      </c>
      <c r="G772" s="272" t="s">
        <v>264</v>
      </c>
      <c r="H772" s="272" t="s">
        <v>263</v>
      </c>
      <c r="I772" s="272" t="s">
        <v>263</v>
      </c>
      <c r="J772" s="272" t="s">
        <v>263</v>
      </c>
      <c r="K772" s="272" t="s">
        <v>263</v>
      </c>
      <c r="L772" s="272" t="s">
        <v>263</v>
      </c>
      <c r="M772" s="272" t="s">
        <v>263</v>
      </c>
      <c r="N772" s="272" t="s">
        <v>263</v>
      </c>
    </row>
    <row r="773" spans="1:14">
      <c r="A773" s="272">
        <v>811193</v>
      </c>
      <c r="B773" s="272" t="s">
        <v>712</v>
      </c>
      <c r="C773" s="272" t="s">
        <v>264</v>
      </c>
      <c r="D773" s="272" t="s">
        <v>264</v>
      </c>
      <c r="E773" s="272" t="s">
        <v>264</v>
      </c>
      <c r="F773" s="272" t="s">
        <v>264</v>
      </c>
      <c r="G773" s="272" t="s">
        <v>264</v>
      </c>
      <c r="H773" s="272" t="s">
        <v>263</v>
      </c>
      <c r="I773" s="272" t="s">
        <v>263</v>
      </c>
      <c r="J773" s="272" t="s">
        <v>263</v>
      </c>
      <c r="K773" s="272" t="s">
        <v>263</v>
      </c>
      <c r="L773" s="272" t="s">
        <v>263</v>
      </c>
      <c r="M773" s="272" t="s">
        <v>263</v>
      </c>
      <c r="N773" s="272" t="s">
        <v>263</v>
      </c>
    </row>
    <row r="774" spans="1:14">
      <c r="A774" s="272">
        <v>811194</v>
      </c>
      <c r="B774" s="272" t="s">
        <v>712</v>
      </c>
      <c r="C774" s="272" t="s">
        <v>264</v>
      </c>
      <c r="D774" s="272" t="s">
        <v>264</v>
      </c>
      <c r="E774" s="272" t="s">
        <v>263</v>
      </c>
      <c r="F774" s="272" t="s">
        <v>264</v>
      </c>
      <c r="G774" s="272" t="s">
        <v>264</v>
      </c>
      <c r="H774" s="272" t="s">
        <v>263</v>
      </c>
      <c r="I774" s="272" t="s">
        <v>263</v>
      </c>
      <c r="J774" s="272" t="s">
        <v>263</v>
      </c>
      <c r="K774" s="272" t="s">
        <v>263</v>
      </c>
      <c r="L774" s="272" t="s">
        <v>263</v>
      </c>
      <c r="M774" s="272" t="s">
        <v>263</v>
      </c>
      <c r="N774" s="272" t="s">
        <v>263</v>
      </c>
    </row>
    <row r="775" spans="1:14">
      <c r="A775" s="272">
        <v>811197</v>
      </c>
      <c r="B775" s="272" t="s">
        <v>712</v>
      </c>
      <c r="C775" s="272" t="s">
        <v>264</v>
      </c>
      <c r="D775" s="272" t="s">
        <v>264</v>
      </c>
      <c r="E775" s="272" t="s">
        <v>264</v>
      </c>
      <c r="F775" s="272" t="s">
        <v>264</v>
      </c>
      <c r="G775" s="272" t="s">
        <v>262</v>
      </c>
      <c r="H775" s="272" t="s">
        <v>262</v>
      </c>
      <c r="I775" s="272" t="s">
        <v>264</v>
      </c>
      <c r="J775" s="272" t="s">
        <v>264</v>
      </c>
      <c r="K775" s="272" t="s">
        <v>264</v>
      </c>
      <c r="L775" s="272" t="s">
        <v>264</v>
      </c>
      <c r="M775" s="272" t="s">
        <v>264</v>
      </c>
      <c r="N775" s="272" t="s">
        <v>264</v>
      </c>
    </row>
    <row r="776" spans="1:14">
      <c r="A776" s="272">
        <v>811198</v>
      </c>
      <c r="B776" s="272" t="s">
        <v>712</v>
      </c>
      <c r="C776" s="272" t="s">
        <v>264</v>
      </c>
      <c r="D776" s="272" t="s">
        <v>263</v>
      </c>
      <c r="E776" s="272" t="s">
        <v>263</v>
      </c>
      <c r="F776" s="272" t="s">
        <v>263</v>
      </c>
      <c r="G776" s="272" t="s">
        <v>263</v>
      </c>
      <c r="H776" s="272" t="s">
        <v>264</v>
      </c>
      <c r="I776" s="272" t="s">
        <v>263</v>
      </c>
      <c r="J776" s="272" t="s">
        <v>263</v>
      </c>
      <c r="K776" s="272" t="s">
        <v>263</v>
      </c>
      <c r="L776" s="272" t="s">
        <v>263</v>
      </c>
      <c r="M776" s="272" t="s">
        <v>263</v>
      </c>
      <c r="N776" s="272" t="s">
        <v>263</v>
      </c>
    </row>
    <row r="777" spans="1:14">
      <c r="A777" s="272">
        <v>811199</v>
      </c>
      <c r="B777" s="272" t="s">
        <v>712</v>
      </c>
      <c r="C777" s="272" t="s">
        <v>264</v>
      </c>
      <c r="D777" s="272" t="s">
        <v>264</v>
      </c>
      <c r="E777" s="272" t="s">
        <v>263</v>
      </c>
      <c r="F777" s="272" t="s">
        <v>264</v>
      </c>
      <c r="G777" s="272" t="s">
        <v>263</v>
      </c>
      <c r="H777" s="272" t="s">
        <v>263</v>
      </c>
      <c r="I777" s="272" t="s">
        <v>263</v>
      </c>
      <c r="J777" s="272" t="s">
        <v>263</v>
      </c>
      <c r="K777" s="272" t="s">
        <v>263</v>
      </c>
      <c r="L777" s="272" t="s">
        <v>263</v>
      </c>
      <c r="M777" s="272" t="s">
        <v>263</v>
      </c>
      <c r="N777" s="272" t="s">
        <v>263</v>
      </c>
    </row>
    <row r="778" spans="1:14">
      <c r="A778" s="272">
        <v>811201</v>
      </c>
      <c r="B778" s="272" t="s">
        <v>712</v>
      </c>
      <c r="C778" s="272" t="s">
        <v>264</v>
      </c>
      <c r="D778" s="272" t="s">
        <v>263</v>
      </c>
      <c r="E778" s="272" t="s">
        <v>264</v>
      </c>
      <c r="F778" s="272" t="s">
        <v>264</v>
      </c>
      <c r="G778" s="272" t="s">
        <v>263</v>
      </c>
      <c r="H778" s="272" t="s">
        <v>263</v>
      </c>
      <c r="I778" s="272" t="s">
        <v>263</v>
      </c>
      <c r="J778" s="272" t="s">
        <v>263</v>
      </c>
      <c r="K778" s="272" t="s">
        <v>263</v>
      </c>
      <c r="L778" s="272" t="s">
        <v>263</v>
      </c>
      <c r="M778" s="272" t="s">
        <v>263</v>
      </c>
      <c r="N778" s="272" t="s">
        <v>263</v>
      </c>
    </row>
    <row r="779" spans="1:14">
      <c r="A779" s="272">
        <v>811202</v>
      </c>
      <c r="B779" s="272" t="s">
        <v>712</v>
      </c>
      <c r="C779" s="272" t="s">
        <v>264</v>
      </c>
      <c r="D779" s="272" t="s">
        <v>264</v>
      </c>
      <c r="E779" s="272" t="s">
        <v>263</v>
      </c>
      <c r="F779" s="272" t="s">
        <v>263</v>
      </c>
      <c r="G779" s="272" t="s">
        <v>262</v>
      </c>
      <c r="H779" s="272" t="s">
        <v>264</v>
      </c>
      <c r="I779" s="272" t="s">
        <v>264</v>
      </c>
      <c r="J779" s="272" t="s">
        <v>263</v>
      </c>
      <c r="K779" s="272" t="s">
        <v>263</v>
      </c>
      <c r="L779" s="272" t="s">
        <v>263</v>
      </c>
      <c r="M779" s="272" t="s">
        <v>263</v>
      </c>
      <c r="N779" s="272" t="s">
        <v>264</v>
      </c>
    </row>
    <row r="780" spans="1:14">
      <c r="A780" s="272">
        <v>811203</v>
      </c>
      <c r="B780" s="272" t="s">
        <v>712</v>
      </c>
      <c r="C780" s="272" t="s">
        <v>264</v>
      </c>
      <c r="D780" s="272" t="s">
        <v>263</v>
      </c>
      <c r="E780" s="272" t="s">
        <v>263</v>
      </c>
      <c r="F780" s="272" t="s">
        <v>263</v>
      </c>
      <c r="G780" s="272" t="s">
        <v>263</v>
      </c>
      <c r="H780" s="272" t="s">
        <v>264</v>
      </c>
      <c r="I780" s="272" t="s">
        <v>263</v>
      </c>
      <c r="J780" s="272" t="s">
        <v>263</v>
      </c>
      <c r="K780" s="272" t="s">
        <v>263</v>
      </c>
      <c r="L780" s="272" t="s">
        <v>263</v>
      </c>
      <c r="M780" s="272" t="s">
        <v>263</v>
      </c>
      <c r="N780" s="272" t="s">
        <v>263</v>
      </c>
    </row>
    <row r="781" spans="1:14">
      <c r="A781" s="272">
        <v>811204</v>
      </c>
      <c r="B781" s="272" t="s">
        <v>712</v>
      </c>
      <c r="C781" s="272" t="s">
        <v>264</v>
      </c>
      <c r="D781" s="272" t="s">
        <v>264</v>
      </c>
      <c r="E781" s="272" t="s">
        <v>264</v>
      </c>
      <c r="F781" s="272" t="s">
        <v>263</v>
      </c>
      <c r="G781" s="272" t="s">
        <v>264</v>
      </c>
      <c r="H781" s="272" t="s">
        <v>264</v>
      </c>
      <c r="I781" s="272" t="s">
        <v>263</v>
      </c>
      <c r="J781" s="272" t="s">
        <v>263</v>
      </c>
      <c r="K781" s="272" t="s">
        <v>263</v>
      </c>
      <c r="L781" s="272" t="s">
        <v>263</v>
      </c>
      <c r="M781" s="272" t="s">
        <v>263</v>
      </c>
      <c r="N781" s="272" t="s">
        <v>263</v>
      </c>
    </row>
    <row r="782" spans="1:14">
      <c r="A782" s="272">
        <v>811207</v>
      </c>
      <c r="B782" s="272" t="s">
        <v>712</v>
      </c>
      <c r="C782" s="272" t="s">
        <v>264</v>
      </c>
      <c r="D782" s="272" t="s">
        <v>263</v>
      </c>
      <c r="E782" s="272" t="s">
        <v>262</v>
      </c>
      <c r="F782" s="272" t="s">
        <v>262</v>
      </c>
      <c r="G782" s="272" t="s">
        <v>264</v>
      </c>
      <c r="H782" s="272" t="s">
        <v>264</v>
      </c>
      <c r="I782" s="272" t="s">
        <v>263</v>
      </c>
      <c r="J782" s="272" t="s">
        <v>263</v>
      </c>
      <c r="K782" s="272" t="s">
        <v>263</v>
      </c>
      <c r="L782" s="272" t="s">
        <v>263</v>
      </c>
      <c r="M782" s="272" t="s">
        <v>263</v>
      </c>
      <c r="N782" s="272" t="s">
        <v>264</v>
      </c>
    </row>
    <row r="783" spans="1:14">
      <c r="A783" s="272">
        <v>811210</v>
      </c>
      <c r="B783" s="272" t="s">
        <v>712</v>
      </c>
      <c r="C783" s="272" t="s">
        <v>262</v>
      </c>
      <c r="D783" s="272" t="s">
        <v>263</v>
      </c>
      <c r="E783" s="272" t="s">
        <v>263</v>
      </c>
      <c r="F783" s="272" t="s">
        <v>262</v>
      </c>
      <c r="G783" s="272" t="s">
        <v>264</v>
      </c>
      <c r="H783" s="272" t="s">
        <v>262</v>
      </c>
      <c r="I783" s="272" t="s">
        <v>263</v>
      </c>
      <c r="J783" s="272" t="s">
        <v>263</v>
      </c>
      <c r="K783" s="272" t="s">
        <v>263</v>
      </c>
      <c r="L783" s="272" t="s">
        <v>263</v>
      </c>
      <c r="M783" s="272" t="s">
        <v>263</v>
      </c>
      <c r="N783" s="272" t="s">
        <v>263</v>
      </c>
    </row>
    <row r="784" spans="1:14">
      <c r="A784" s="272">
        <v>811212</v>
      </c>
      <c r="B784" s="272" t="s">
        <v>712</v>
      </c>
      <c r="C784" s="272" t="s">
        <v>264</v>
      </c>
      <c r="D784" s="272" t="s">
        <v>264</v>
      </c>
      <c r="E784" s="272" t="s">
        <v>264</v>
      </c>
      <c r="F784" s="272" t="s">
        <v>264</v>
      </c>
      <c r="G784" s="272" t="s">
        <v>264</v>
      </c>
      <c r="H784" s="272" t="s">
        <v>263</v>
      </c>
      <c r="I784" s="272" t="s">
        <v>263</v>
      </c>
      <c r="J784" s="272" t="s">
        <v>263</v>
      </c>
      <c r="K784" s="272" t="s">
        <v>263</v>
      </c>
      <c r="L784" s="272" t="s">
        <v>263</v>
      </c>
      <c r="M784" s="272" t="s">
        <v>263</v>
      </c>
      <c r="N784" s="272" t="s">
        <v>263</v>
      </c>
    </row>
    <row r="785" spans="1:14">
      <c r="A785" s="272">
        <v>811217</v>
      </c>
      <c r="B785" s="272" t="s">
        <v>712</v>
      </c>
      <c r="C785" s="272" t="s">
        <v>264</v>
      </c>
      <c r="D785" s="272" t="s">
        <v>263</v>
      </c>
      <c r="E785" s="272" t="s">
        <v>263</v>
      </c>
      <c r="F785" s="272" t="s">
        <v>263</v>
      </c>
      <c r="G785" s="272" t="s">
        <v>263</v>
      </c>
      <c r="H785" s="272" t="s">
        <v>264</v>
      </c>
      <c r="I785" s="272" t="s">
        <v>263</v>
      </c>
      <c r="J785" s="272" t="s">
        <v>263</v>
      </c>
      <c r="K785" s="272" t="s">
        <v>263</v>
      </c>
      <c r="L785" s="272" t="s">
        <v>263</v>
      </c>
      <c r="M785" s="272" t="s">
        <v>264</v>
      </c>
      <c r="N785" s="272" t="s">
        <v>264</v>
      </c>
    </row>
    <row r="786" spans="1:14">
      <c r="A786" s="272">
        <v>811219</v>
      </c>
      <c r="B786" s="272" t="s">
        <v>712</v>
      </c>
      <c r="C786" s="272" t="s">
        <v>264</v>
      </c>
      <c r="D786" s="272" t="s">
        <v>264</v>
      </c>
      <c r="E786" s="272" t="s">
        <v>263</v>
      </c>
      <c r="F786" s="272" t="s">
        <v>263</v>
      </c>
      <c r="G786" s="272" t="s">
        <v>263</v>
      </c>
      <c r="H786" s="272" t="s">
        <v>264</v>
      </c>
      <c r="I786" s="272" t="s">
        <v>263</v>
      </c>
      <c r="J786" s="272" t="s">
        <v>263</v>
      </c>
      <c r="K786" s="272" t="s">
        <v>263</v>
      </c>
      <c r="L786" s="272" t="s">
        <v>263</v>
      </c>
      <c r="M786" s="272" t="s">
        <v>263</v>
      </c>
      <c r="N786" s="272" t="s">
        <v>263</v>
      </c>
    </row>
    <row r="787" spans="1:14">
      <c r="A787" s="272">
        <v>811223</v>
      </c>
      <c r="B787" s="272" t="s">
        <v>712</v>
      </c>
      <c r="C787" s="272" t="s">
        <v>263</v>
      </c>
      <c r="D787" s="272" t="s">
        <v>263</v>
      </c>
      <c r="E787" s="272" t="s">
        <v>263</v>
      </c>
      <c r="F787" s="272" t="s">
        <v>264</v>
      </c>
      <c r="G787" s="272" t="s">
        <v>264</v>
      </c>
      <c r="H787" s="272" t="s">
        <v>263</v>
      </c>
      <c r="I787" s="272" t="s">
        <v>263</v>
      </c>
      <c r="J787" s="272" t="s">
        <v>263</v>
      </c>
      <c r="K787" s="272" t="s">
        <v>263</v>
      </c>
      <c r="L787" s="272" t="s">
        <v>263</v>
      </c>
      <c r="M787" s="272" t="s">
        <v>263</v>
      </c>
      <c r="N787" s="272" t="s">
        <v>263</v>
      </c>
    </row>
    <row r="788" spans="1:14">
      <c r="A788" s="272">
        <v>811224</v>
      </c>
      <c r="B788" s="272" t="s">
        <v>712</v>
      </c>
      <c r="C788" s="272" t="s">
        <v>264</v>
      </c>
      <c r="D788" s="272" t="s">
        <v>264</v>
      </c>
      <c r="E788" s="272" t="s">
        <v>264</v>
      </c>
      <c r="F788" s="272" t="s">
        <v>263</v>
      </c>
      <c r="G788" s="272" t="s">
        <v>263</v>
      </c>
      <c r="H788" s="272" t="s">
        <v>263</v>
      </c>
      <c r="I788" s="272" t="s">
        <v>263</v>
      </c>
      <c r="J788" s="272" t="s">
        <v>263</v>
      </c>
      <c r="K788" s="272" t="s">
        <v>263</v>
      </c>
      <c r="L788" s="272" t="s">
        <v>263</v>
      </c>
      <c r="M788" s="272" t="s">
        <v>263</v>
      </c>
      <c r="N788" s="272" t="s">
        <v>263</v>
      </c>
    </row>
    <row r="789" spans="1:14">
      <c r="A789" s="272">
        <v>811225</v>
      </c>
      <c r="B789" s="272" t="s">
        <v>712</v>
      </c>
      <c r="C789" s="272" t="s">
        <v>263</v>
      </c>
      <c r="D789" s="272" t="s">
        <v>263</v>
      </c>
      <c r="E789" s="272" t="s">
        <v>263</v>
      </c>
      <c r="F789" s="272" t="s">
        <v>264</v>
      </c>
      <c r="G789" s="272" t="s">
        <v>264</v>
      </c>
      <c r="H789" s="272" t="s">
        <v>264</v>
      </c>
      <c r="I789" s="272" t="s">
        <v>263</v>
      </c>
      <c r="J789" s="272" t="s">
        <v>263</v>
      </c>
      <c r="K789" s="272" t="s">
        <v>263</v>
      </c>
      <c r="L789" s="272" t="s">
        <v>263</v>
      </c>
      <c r="M789" s="272" t="s">
        <v>263</v>
      </c>
      <c r="N789" s="272" t="s">
        <v>263</v>
      </c>
    </row>
    <row r="790" spans="1:14">
      <c r="A790" s="272">
        <v>811227</v>
      </c>
      <c r="B790" s="272" t="s">
        <v>712</v>
      </c>
      <c r="C790" s="272" t="s">
        <v>264</v>
      </c>
      <c r="D790" s="272" t="s">
        <v>262</v>
      </c>
      <c r="E790" s="272" t="s">
        <v>263</v>
      </c>
      <c r="F790" s="272" t="s">
        <v>263</v>
      </c>
      <c r="G790" s="272" t="s">
        <v>263</v>
      </c>
      <c r="H790" s="272" t="s">
        <v>263</v>
      </c>
      <c r="I790" s="272" t="s">
        <v>263</v>
      </c>
      <c r="J790" s="272" t="s">
        <v>263</v>
      </c>
      <c r="K790" s="272" t="s">
        <v>263</v>
      </c>
      <c r="L790" s="272" t="s">
        <v>262</v>
      </c>
      <c r="M790" s="272" t="s">
        <v>263</v>
      </c>
      <c r="N790" s="272" t="s">
        <v>263</v>
      </c>
    </row>
    <row r="791" spans="1:14">
      <c r="A791" s="272">
        <v>811229</v>
      </c>
      <c r="B791" s="272" t="s">
        <v>712</v>
      </c>
      <c r="C791" s="272" t="s">
        <v>264</v>
      </c>
      <c r="D791" s="272" t="s">
        <v>264</v>
      </c>
      <c r="E791" s="272" t="s">
        <v>263</v>
      </c>
      <c r="F791" s="272" t="s">
        <v>264</v>
      </c>
      <c r="G791" s="272" t="s">
        <v>263</v>
      </c>
      <c r="H791" s="272" t="s">
        <v>264</v>
      </c>
      <c r="I791" s="272" t="s">
        <v>263</v>
      </c>
      <c r="J791" s="272" t="s">
        <v>263</v>
      </c>
      <c r="K791" s="272" t="s">
        <v>263</v>
      </c>
      <c r="L791" s="272" t="s">
        <v>263</v>
      </c>
      <c r="M791" s="272" t="s">
        <v>263</v>
      </c>
      <c r="N791" s="272" t="s">
        <v>263</v>
      </c>
    </row>
    <row r="792" spans="1:14">
      <c r="A792" s="272">
        <v>811232</v>
      </c>
      <c r="B792" s="272" t="s">
        <v>712</v>
      </c>
      <c r="C792" s="272" t="s">
        <v>264</v>
      </c>
      <c r="D792" s="272" t="s">
        <v>263</v>
      </c>
      <c r="E792" s="272" t="s">
        <v>263</v>
      </c>
      <c r="F792" s="272" t="s">
        <v>263</v>
      </c>
      <c r="G792" s="272" t="s">
        <v>263</v>
      </c>
      <c r="H792" s="272" t="s">
        <v>264</v>
      </c>
      <c r="I792" s="272" t="s">
        <v>263</v>
      </c>
      <c r="J792" s="272" t="s">
        <v>263</v>
      </c>
      <c r="K792" s="272" t="s">
        <v>263</v>
      </c>
      <c r="L792" s="272" t="s">
        <v>263</v>
      </c>
      <c r="M792" s="272" t="s">
        <v>263</v>
      </c>
      <c r="N792" s="272" t="s">
        <v>263</v>
      </c>
    </row>
    <row r="793" spans="1:14">
      <c r="A793" s="272">
        <v>811239</v>
      </c>
      <c r="B793" s="272" t="s">
        <v>712</v>
      </c>
      <c r="C793" s="272" t="s">
        <v>264</v>
      </c>
      <c r="D793" s="272" t="s">
        <v>263</v>
      </c>
      <c r="E793" s="272" t="s">
        <v>263</v>
      </c>
      <c r="F793" s="272" t="s">
        <v>263</v>
      </c>
      <c r="G793" s="272" t="s">
        <v>264</v>
      </c>
      <c r="H793" s="272" t="s">
        <v>264</v>
      </c>
      <c r="I793" s="272" t="s">
        <v>263</v>
      </c>
      <c r="J793" s="272" t="s">
        <v>263</v>
      </c>
      <c r="K793" s="272" t="s">
        <v>263</v>
      </c>
      <c r="L793" s="272" t="s">
        <v>263</v>
      </c>
      <c r="M793" s="272" t="s">
        <v>263</v>
      </c>
      <c r="N793" s="272" t="s">
        <v>263</v>
      </c>
    </row>
    <row r="794" spans="1:14">
      <c r="A794" s="272">
        <v>811244</v>
      </c>
      <c r="B794" s="272" t="s">
        <v>712</v>
      </c>
      <c r="C794" s="272" t="s">
        <v>264</v>
      </c>
      <c r="D794" s="272" t="s">
        <v>264</v>
      </c>
      <c r="E794" s="272" t="s">
        <v>263</v>
      </c>
      <c r="F794" s="272" t="s">
        <v>263</v>
      </c>
      <c r="G794" s="272" t="s">
        <v>263</v>
      </c>
      <c r="H794" s="272" t="s">
        <v>264</v>
      </c>
      <c r="I794" s="272" t="s">
        <v>263</v>
      </c>
      <c r="J794" s="272" t="s">
        <v>263</v>
      </c>
      <c r="K794" s="272" t="s">
        <v>263</v>
      </c>
      <c r="L794" s="272" t="s">
        <v>263</v>
      </c>
      <c r="M794" s="272" t="s">
        <v>263</v>
      </c>
      <c r="N794" s="272" t="s">
        <v>263</v>
      </c>
    </row>
    <row r="795" spans="1:14">
      <c r="A795" s="272">
        <v>811245</v>
      </c>
      <c r="B795" s="272" t="s">
        <v>712</v>
      </c>
      <c r="C795" s="272" t="s">
        <v>264</v>
      </c>
      <c r="D795" s="272" t="s">
        <v>264</v>
      </c>
      <c r="E795" s="272" t="s">
        <v>264</v>
      </c>
      <c r="F795" s="272" t="s">
        <v>264</v>
      </c>
      <c r="G795" s="272" t="s">
        <v>264</v>
      </c>
      <c r="H795" s="272" t="s">
        <v>264</v>
      </c>
      <c r="I795" s="272" t="s">
        <v>263</v>
      </c>
      <c r="J795" s="272" t="s">
        <v>263</v>
      </c>
      <c r="K795" s="272" t="s">
        <v>263</v>
      </c>
      <c r="L795" s="272" t="s">
        <v>263</v>
      </c>
      <c r="M795" s="272" t="s">
        <v>263</v>
      </c>
      <c r="N795" s="272" t="s">
        <v>263</v>
      </c>
    </row>
    <row r="796" spans="1:14">
      <c r="A796" s="272">
        <v>811247</v>
      </c>
      <c r="B796" s="272" t="s">
        <v>712</v>
      </c>
      <c r="C796" s="272" t="s">
        <v>264</v>
      </c>
      <c r="D796" s="272" t="s">
        <v>263</v>
      </c>
      <c r="E796" s="272" t="s">
        <v>263</v>
      </c>
      <c r="F796" s="272" t="s">
        <v>263</v>
      </c>
      <c r="G796" s="272" t="s">
        <v>263</v>
      </c>
      <c r="H796" s="272" t="s">
        <v>264</v>
      </c>
      <c r="I796" s="272" t="s">
        <v>263</v>
      </c>
      <c r="J796" s="272" t="s">
        <v>263</v>
      </c>
      <c r="K796" s="272" t="s">
        <v>263</v>
      </c>
      <c r="L796" s="272" t="s">
        <v>263</v>
      </c>
      <c r="M796" s="272" t="s">
        <v>263</v>
      </c>
      <c r="N796" s="272" t="s">
        <v>263</v>
      </c>
    </row>
    <row r="797" spans="1:14">
      <c r="A797" s="272">
        <v>811248</v>
      </c>
      <c r="B797" s="272" t="s">
        <v>712</v>
      </c>
      <c r="C797" s="272" t="s">
        <v>262</v>
      </c>
      <c r="D797" s="272" t="s">
        <v>263</v>
      </c>
      <c r="E797" s="272" t="s">
        <v>263</v>
      </c>
      <c r="F797" s="272" t="s">
        <v>262</v>
      </c>
      <c r="G797" s="272" t="s">
        <v>264</v>
      </c>
      <c r="H797" s="272" t="s">
        <v>262</v>
      </c>
      <c r="I797" s="272" t="s">
        <v>264</v>
      </c>
      <c r="J797" s="272" t="s">
        <v>263</v>
      </c>
      <c r="K797" s="272" t="s">
        <v>263</v>
      </c>
      <c r="L797" s="272" t="s">
        <v>264</v>
      </c>
      <c r="M797" s="272" t="s">
        <v>264</v>
      </c>
      <c r="N797" s="272" t="s">
        <v>263</v>
      </c>
    </row>
    <row r="798" spans="1:14">
      <c r="A798" s="272">
        <v>811249</v>
      </c>
      <c r="B798" s="272" t="s">
        <v>712</v>
      </c>
      <c r="C798" s="272" t="s">
        <v>263</v>
      </c>
      <c r="D798" s="272" t="s">
        <v>263</v>
      </c>
      <c r="E798" s="272" t="s">
        <v>263</v>
      </c>
      <c r="F798" s="272" t="s">
        <v>264</v>
      </c>
      <c r="G798" s="272" t="s">
        <v>264</v>
      </c>
      <c r="H798" s="272" t="s">
        <v>264</v>
      </c>
      <c r="I798" s="272" t="s">
        <v>263</v>
      </c>
      <c r="J798" s="272" t="s">
        <v>263</v>
      </c>
      <c r="K798" s="272" t="s">
        <v>263</v>
      </c>
      <c r="L798" s="272" t="s">
        <v>263</v>
      </c>
      <c r="M798" s="272" t="s">
        <v>263</v>
      </c>
      <c r="N798" s="272" t="s">
        <v>263</v>
      </c>
    </row>
    <row r="799" spans="1:14">
      <c r="A799" s="272">
        <v>811250</v>
      </c>
      <c r="B799" s="272" t="s">
        <v>712</v>
      </c>
      <c r="C799" s="272" t="s">
        <v>264</v>
      </c>
      <c r="D799" s="272" t="s">
        <v>264</v>
      </c>
      <c r="E799" s="272" t="s">
        <v>264</v>
      </c>
      <c r="F799" s="272" t="s">
        <v>264</v>
      </c>
      <c r="G799" s="272" t="s">
        <v>263</v>
      </c>
      <c r="H799" s="272" t="s">
        <v>263</v>
      </c>
      <c r="I799" s="272" t="s">
        <v>263</v>
      </c>
      <c r="J799" s="272" t="s">
        <v>263</v>
      </c>
      <c r="K799" s="272" t="s">
        <v>263</v>
      </c>
      <c r="L799" s="272" t="s">
        <v>263</v>
      </c>
      <c r="M799" s="272" t="s">
        <v>263</v>
      </c>
      <c r="N799" s="272" t="s">
        <v>263</v>
      </c>
    </row>
    <row r="800" spans="1:14">
      <c r="A800" s="272">
        <v>811251</v>
      </c>
      <c r="B800" s="272" t="s">
        <v>712</v>
      </c>
      <c r="C800" s="272" t="s">
        <v>263</v>
      </c>
      <c r="D800" s="272" t="s">
        <v>263</v>
      </c>
      <c r="E800" s="272" t="s">
        <v>263</v>
      </c>
      <c r="F800" s="272" t="s">
        <v>264</v>
      </c>
      <c r="G800" s="272" t="s">
        <v>264</v>
      </c>
      <c r="H800" s="272" t="s">
        <v>264</v>
      </c>
      <c r="I800" s="272" t="s">
        <v>263</v>
      </c>
      <c r="J800" s="272" t="s">
        <v>263</v>
      </c>
      <c r="K800" s="272" t="s">
        <v>263</v>
      </c>
      <c r="L800" s="272" t="s">
        <v>263</v>
      </c>
      <c r="M800" s="272" t="s">
        <v>264</v>
      </c>
      <c r="N800" s="272" t="s">
        <v>264</v>
      </c>
    </row>
    <row r="801" spans="1:14">
      <c r="A801" s="272">
        <v>811254</v>
      </c>
      <c r="B801" s="272" t="s">
        <v>712</v>
      </c>
      <c r="C801" s="272" t="s">
        <v>264</v>
      </c>
      <c r="D801" s="272" t="s">
        <v>264</v>
      </c>
      <c r="E801" s="272" t="s">
        <v>264</v>
      </c>
      <c r="F801" s="272" t="s">
        <v>264</v>
      </c>
      <c r="G801" s="272" t="s">
        <v>264</v>
      </c>
      <c r="H801" s="272" t="s">
        <v>264</v>
      </c>
      <c r="I801" s="272" t="s">
        <v>263</v>
      </c>
      <c r="J801" s="272" t="s">
        <v>263</v>
      </c>
      <c r="K801" s="272" t="s">
        <v>263</v>
      </c>
      <c r="L801" s="272" t="s">
        <v>263</v>
      </c>
      <c r="M801" s="272" t="s">
        <v>263</v>
      </c>
      <c r="N801" s="272" t="s">
        <v>263</v>
      </c>
    </row>
    <row r="802" spans="1:14">
      <c r="A802" s="272">
        <v>811256</v>
      </c>
      <c r="B802" s="272" t="s">
        <v>712</v>
      </c>
      <c r="C802" s="272" t="s">
        <v>264</v>
      </c>
      <c r="D802" s="272" t="s">
        <v>264</v>
      </c>
      <c r="E802" s="272" t="s">
        <v>264</v>
      </c>
      <c r="F802" s="272" t="s">
        <v>263</v>
      </c>
      <c r="G802" s="272" t="s">
        <v>263</v>
      </c>
      <c r="H802" s="272" t="s">
        <v>264</v>
      </c>
      <c r="I802" s="272" t="s">
        <v>263</v>
      </c>
      <c r="J802" s="272" t="s">
        <v>263</v>
      </c>
      <c r="K802" s="272" t="s">
        <v>263</v>
      </c>
      <c r="L802" s="272" t="s">
        <v>263</v>
      </c>
      <c r="M802" s="272" t="s">
        <v>263</v>
      </c>
      <c r="N802" s="272" t="s">
        <v>263</v>
      </c>
    </row>
    <row r="803" spans="1:14">
      <c r="A803" s="272">
        <v>811257</v>
      </c>
      <c r="B803" s="272" t="s">
        <v>712</v>
      </c>
      <c r="C803" s="272" t="s">
        <v>263</v>
      </c>
      <c r="D803" s="272" t="s">
        <v>264</v>
      </c>
      <c r="E803" s="272" t="s">
        <v>264</v>
      </c>
      <c r="F803" s="272" t="s">
        <v>263</v>
      </c>
      <c r="G803" s="272" t="s">
        <v>264</v>
      </c>
      <c r="H803" s="272" t="s">
        <v>263</v>
      </c>
      <c r="I803" s="272" t="s">
        <v>263</v>
      </c>
      <c r="J803" s="272" t="s">
        <v>263</v>
      </c>
      <c r="K803" s="272" t="s">
        <v>263</v>
      </c>
      <c r="L803" s="272" t="s">
        <v>263</v>
      </c>
      <c r="M803" s="272" t="s">
        <v>263</v>
      </c>
      <c r="N803" s="272" t="s">
        <v>263</v>
      </c>
    </row>
    <row r="804" spans="1:14">
      <c r="A804" s="272">
        <v>811258</v>
      </c>
      <c r="B804" s="272" t="s">
        <v>712</v>
      </c>
      <c r="C804" s="272" t="s">
        <v>264</v>
      </c>
      <c r="D804" s="272" t="s">
        <v>263</v>
      </c>
      <c r="E804" s="272" t="s">
        <v>263</v>
      </c>
      <c r="F804" s="272" t="s">
        <v>263</v>
      </c>
      <c r="G804" s="272" t="s">
        <v>263</v>
      </c>
      <c r="H804" s="272" t="s">
        <v>264</v>
      </c>
      <c r="I804" s="272" t="s">
        <v>263</v>
      </c>
      <c r="J804" s="272" t="s">
        <v>263</v>
      </c>
      <c r="K804" s="272" t="s">
        <v>263</v>
      </c>
      <c r="L804" s="272" t="s">
        <v>263</v>
      </c>
      <c r="M804" s="272" t="s">
        <v>263</v>
      </c>
      <c r="N804" s="272" t="s">
        <v>263</v>
      </c>
    </row>
    <row r="805" spans="1:14">
      <c r="A805" s="272">
        <v>811260</v>
      </c>
      <c r="B805" s="272" t="s">
        <v>712</v>
      </c>
      <c r="C805" s="272" t="s">
        <v>264</v>
      </c>
      <c r="D805" s="272" t="s">
        <v>263</v>
      </c>
      <c r="E805" s="272" t="s">
        <v>263</v>
      </c>
      <c r="F805" s="272" t="s">
        <v>264</v>
      </c>
      <c r="G805" s="272" t="s">
        <v>264</v>
      </c>
      <c r="H805" s="272" t="s">
        <v>263</v>
      </c>
      <c r="I805" s="272" t="s">
        <v>263</v>
      </c>
      <c r="J805" s="272" t="s">
        <v>263</v>
      </c>
      <c r="K805" s="272" t="s">
        <v>263</v>
      </c>
      <c r="L805" s="272" t="s">
        <v>263</v>
      </c>
      <c r="M805" s="272" t="s">
        <v>263</v>
      </c>
      <c r="N805" s="272" t="s">
        <v>263</v>
      </c>
    </row>
    <row r="806" spans="1:14">
      <c r="A806" s="272">
        <v>811261</v>
      </c>
      <c r="B806" s="272" t="s">
        <v>712</v>
      </c>
      <c r="C806" s="272" t="s">
        <v>264</v>
      </c>
      <c r="D806" s="272" t="s">
        <v>263</v>
      </c>
      <c r="E806" s="272" t="s">
        <v>263</v>
      </c>
      <c r="F806" s="272" t="s">
        <v>264</v>
      </c>
      <c r="G806" s="272" t="s">
        <v>263</v>
      </c>
      <c r="H806" s="272" t="s">
        <v>263</v>
      </c>
      <c r="I806" s="272" t="s">
        <v>263</v>
      </c>
      <c r="J806" s="272" t="s">
        <v>263</v>
      </c>
      <c r="K806" s="272" t="s">
        <v>263</v>
      </c>
      <c r="L806" s="272" t="s">
        <v>263</v>
      </c>
      <c r="M806" s="272" t="s">
        <v>263</v>
      </c>
      <c r="N806" s="272" t="s">
        <v>263</v>
      </c>
    </row>
    <row r="807" spans="1:14">
      <c r="A807" s="272">
        <v>811264</v>
      </c>
      <c r="B807" s="272" t="s">
        <v>712</v>
      </c>
      <c r="C807" s="272" t="s">
        <v>264</v>
      </c>
      <c r="D807" s="272" t="s">
        <v>264</v>
      </c>
      <c r="E807" s="272" t="s">
        <v>263</v>
      </c>
      <c r="F807" s="272" t="s">
        <v>263</v>
      </c>
      <c r="G807" s="272" t="s">
        <v>264</v>
      </c>
      <c r="H807" s="272" t="s">
        <v>263</v>
      </c>
      <c r="I807" s="272" t="s">
        <v>263</v>
      </c>
      <c r="J807" s="272" t="s">
        <v>263</v>
      </c>
      <c r="K807" s="272" t="s">
        <v>263</v>
      </c>
      <c r="L807" s="272" t="s">
        <v>263</v>
      </c>
      <c r="M807" s="272" t="s">
        <v>263</v>
      </c>
      <c r="N807" s="272" t="s">
        <v>263</v>
      </c>
    </row>
    <row r="808" spans="1:14">
      <c r="A808" s="272">
        <v>811266</v>
      </c>
      <c r="B808" s="272" t="s">
        <v>712</v>
      </c>
      <c r="C808" s="272" t="s">
        <v>263</v>
      </c>
      <c r="D808" s="272" t="s">
        <v>263</v>
      </c>
      <c r="E808" s="272" t="s">
        <v>263</v>
      </c>
      <c r="F808" s="272" t="s">
        <v>263</v>
      </c>
      <c r="G808" s="272" t="s">
        <v>263</v>
      </c>
      <c r="H808" s="272" t="s">
        <v>263</v>
      </c>
      <c r="I808" s="272" t="s">
        <v>263</v>
      </c>
      <c r="J808" s="272" t="s">
        <v>263</v>
      </c>
      <c r="K808" s="272" t="s">
        <v>263</v>
      </c>
      <c r="L808" s="272" t="s">
        <v>263</v>
      </c>
      <c r="M808" s="272" t="s">
        <v>263</v>
      </c>
      <c r="N808" s="272" t="s">
        <v>263</v>
      </c>
    </row>
    <row r="809" spans="1:14">
      <c r="A809" s="272">
        <v>811268</v>
      </c>
      <c r="B809" s="272" t="s">
        <v>712</v>
      </c>
      <c r="C809" s="272" t="s">
        <v>264</v>
      </c>
      <c r="D809" s="272" t="s">
        <v>264</v>
      </c>
      <c r="E809" s="272" t="s">
        <v>264</v>
      </c>
      <c r="F809" s="272" t="s">
        <v>264</v>
      </c>
      <c r="G809" s="272" t="s">
        <v>264</v>
      </c>
      <c r="H809" s="272" t="s">
        <v>264</v>
      </c>
      <c r="I809" s="272" t="s">
        <v>264</v>
      </c>
      <c r="J809" s="272" t="s">
        <v>264</v>
      </c>
      <c r="K809" s="272" t="s">
        <v>263</v>
      </c>
      <c r="L809" s="272" t="s">
        <v>263</v>
      </c>
      <c r="M809" s="272" t="s">
        <v>263</v>
      </c>
      <c r="N809" s="272" t="s">
        <v>263</v>
      </c>
    </row>
    <row r="810" spans="1:14">
      <c r="A810" s="272">
        <v>811272</v>
      </c>
      <c r="B810" s="272" t="s">
        <v>712</v>
      </c>
      <c r="C810" s="272" t="s">
        <v>264</v>
      </c>
      <c r="D810" s="272" t="s">
        <v>264</v>
      </c>
      <c r="E810" s="272" t="s">
        <v>264</v>
      </c>
      <c r="F810" s="272" t="s">
        <v>264</v>
      </c>
      <c r="G810" s="272" t="s">
        <v>263</v>
      </c>
      <c r="H810" s="272" t="s">
        <v>264</v>
      </c>
      <c r="I810" s="272" t="s">
        <v>263</v>
      </c>
      <c r="J810" s="272" t="s">
        <v>263</v>
      </c>
      <c r="K810" s="272" t="s">
        <v>263</v>
      </c>
      <c r="L810" s="272" t="s">
        <v>263</v>
      </c>
      <c r="M810" s="272" t="s">
        <v>263</v>
      </c>
      <c r="N810" s="272" t="s">
        <v>263</v>
      </c>
    </row>
    <row r="811" spans="1:14">
      <c r="A811" s="272">
        <v>811273</v>
      </c>
      <c r="B811" s="272" t="s">
        <v>712</v>
      </c>
      <c r="C811" s="272" t="s">
        <v>264</v>
      </c>
      <c r="D811" s="272" t="s">
        <v>264</v>
      </c>
      <c r="E811" s="272" t="s">
        <v>264</v>
      </c>
      <c r="F811" s="272" t="s">
        <v>263</v>
      </c>
      <c r="G811" s="272" t="s">
        <v>263</v>
      </c>
      <c r="H811" s="272" t="s">
        <v>264</v>
      </c>
      <c r="I811" s="272" t="s">
        <v>263</v>
      </c>
      <c r="J811" s="272" t="s">
        <v>263</v>
      </c>
      <c r="K811" s="272" t="s">
        <v>263</v>
      </c>
      <c r="L811" s="272" t="s">
        <v>263</v>
      </c>
      <c r="M811" s="272" t="s">
        <v>263</v>
      </c>
      <c r="N811" s="272" t="s">
        <v>263</v>
      </c>
    </row>
    <row r="812" spans="1:14">
      <c r="A812" s="272">
        <v>811278</v>
      </c>
      <c r="B812" s="272" t="s">
        <v>712</v>
      </c>
      <c r="C812" s="272" t="s">
        <v>264</v>
      </c>
      <c r="D812" s="272" t="s">
        <v>263</v>
      </c>
      <c r="E812" s="272" t="s">
        <v>264</v>
      </c>
      <c r="F812" s="272" t="s">
        <v>264</v>
      </c>
      <c r="G812" s="272" t="s">
        <v>264</v>
      </c>
      <c r="H812" s="272" t="s">
        <v>263</v>
      </c>
      <c r="I812" s="272" t="s">
        <v>263</v>
      </c>
      <c r="J812" s="272" t="s">
        <v>263</v>
      </c>
      <c r="K812" s="272" t="s">
        <v>263</v>
      </c>
      <c r="L812" s="272" t="s">
        <v>263</v>
      </c>
      <c r="M812" s="272" t="s">
        <v>263</v>
      </c>
      <c r="N812" s="272" t="s">
        <v>263</v>
      </c>
    </row>
    <row r="813" spans="1:14">
      <c r="A813" s="272">
        <v>811282</v>
      </c>
      <c r="B813" s="272" t="s">
        <v>712</v>
      </c>
      <c r="C813" s="272" t="s">
        <v>262</v>
      </c>
      <c r="D813" s="272" t="s">
        <v>264</v>
      </c>
      <c r="E813" s="272" t="s">
        <v>264</v>
      </c>
      <c r="F813" s="272" t="s">
        <v>264</v>
      </c>
      <c r="G813" s="272" t="s">
        <v>264</v>
      </c>
      <c r="H813" s="272" t="s">
        <v>262</v>
      </c>
      <c r="I813" s="272" t="s">
        <v>264</v>
      </c>
      <c r="J813" s="272" t="s">
        <v>264</v>
      </c>
      <c r="K813" s="272" t="s">
        <v>264</v>
      </c>
      <c r="L813" s="272" t="s">
        <v>263</v>
      </c>
      <c r="M813" s="272" t="s">
        <v>264</v>
      </c>
      <c r="N813" s="272" t="s">
        <v>264</v>
      </c>
    </row>
    <row r="814" spans="1:14">
      <c r="A814" s="272">
        <v>811283</v>
      </c>
      <c r="B814" s="272" t="s">
        <v>712</v>
      </c>
      <c r="C814" s="272" t="s">
        <v>264</v>
      </c>
      <c r="D814" s="272" t="s">
        <v>264</v>
      </c>
      <c r="E814" s="272" t="s">
        <v>264</v>
      </c>
      <c r="F814" s="272" t="s">
        <v>264</v>
      </c>
      <c r="G814" s="272" t="s">
        <v>264</v>
      </c>
      <c r="H814" s="272" t="s">
        <v>263</v>
      </c>
      <c r="I814" s="272" t="s">
        <v>263</v>
      </c>
      <c r="J814" s="272" t="s">
        <v>263</v>
      </c>
      <c r="K814" s="272" t="s">
        <v>263</v>
      </c>
      <c r="L814" s="272" t="s">
        <v>263</v>
      </c>
      <c r="M814" s="272" t="s">
        <v>263</v>
      </c>
      <c r="N814" s="272" t="s">
        <v>263</v>
      </c>
    </row>
    <row r="815" spans="1:14">
      <c r="A815" s="272">
        <v>811288</v>
      </c>
      <c r="B815" s="272" t="s">
        <v>712</v>
      </c>
      <c r="C815" s="272" t="s">
        <v>264</v>
      </c>
      <c r="D815" s="272" t="s">
        <v>264</v>
      </c>
      <c r="E815" s="272" t="s">
        <v>264</v>
      </c>
      <c r="F815" s="272" t="s">
        <v>263</v>
      </c>
      <c r="G815" s="272" t="s">
        <v>263</v>
      </c>
      <c r="H815" s="272" t="s">
        <v>264</v>
      </c>
      <c r="I815" s="272" t="s">
        <v>264</v>
      </c>
      <c r="J815" s="272" t="s">
        <v>264</v>
      </c>
      <c r="K815" s="272" t="s">
        <v>264</v>
      </c>
      <c r="L815" s="272" t="s">
        <v>264</v>
      </c>
      <c r="M815" s="272" t="s">
        <v>264</v>
      </c>
      <c r="N815" s="272" t="s">
        <v>263</v>
      </c>
    </row>
    <row r="816" spans="1:14">
      <c r="A816" s="272">
        <v>811290</v>
      </c>
      <c r="B816" s="272" t="s">
        <v>712</v>
      </c>
      <c r="C816" s="272" t="s">
        <v>264</v>
      </c>
      <c r="D816" s="272" t="s">
        <v>264</v>
      </c>
      <c r="E816" s="272" t="s">
        <v>263</v>
      </c>
      <c r="F816" s="272" t="s">
        <v>264</v>
      </c>
      <c r="G816" s="272" t="s">
        <v>263</v>
      </c>
      <c r="H816" s="272" t="s">
        <v>264</v>
      </c>
      <c r="I816" s="272" t="s">
        <v>263</v>
      </c>
      <c r="J816" s="272" t="s">
        <v>263</v>
      </c>
      <c r="K816" s="272" t="s">
        <v>263</v>
      </c>
      <c r="L816" s="272" t="s">
        <v>263</v>
      </c>
      <c r="M816" s="272" t="s">
        <v>263</v>
      </c>
      <c r="N816" s="272" t="s">
        <v>263</v>
      </c>
    </row>
    <row r="817" spans="1:14">
      <c r="A817" s="272">
        <v>811292</v>
      </c>
      <c r="B817" s="272" t="s">
        <v>712</v>
      </c>
      <c r="C817" s="272" t="s">
        <v>264</v>
      </c>
      <c r="D817" s="272" t="s">
        <v>264</v>
      </c>
      <c r="E817" s="272" t="s">
        <v>263</v>
      </c>
      <c r="F817" s="272" t="s">
        <v>263</v>
      </c>
      <c r="G817" s="272" t="s">
        <v>263</v>
      </c>
      <c r="H817" s="272" t="s">
        <v>263</v>
      </c>
      <c r="I817" s="272" t="s">
        <v>263</v>
      </c>
      <c r="J817" s="272" t="s">
        <v>263</v>
      </c>
      <c r="K817" s="272" t="s">
        <v>263</v>
      </c>
      <c r="L817" s="272" t="s">
        <v>263</v>
      </c>
      <c r="M817" s="272" t="s">
        <v>263</v>
      </c>
      <c r="N817" s="272" t="s">
        <v>263</v>
      </c>
    </row>
    <row r="818" spans="1:14">
      <c r="A818" s="272">
        <v>811293</v>
      </c>
      <c r="B818" s="272" t="s">
        <v>712</v>
      </c>
      <c r="C818" s="272" t="s">
        <v>264</v>
      </c>
      <c r="D818" s="272" t="s">
        <v>264</v>
      </c>
      <c r="E818" s="272" t="s">
        <v>263</v>
      </c>
      <c r="F818" s="272" t="s">
        <v>263</v>
      </c>
      <c r="G818" s="272" t="s">
        <v>264</v>
      </c>
      <c r="H818" s="272" t="s">
        <v>263</v>
      </c>
      <c r="I818" s="272" t="s">
        <v>263</v>
      </c>
      <c r="J818" s="272" t="s">
        <v>263</v>
      </c>
      <c r="K818" s="272" t="s">
        <v>263</v>
      </c>
      <c r="L818" s="272" t="s">
        <v>263</v>
      </c>
      <c r="M818" s="272" t="s">
        <v>263</v>
      </c>
      <c r="N818" s="272" t="s">
        <v>263</v>
      </c>
    </row>
    <row r="819" spans="1:14">
      <c r="A819" s="272">
        <v>811295</v>
      </c>
      <c r="B819" s="272" t="s">
        <v>712</v>
      </c>
      <c r="C819" s="272" t="s">
        <v>262</v>
      </c>
      <c r="D819" s="272" t="s">
        <v>264</v>
      </c>
      <c r="E819" s="272" t="s">
        <v>264</v>
      </c>
      <c r="F819" s="272" t="s">
        <v>262</v>
      </c>
      <c r="G819" s="272" t="s">
        <v>262</v>
      </c>
      <c r="H819" s="272" t="s">
        <v>262</v>
      </c>
      <c r="I819" s="272" t="s">
        <v>264</v>
      </c>
      <c r="J819" s="272" t="s">
        <v>264</v>
      </c>
      <c r="K819" s="272" t="s">
        <v>264</v>
      </c>
      <c r="L819" s="272" t="s">
        <v>264</v>
      </c>
      <c r="M819" s="272" t="s">
        <v>264</v>
      </c>
      <c r="N819" s="272" t="s">
        <v>264</v>
      </c>
    </row>
    <row r="820" spans="1:14">
      <c r="A820" s="272">
        <v>811296</v>
      </c>
      <c r="B820" s="272" t="s">
        <v>712</v>
      </c>
      <c r="C820" s="272" t="s">
        <v>264</v>
      </c>
      <c r="D820" s="272" t="s">
        <v>263</v>
      </c>
      <c r="E820" s="272" t="s">
        <v>263</v>
      </c>
      <c r="F820" s="272" t="s">
        <v>263</v>
      </c>
      <c r="G820" s="272" t="s">
        <v>264</v>
      </c>
      <c r="H820" s="272" t="s">
        <v>263</v>
      </c>
      <c r="I820" s="272" t="s">
        <v>263</v>
      </c>
      <c r="J820" s="272" t="s">
        <v>263</v>
      </c>
      <c r="K820" s="272" t="s">
        <v>263</v>
      </c>
      <c r="L820" s="272" t="s">
        <v>263</v>
      </c>
      <c r="M820" s="272" t="s">
        <v>263</v>
      </c>
      <c r="N820" s="272" t="s">
        <v>263</v>
      </c>
    </row>
    <row r="821" spans="1:14">
      <c r="A821" s="272">
        <v>811303</v>
      </c>
      <c r="B821" s="272" t="s">
        <v>712</v>
      </c>
      <c r="C821" s="272" t="s">
        <v>264</v>
      </c>
      <c r="D821" s="272" t="s">
        <v>264</v>
      </c>
      <c r="E821" s="272" t="s">
        <v>263</v>
      </c>
      <c r="F821" s="272" t="s">
        <v>264</v>
      </c>
      <c r="G821" s="272" t="s">
        <v>263</v>
      </c>
      <c r="H821" s="272" t="s">
        <v>263</v>
      </c>
      <c r="I821" s="272" t="s">
        <v>263</v>
      </c>
      <c r="J821" s="272" t="s">
        <v>263</v>
      </c>
      <c r="K821" s="272" t="s">
        <v>263</v>
      </c>
      <c r="L821" s="272" t="s">
        <v>263</v>
      </c>
      <c r="M821" s="272" t="s">
        <v>263</v>
      </c>
      <c r="N821" s="272" t="s">
        <v>263</v>
      </c>
    </row>
    <row r="822" spans="1:14">
      <c r="A822" s="272">
        <v>811305</v>
      </c>
      <c r="B822" s="272" t="s">
        <v>712</v>
      </c>
      <c r="C822" s="272" t="s">
        <v>264</v>
      </c>
      <c r="D822" s="272" t="s">
        <v>264</v>
      </c>
      <c r="E822" s="272" t="s">
        <v>264</v>
      </c>
      <c r="F822" s="272" t="s">
        <v>264</v>
      </c>
      <c r="G822" s="272" t="s">
        <v>264</v>
      </c>
      <c r="H822" s="272" t="s">
        <v>264</v>
      </c>
      <c r="I822" s="272" t="s">
        <v>263</v>
      </c>
      <c r="J822" s="272" t="s">
        <v>263</v>
      </c>
      <c r="K822" s="272" t="s">
        <v>263</v>
      </c>
      <c r="L822" s="272" t="s">
        <v>263</v>
      </c>
      <c r="M822" s="272" t="s">
        <v>263</v>
      </c>
      <c r="N822" s="272" t="s">
        <v>263</v>
      </c>
    </row>
    <row r="823" spans="1:14">
      <c r="A823" s="272">
        <v>811307</v>
      </c>
      <c r="B823" s="272" t="s">
        <v>712</v>
      </c>
      <c r="C823" s="272" t="s">
        <v>264</v>
      </c>
      <c r="D823" s="272" t="s">
        <v>264</v>
      </c>
      <c r="E823" s="272" t="s">
        <v>263</v>
      </c>
      <c r="F823" s="272" t="s">
        <v>263</v>
      </c>
      <c r="G823" s="272" t="s">
        <v>263</v>
      </c>
      <c r="H823" s="272" t="s">
        <v>263</v>
      </c>
      <c r="I823" s="272" t="s">
        <v>263</v>
      </c>
      <c r="J823" s="272" t="s">
        <v>263</v>
      </c>
      <c r="K823" s="272" t="s">
        <v>263</v>
      </c>
      <c r="L823" s="272" t="s">
        <v>263</v>
      </c>
      <c r="M823" s="272" t="s">
        <v>263</v>
      </c>
      <c r="N823" s="272" t="s">
        <v>263</v>
      </c>
    </row>
    <row r="824" spans="1:14">
      <c r="A824" s="272">
        <v>811308</v>
      </c>
      <c r="B824" s="272" t="s">
        <v>712</v>
      </c>
      <c r="C824" s="272" t="s">
        <v>264</v>
      </c>
      <c r="D824" s="272" t="s">
        <v>264</v>
      </c>
      <c r="E824" s="272" t="s">
        <v>263</v>
      </c>
      <c r="F824" s="272" t="s">
        <v>263</v>
      </c>
      <c r="G824" s="272" t="s">
        <v>263</v>
      </c>
      <c r="H824" s="272" t="s">
        <v>263</v>
      </c>
      <c r="I824" s="272" t="s">
        <v>263</v>
      </c>
      <c r="J824" s="272" t="s">
        <v>263</v>
      </c>
      <c r="K824" s="272" t="s">
        <v>263</v>
      </c>
      <c r="L824" s="272" t="s">
        <v>263</v>
      </c>
      <c r="M824" s="272" t="s">
        <v>263</v>
      </c>
      <c r="N824" s="272" t="s">
        <v>263</v>
      </c>
    </row>
    <row r="825" spans="1:14">
      <c r="A825" s="272">
        <v>811314</v>
      </c>
      <c r="B825" s="272" t="s">
        <v>712</v>
      </c>
      <c r="C825" s="272" t="s">
        <v>264</v>
      </c>
      <c r="D825" s="272" t="s">
        <v>263</v>
      </c>
      <c r="E825" s="272" t="s">
        <v>264</v>
      </c>
      <c r="F825" s="272" t="s">
        <v>264</v>
      </c>
      <c r="G825" s="272" t="s">
        <v>263</v>
      </c>
      <c r="H825" s="272" t="s">
        <v>264</v>
      </c>
      <c r="I825" s="272" t="s">
        <v>263</v>
      </c>
      <c r="J825" s="272" t="s">
        <v>263</v>
      </c>
      <c r="K825" s="272" t="s">
        <v>263</v>
      </c>
      <c r="L825" s="272" t="s">
        <v>263</v>
      </c>
      <c r="M825" s="272" t="s">
        <v>263</v>
      </c>
      <c r="N825" s="272" t="s">
        <v>263</v>
      </c>
    </row>
    <row r="826" spans="1:14">
      <c r="A826" s="272">
        <v>811315</v>
      </c>
      <c r="B826" s="272" t="s">
        <v>712</v>
      </c>
      <c r="C826" s="272" t="s">
        <v>264</v>
      </c>
      <c r="D826" s="272" t="s">
        <v>264</v>
      </c>
      <c r="E826" s="272" t="s">
        <v>263</v>
      </c>
      <c r="F826" s="272" t="s">
        <v>264</v>
      </c>
      <c r="G826" s="272" t="s">
        <v>264</v>
      </c>
      <c r="H826" s="272" t="s">
        <v>264</v>
      </c>
      <c r="I826" s="272" t="s">
        <v>264</v>
      </c>
      <c r="J826" s="272" t="s">
        <v>264</v>
      </c>
      <c r="K826" s="272" t="s">
        <v>263</v>
      </c>
      <c r="L826" s="272" t="s">
        <v>263</v>
      </c>
      <c r="M826" s="272" t="s">
        <v>263</v>
      </c>
      <c r="N826" s="272" t="s">
        <v>263</v>
      </c>
    </row>
    <row r="827" spans="1:14">
      <c r="A827" s="272">
        <v>811316</v>
      </c>
      <c r="B827" s="272" t="s">
        <v>712</v>
      </c>
      <c r="C827" s="272" t="s">
        <v>262</v>
      </c>
      <c r="D827" s="272" t="s">
        <v>262</v>
      </c>
      <c r="E827" s="272" t="s">
        <v>264</v>
      </c>
      <c r="F827" s="272" t="s">
        <v>264</v>
      </c>
      <c r="G827" s="272" t="s">
        <v>264</v>
      </c>
      <c r="H827" s="272" t="s">
        <v>264</v>
      </c>
      <c r="I827" s="272" t="s">
        <v>263</v>
      </c>
      <c r="J827" s="272" t="s">
        <v>263</v>
      </c>
      <c r="K827" s="272" t="s">
        <v>263</v>
      </c>
      <c r="L827" s="272" t="s">
        <v>263</v>
      </c>
      <c r="M827" s="272" t="s">
        <v>263</v>
      </c>
      <c r="N827" s="272" t="s">
        <v>263</v>
      </c>
    </row>
    <row r="828" spans="1:14">
      <c r="A828" s="272">
        <v>811317</v>
      </c>
      <c r="B828" s="272" t="s">
        <v>712</v>
      </c>
      <c r="C828" s="272" t="s">
        <v>264</v>
      </c>
      <c r="D828" s="272" t="s">
        <v>263</v>
      </c>
      <c r="E828" s="272" t="s">
        <v>263</v>
      </c>
      <c r="F828" s="272" t="s">
        <v>264</v>
      </c>
      <c r="G828" s="272" t="s">
        <v>264</v>
      </c>
      <c r="H828" s="272" t="s">
        <v>264</v>
      </c>
      <c r="I828" s="272" t="s">
        <v>263</v>
      </c>
      <c r="J828" s="272" t="s">
        <v>263</v>
      </c>
      <c r="K828" s="272" t="s">
        <v>263</v>
      </c>
      <c r="L828" s="272" t="s">
        <v>263</v>
      </c>
      <c r="M828" s="272" t="s">
        <v>263</v>
      </c>
      <c r="N828" s="272" t="s">
        <v>263</v>
      </c>
    </row>
    <row r="829" spans="1:14">
      <c r="A829" s="272">
        <v>811319</v>
      </c>
      <c r="B829" s="272" t="s">
        <v>712</v>
      </c>
      <c r="C829" s="272" t="s">
        <v>264</v>
      </c>
      <c r="D829" s="272" t="s">
        <v>264</v>
      </c>
      <c r="E829" s="272" t="s">
        <v>264</v>
      </c>
      <c r="F829" s="272" t="s">
        <v>264</v>
      </c>
      <c r="G829" s="272" t="s">
        <v>264</v>
      </c>
      <c r="H829" s="272" t="s">
        <v>264</v>
      </c>
      <c r="I829" s="272" t="s">
        <v>263</v>
      </c>
      <c r="J829" s="272" t="s">
        <v>263</v>
      </c>
      <c r="K829" s="272" t="s">
        <v>263</v>
      </c>
      <c r="L829" s="272" t="s">
        <v>263</v>
      </c>
      <c r="M829" s="272" t="s">
        <v>263</v>
      </c>
      <c r="N829" s="272" t="s">
        <v>263</v>
      </c>
    </row>
    <row r="830" spans="1:14">
      <c r="A830" s="272">
        <v>811322</v>
      </c>
      <c r="B830" s="272" t="s">
        <v>712</v>
      </c>
      <c r="C830" s="272" t="s">
        <v>264</v>
      </c>
      <c r="D830" s="272" t="s">
        <v>263</v>
      </c>
      <c r="E830" s="272" t="s">
        <v>264</v>
      </c>
      <c r="F830" s="272" t="s">
        <v>264</v>
      </c>
      <c r="G830" s="272" t="s">
        <v>264</v>
      </c>
      <c r="H830" s="272" t="s">
        <v>264</v>
      </c>
      <c r="I830" s="272" t="s">
        <v>263</v>
      </c>
      <c r="J830" s="272" t="s">
        <v>263</v>
      </c>
      <c r="K830" s="272" t="s">
        <v>263</v>
      </c>
      <c r="L830" s="272" t="s">
        <v>263</v>
      </c>
      <c r="M830" s="272" t="s">
        <v>263</v>
      </c>
      <c r="N830" s="272" t="s">
        <v>263</v>
      </c>
    </row>
    <row r="831" spans="1:14">
      <c r="A831" s="272">
        <v>811323</v>
      </c>
      <c r="B831" s="272" t="s">
        <v>712</v>
      </c>
      <c r="C831" s="272" t="s">
        <v>264</v>
      </c>
      <c r="D831" s="272" t="s">
        <v>264</v>
      </c>
      <c r="E831" s="272" t="s">
        <v>264</v>
      </c>
      <c r="F831" s="272" t="s">
        <v>262</v>
      </c>
      <c r="G831" s="272" t="s">
        <v>264</v>
      </c>
      <c r="H831" s="272" t="s">
        <v>264</v>
      </c>
      <c r="I831" s="272" t="s">
        <v>264</v>
      </c>
      <c r="J831" s="272" t="s">
        <v>264</v>
      </c>
      <c r="K831" s="272" t="s">
        <v>264</v>
      </c>
      <c r="L831" s="272" t="s">
        <v>264</v>
      </c>
      <c r="M831" s="272" t="s">
        <v>264</v>
      </c>
      <c r="N831" s="272" t="s">
        <v>264</v>
      </c>
    </row>
    <row r="832" spans="1:14">
      <c r="A832" s="272">
        <v>811325</v>
      </c>
      <c r="B832" s="272" t="s">
        <v>712</v>
      </c>
      <c r="C832" s="272" t="s">
        <v>263</v>
      </c>
      <c r="D832" s="272" t="s">
        <v>263</v>
      </c>
      <c r="E832" s="272" t="s">
        <v>264</v>
      </c>
      <c r="F832" s="272" t="s">
        <v>264</v>
      </c>
      <c r="G832" s="272" t="s">
        <v>264</v>
      </c>
      <c r="H832" s="272" t="s">
        <v>263</v>
      </c>
      <c r="I832" s="272" t="s">
        <v>263</v>
      </c>
      <c r="J832" s="272" t="s">
        <v>263</v>
      </c>
      <c r="K832" s="272" t="s">
        <v>263</v>
      </c>
      <c r="L832" s="272" t="s">
        <v>263</v>
      </c>
      <c r="M832" s="272" t="s">
        <v>263</v>
      </c>
      <c r="N832" s="272" t="s">
        <v>263</v>
      </c>
    </row>
    <row r="833" spans="1:14">
      <c r="A833" s="272">
        <v>811326</v>
      </c>
      <c r="B833" s="272" t="s">
        <v>712</v>
      </c>
      <c r="C833" s="272" t="s">
        <v>262</v>
      </c>
      <c r="D833" s="272" t="s">
        <v>263</v>
      </c>
      <c r="E833" s="272" t="s">
        <v>263</v>
      </c>
      <c r="F833" s="272" t="s">
        <v>262</v>
      </c>
      <c r="G833" s="272" t="s">
        <v>263</v>
      </c>
      <c r="H833" s="272" t="s">
        <v>263</v>
      </c>
      <c r="I833" s="272" t="s">
        <v>263</v>
      </c>
      <c r="J833" s="272" t="s">
        <v>263</v>
      </c>
      <c r="K833" s="272" t="s">
        <v>263</v>
      </c>
      <c r="L833" s="272" t="s">
        <v>263</v>
      </c>
      <c r="M833" s="272" t="s">
        <v>263</v>
      </c>
      <c r="N833" s="272" t="s">
        <v>263</v>
      </c>
    </row>
    <row r="834" spans="1:14">
      <c r="A834" s="272">
        <v>811329</v>
      </c>
      <c r="B834" s="272" t="s">
        <v>712</v>
      </c>
      <c r="C834" s="272" t="s">
        <v>263</v>
      </c>
      <c r="D834" s="272" t="s">
        <v>264</v>
      </c>
      <c r="E834" s="272" t="s">
        <v>264</v>
      </c>
      <c r="F834" s="272" t="s">
        <v>263</v>
      </c>
      <c r="G834" s="272" t="s">
        <v>263</v>
      </c>
      <c r="H834" s="272" t="s">
        <v>263</v>
      </c>
      <c r="I834" s="272" t="s">
        <v>263</v>
      </c>
      <c r="J834" s="272" t="s">
        <v>263</v>
      </c>
      <c r="K834" s="272" t="s">
        <v>263</v>
      </c>
      <c r="L834" s="272" t="s">
        <v>263</v>
      </c>
      <c r="M834" s="272" t="s">
        <v>263</v>
      </c>
      <c r="N834" s="272" t="s">
        <v>263</v>
      </c>
    </row>
    <row r="835" spans="1:14">
      <c r="A835" s="272">
        <v>811331</v>
      </c>
      <c r="B835" s="272" t="s">
        <v>712</v>
      </c>
      <c r="C835" s="272" t="s">
        <v>263</v>
      </c>
      <c r="D835" s="272" t="s">
        <v>263</v>
      </c>
      <c r="E835" s="272" t="s">
        <v>264</v>
      </c>
      <c r="F835" s="272" t="s">
        <v>264</v>
      </c>
      <c r="G835" s="272" t="s">
        <v>264</v>
      </c>
      <c r="H835" s="272" t="s">
        <v>263</v>
      </c>
      <c r="I835" s="272" t="s">
        <v>263</v>
      </c>
      <c r="J835" s="272" t="s">
        <v>263</v>
      </c>
      <c r="K835" s="272" t="s">
        <v>263</v>
      </c>
      <c r="L835" s="272" t="s">
        <v>263</v>
      </c>
      <c r="M835" s="272" t="s">
        <v>263</v>
      </c>
      <c r="N835" s="272" t="s">
        <v>263</v>
      </c>
    </row>
    <row r="836" spans="1:14">
      <c r="A836" s="272">
        <v>811332</v>
      </c>
      <c r="B836" s="272" t="s">
        <v>712</v>
      </c>
      <c r="C836" s="272" t="s">
        <v>264</v>
      </c>
      <c r="D836" s="272" t="s">
        <v>264</v>
      </c>
      <c r="E836" s="272" t="s">
        <v>263</v>
      </c>
      <c r="F836" s="272" t="s">
        <v>264</v>
      </c>
      <c r="G836" s="272" t="s">
        <v>264</v>
      </c>
      <c r="H836" s="272" t="s">
        <v>263</v>
      </c>
      <c r="I836" s="272" t="s">
        <v>263</v>
      </c>
      <c r="J836" s="272" t="s">
        <v>263</v>
      </c>
      <c r="K836" s="272" t="s">
        <v>263</v>
      </c>
      <c r="L836" s="272" t="s">
        <v>263</v>
      </c>
      <c r="M836" s="272" t="s">
        <v>263</v>
      </c>
      <c r="N836" s="272" t="s">
        <v>263</v>
      </c>
    </row>
    <row r="837" spans="1:14">
      <c r="A837" s="272">
        <v>811335</v>
      </c>
      <c r="B837" s="272" t="s">
        <v>712</v>
      </c>
      <c r="C837" s="272" t="s">
        <v>264</v>
      </c>
      <c r="D837" s="272" t="s">
        <v>264</v>
      </c>
      <c r="E837" s="272" t="s">
        <v>264</v>
      </c>
      <c r="F837" s="272" t="s">
        <v>264</v>
      </c>
      <c r="G837" s="272" t="s">
        <v>263</v>
      </c>
      <c r="H837" s="272" t="s">
        <v>263</v>
      </c>
      <c r="I837" s="272" t="s">
        <v>263</v>
      </c>
      <c r="J837" s="272" t="s">
        <v>263</v>
      </c>
      <c r="K837" s="272" t="s">
        <v>263</v>
      </c>
      <c r="L837" s="272" t="s">
        <v>263</v>
      </c>
      <c r="M837" s="272" t="s">
        <v>263</v>
      </c>
      <c r="N837" s="272" t="s">
        <v>263</v>
      </c>
    </row>
    <row r="838" spans="1:14">
      <c r="A838" s="272">
        <v>811337</v>
      </c>
      <c r="B838" s="272" t="s">
        <v>712</v>
      </c>
      <c r="C838" s="272" t="s">
        <v>264</v>
      </c>
      <c r="D838" s="272" t="s">
        <v>263</v>
      </c>
      <c r="E838" s="272" t="s">
        <v>263</v>
      </c>
      <c r="F838" s="272" t="s">
        <v>263</v>
      </c>
      <c r="G838" s="272" t="s">
        <v>263</v>
      </c>
      <c r="H838" s="272" t="s">
        <v>264</v>
      </c>
      <c r="I838" s="272" t="s">
        <v>263</v>
      </c>
      <c r="J838" s="272" t="s">
        <v>263</v>
      </c>
      <c r="K838" s="272" t="s">
        <v>263</v>
      </c>
      <c r="L838" s="272" t="s">
        <v>263</v>
      </c>
      <c r="M838" s="272" t="s">
        <v>263</v>
      </c>
      <c r="N838" s="272" t="s">
        <v>263</v>
      </c>
    </row>
    <row r="839" spans="1:14">
      <c r="A839" s="272">
        <v>811338</v>
      </c>
      <c r="B839" s="272" t="s">
        <v>712</v>
      </c>
      <c r="C839" s="272" t="s">
        <v>264</v>
      </c>
      <c r="D839" s="272" t="s">
        <v>263</v>
      </c>
      <c r="E839" s="272" t="s">
        <v>263</v>
      </c>
      <c r="F839" s="272" t="s">
        <v>264</v>
      </c>
      <c r="G839" s="272" t="s">
        <v>263</v>
      </c>
      <c r="H839" s="272" t="s">
        <v>264</v>
      </c>
      <c r="I839" s="272" t="s">
        <v>263</v>
      </c>
      <c r="J839" s="272" t="s">
        <v>263</v>
      </c>
      <c r="K839" s="272" t="s">
        <v>263</v>
      </c>
      <c r="L839" s="272" t="s">
        <v>263</v>
      </c>
      <c r="M839" s="272" t="s">
        <v>263</v>
      </c>
      <c r="N839" s="272" t="s">
        <v>263</v>
      </c>
    </row>
    <row r="840" spans="1:14">
      <c r="A840" s="272">
        <v>811339</v>
      </c>
      <c r="B840" s="272" t="s">
        <v>712</v>
      </c>
      <c r="C840" s="272" t="s">
        <v>264</v>
      </c>
      <c r="D840" s="272" t="s">
        <v>264</v>
      </c>
      <c r="E840" s="272" t="s">
        <v>263</v>
      </c>
      <c r="F840" s="272" t="s">
        <v>264</v>
      </c>
      <c r="G840" s="272" t="s">
        <v>263</v>
      </c>
      <c r="H840" s="272" t="s">
        <v>264</v>
      </c>
      <c r="I840" s="272" t="s">
        <v>263</v>
      </c>
      <c r="J840" s="272" t="s">
        <v>263</v>
      </c>
      <c r="K840" s="272" t="s">
        <v>263</v>
      </c>
      <c r="L840" s="272" t="s">
        <v>263</v>
      </c>
      <c r="M840" s="272" t="s">
        <v>263</v>
      </c>
      <c r="N840" s="272" t="s">
        <v>263</v>
      </c>
    </row>
    <row r="841" spans="1:14">
      <c r="A841" s="272">
        <v>811341</v>
      </c>
      <c r="B841" s="272" t="s">
        <v>712</v>
      </c>
      <c r="C841" s="272" t="s">
        <v>264</v>
      </c>
      <c r="D841" s="272" t="s">
        <v>264</v>
      </c>
      <c r="E841" s="272" t="s">
        <v>264</v>
      </c>
      <c r="F841" s="272" t="s">
        <v>263</v>
      </c>
      <c r="G841" s="272" t="s">
        <v>263</v>
      </c>
      <c r="H841" s="272" t="s">
        <v>264</v>
      </c>
      <c r="I841" s="272" t="s">
        <v>263</v>
      </c>
      <c r="J841" s="272" t="s">
        <v>263</v>
      </c>
      <c r="K841" s="272" t="s">
        <v>263</v>
      </c>
      <c r="L841" s="272" t="s">
        <v>263</v>
      </c>
      <c r="M841" s="272" t="s">
        <v>263</v>
      </c>
      <c r="N841" s="272" t="s">
        <v>263</v>
      </c>
    </row>
    <row r="842" spans="1:14">
      <c r="A842" s="272">
        <v>811344</v>
      </c>
      <c r="B842" s="272" t="s">
        <v>712</v>
      </c>
      <c r="C842" s="272" t="s">
        <v>264</v>
      </c>
      <c r="D842" s="272" t="s">
        <v>264</v>
      </c>
      <c r="E842" s="272" t="s">
        <v>263</v>
      </c>
      <c r="F842" s="272" t="s">
        <v>264</v>
      </c>
      <c r="G842" s="272" t="s">
        <v>264</v>
      </c>
      <c r="H842" s="272" t="s">
        <v>264</v>
      </c>
      <c r="I842" s="272" t="s">
        <v>263</v>
      </c>
      <c r="J842" s="272" t="s">
        <v>263</v>
      </c>
      <c r="K842" s="272" t="s">
        <v>263</v>
      </c>
      <c r="L842" s="272" t="s">
        <v>263</v>
      </c>
      <c r="M842" s="272" t="s">
        <v>263</v>
      </c>
      <c r="N842" s="272" t="s">
        <v>263</v>
      </c>
    </row>
    <row r="843" spans="1:14">
      <c r="A843" s="272">
        <v>811345</v>
      </c>
      <c r="B843" s="272" t="s">
        <v>712</v>
      </c>
      <c r="C843" s="272" t="s">
        <v>264</v>
      </c>
      <c r="D843" s="272" t="s">
        <v>264</v>
      </c>
      <c r="E843" s="272" t="s">
        <v>264</v>
      </c>
      <c r="F843" s="272" t="s">
        <v>262</v>
      </c>
      <c r="G843" s="272" t="s">
        <v>263</v>
      </c>
      <c r="H843" s="272" t="s">
        <v>263</v>
      </c>
      <c r="I843" s="272" t="s">
        <v>263</v>
      </c>
      <c r="J843" s="272" t="s">
        <v>263</v>
      </c>
      <c r="K843" s="272" t="s">
        <v>263</v>
      </c>
      <c r="L843" s="272" t="s">
        <v>264</v>
      </c>
      <c r="M843" s="272" t="s">
        <v>263</v>
      </c>
      <c r="N843" s="272" t="s">
        <v>263</v>
      </c>
    </row>
    <row r="844" spans="1:14">
      <c r="A844" s="272">
        <v>811346</v>
      </c>
      <c r="B844" s="272" t="s">
        <v>712</v>
      </c>
      <c r="C844" s="272" t="s">
        <v>264</v>
      </c>
      <c r="D844" s="272" t="s">
        <v>264</v>
      </c>
      <c r="E844" s="272" t="s">
        <v>263</v>
      </c>
      <c r="F844" s="272" t="s">
        <v>264</v>
      </c>
      <c r="G844" s="272" t="s">
        <v>264</v>
      </c>
      <c r="H844" s="272" t="s">
        <v>264</v>
      </c>
      <c r="I844" s="272" t="s">
        <v>263</v>
      </c>
      <c r="J844" s="272" t="s">
        <v>263</v>
      </c>
      <c r="K844" s="272" t="s">
        <v>263</v>
      </c>
      <c r="L844" s="272" t="s">
        <v>263</v>
      </c>
      <c r="M844" s="272" t="s">
        <v>263</v>
      </c>
      <c r="N844" s="272" t="s">
        <v>263</v>
      </c>
    </row>
    <row r="845" spans="1:14">
      <c r="A845" s="272">
        <v>811348</v>
      </c>
      <c r="B845" s="272" t="s">
        <v>712</v>
      </c>
      <c r="C845" s="272" t="s">
        <v>264</v>
      </c>
      <c r="D845" s="272" t="s">
        <v>264</v>
      </c>
      <c r="E845" s="272" t="s">
        <v>262</v>
      </c>
      <c r="F845" s="272" t="s">
        <v>264</v>
      </c>
      <c r="G845" s="272" t="s">
        <v>262</v>
      </c>
      <c r="H845" s="272" t="s">
        <v>264</v>
      </c>
      <c r="I845" s="272" t="s">
        <v>263</v>
      </c>
      <c r="J845" s="272" t="s">
        <v>263</v>
      </c>
      <c r="K845" s="272" t="s">
        <v>263</v>
      </c>
      <c r="L845" s="272" t="s">
        <v>263</v>
      </c>
      <c r="M845" s="272" t="s">
        <v>263</v>
      </c>
      <c r="N845" s="272" t="s">
        <v>263</v>
      </c>
    </row>
    <row r="846" spans="1:14">
      <c r="A846" s="272">
        <v>811350</v>
      </c>
      <c r="B846" s="272" t="s">
        <v>712</v>
      </c>
      <c r="C846" s="272" t="s">
        <v>264</v>
      </c>
      <c r="D846" s="272" t="s">
        <v>264</v>
      </c>
      <c r="E846" s="272" t="s">
        <v>263</v>
      </c>
      <c r="F846" s="272" t="s">
        <v>263</v>
      </c>
      <c r="G846" s="272" t="s">
        <v>264</v>
      </c>
      <c r="H846" s="272" t="s">
        <v>263</v>
      </c>
      <c r="I846" s="272" t="s">
        <v>263</v>
      </c>
      <c r="J846" s="272" t="s">
        <v>263</v>
      </c>
      <c r="K846" s="272" t="s">
        <v>263</v>
      </c>
      <c r="L846" s="272" t="s">
        <v>263</v>
      </c>
      <c r="M846" s="272" t="s">
        <v>263</v>
      </c>
      <c r="N846" s="272" t="s">
        <v>263</v>
      </c>
    </row>
    <row r="847" spans="1:14">
      <c r="A847" s="272">
        <v>811351</v>
      </c>
      <c r="B847" s="272" t="s">
        <v>712</v>
      </c>
      <c r="C847" s="272" t="s">
        <v>264</v>
      </c>
      <c r="D847" s="272" t="s">
        <v>264</v>
      </c>
      <c r="E847" s="272" t="s">
        <v>264</v>
      </c>
      <c r="F847" s="272" t="s">
        <v>264</v>
      </c>
      <c r="G847" s="272" t="s">
        <v>264</v>
      </c>
      <c r="H847" s="272" t="s">
        <v>264</v>
      </c>
      <c r="I847" s="272" t="s">
        <v>264</v>
      </c>
      <c r="J847" s="272" t="s">
        <v>263</v>
      </c>
      <c r="K847" s="272" t="s">
        <v>263</v>
      </c>
      <c r="L847" s="272" t="s">
        <v>264</v>
      </c>
      <c r="M847" s="272" t="s">
        <v>264</v>
      </c>
      <c r="N847" s="272" t="s">
        <v>263</v>
      </c>
    </row>
    <row r="848" spans="1:14">
      <c r="A848" s="272">
        <v>811360</v>
      </c>
      <c r="B848" s="272" t="s">
        <v>712</v>
      </c>
      <c r="C848" s="272" t="s">
        <v>264</v>
      </c>
      <c r="D848" s="272" t="s">
        <v>264</v>
      </c>
      <c r="E848" s="272" t="s">
        <v>264</v>
      </c>
      <c r="F848" s="272" t="s">
        <v>264</v>
      </c>
      <c r="G848" s="272" t="s">
        <v>264</v>
      </c>
      <c r="H848" s="272" t="s">
        <v>264</v>
      </c>
      <c r="I848" s="272" t="s">
        <v>263</v>
      </c>
      <c r="J848" s="272" t="s">
        <v>263</v>
      </c>
      <c r="K848" s="272" t="s">
        <v>263</v>
      </c>
      <c r="L848" s="272" t="s">
        <v>263</v>
      </c>
      <c r="M848" s="272" t="s">
        <v>263</v>
      </c>
      <c r="N848" s="272" t="s">
        <v>263</v>
      </c>
    </row>
    <row r="849" spans="1:14">
      <c r="A849" s="272">
        <v>811361</v>
      </c>
      <c r="B849" s="272" t="s">
        <v>712</v>
      </c>
      <c r="C849" s="272" t="s">
        <v>264</v>
      </c>
      <c r="D849" s="272" t="s">
        <v>264</v>
      </c>
      <c r="E849" s="272" t="s">
        <v>263</v>
      </c>
      <c r="F849" s="272" t="s">
        <v>264</v>
      </c>
      <c r="G849" s="272" t="s">
        <v>264</v>
      </c>
      <c r="H849" s="272" t="s">
        <v>264</v>
      </c>
      <c r="I849" s="272" t="s">
        <v>264</v>
      </c>
      <c r="J849" s="272" t="s">
        <v>263</v>
      </c>
      <c r="K849" s="272" t="s">
        <v>263</v>
      </c>
      <c r="L849" s="272" t="s">
        <v>263</v>
      </c>
      <c r="M849" s="272" t="s">
        <v>264</v>
      </c>
      <c r="N849" s="272" t="s">
        <v>263</v>
      </c>
    </row>
    <row r="850" spans="1:14">
      <c r="A850" s="272">
        <v>811362</v>
      </c>
      <c r="B850" s="272" t="s">
        <v>712</v>
      </c>
      <c r="C850" s="272" t="s">
        <v>264</v>
      </c>
      <c r="D850" s="272" t="s">
        <v>264</v>
      </c>
      <c r="E850" s="272" t="s">
        <v>264</v>
      </c>
      <c r="F850" s="272" t="s">
        <v>263</v>
      </c>
      <c r="G850" s="272" t="s">
        <v>263</v>
      </c>
      <c r="H850" s="272" t="s">
        <v>264</v>
      </c>
      <c r="I850" s="272" t="s">
        <v>263</v>
      </c>
      <c r="J850" s="272" t="s">
        <v>263</v>
      </c>
      <c r="K850" s="272" t="s">
        <v>263</v>
      </c>
      <c r="L850" s="272" t="s">
        <v>263</v>
      </c>
      <c r="M850" s="272" t="s">
        <v>263</v>
      </c>
      <c r="N850" s="272" t="s">
        <v>263</v>
      </c>
    </row>
    <row r="851" spans="1:14">
      <c r="A851" s="272">
        <v>811364</v>
      </c>
      <c r="B851" s="272" t="s">
        <v>712</v>
      </c>
      <c r="C851" s="272" t="s">
        <v>263</v>
      </c>
      <c r="D851" s="272" t="s">
        <v>262</v>
      </c>
      <c r="E851" s="272" t="s">
        <v>263</v>
      </c>
      <c r="F851" s="272" t="s">
        <v>263</v>
      </c>
      <c r="G851" s="272" t="s">
        <v>263</v>
      </c>
      <c r="H851" s="272" t="s">
        <v>263</v>
      </c>
      <c r="I851" s="272" t="s">
        <v>262</v>
      </c>
      <c r="J851" s="272" t="s">
        <v>263</v>
      </c>
      <c r="K851" s="272" t="s">
        <v>263</v>
      </c>
      <c r="L851" s="272" t="s">
        <v>263</v>
      </c>
      <c r="M851" s="272" t="s">
        <v>263</v>
      </c>
      <c r="N851" s="272" t="s">
        <v>263</v>
      </c>
    </row>
    <row r="852" spans="1:14">
      <c r="A852" s="272">
        <v>811366</v>
      </c>
      <c r="B852" s="272" t="s">
        <v>712</v>
      </c>
      <c r="C852" s="272" t="s">
        <v>263</v>
      </c>
      <c r="D852" s="272" t="s">
        <v>262</v>
      </c>
      <c r="E852" s="272" t="s">
        <v>262</v>
      </c>
      <c r="F852" s="272" t="s">
        <v>263</v>
      </c>
      <c r="G852" s="272" t="s">
        <v>263</v>
      </c>
      <c r="H852" s="272" t="s">
        <v>263</v>
      </c>
      <c r="I852" s="272" t="s">
        <v>263</v>
      </c>
      <c r="J852" s="272" t="s">
        <v>263</v>
      </c>
      <c r="K852" s="272" t="s">
        <v>263</v>
      </c>
      <c r="L852" s="272" t="s">
        <v>263</v>
      </c>
      <c r="M852" s="272" t="s">
        <v>263</v>
      </c>
      <c r="N852" s="272" t="s">
        <v>263</v>
      </c>
    </row>
    <row r="853" spans="1:14">
      <c r="A853" s="272">
        <v>811369</v>
      </c>
      <c r="B853" s="272" t="s">
        <v>712</v>
      </c>
      <c r="C853" s="272" t="s">
        <v>264</v>
      </c>
      <c r="D853" s="272" t="s">
        <v>264</v>
      </c>
      <c r="E853" s="272" t="s">
        <v>263</v>
      </c>
      <c r="F853" s="272" t="s">
        <v>263</v>
      </c>
      <c r="G853" s="272" t="s">
        <v>263</v>
      </c>
      <c r="H853" s="272" t="s">
        <v>264</v>
      </c>
      <c r="I853" s="272" t="s">
        <v>263</v>
      </c>
      <c r="J853" s="272" t="s">
        <v>263</v>
      </c>
      <c r="K853" s="272" t="s">
        <v>263</v>
      </c>
      <c r="L853" s="272" t="s">
        <v>263</v>
      </c>
      <c r="M853" s="272" t="s">
        <v>263</v>
      </c>
      <c r="N853" s="272" t="s">
        <v>263</v>
      </c>
    </row>
    <row r="854" spans="1:14">
      <c r="A854" s="272">
        <v>811371</v>
      </c>
      <c r="B854" s="272" t="s">
        <v>712</v>
      </c>
      <c r="C854" s="272" t="s">
        <v>264</v>
      </c>
      <c r="D854" s="272" t="s">
        <v>264</v>
      </c>
      <c r="E854" s="272" t="s">
        <v>264</v>
      </c>
      <c r="F854" s="272" t="s">
        <v>264</v>
      </c>
      <c r="G854" s="272" t="s">
        <v>264</v>
      </c>
      <c r="H854" s="272" t="s">
        <v>264</v>
      </c>
      <c r="I854" s="272" t="s">
        <v>264</v>
      </c>
      <c r="J854" s="272" t="s">
        <v>263</v>
      </c>
      <c r="K854" s="272" t="s">
        <v>264</v>
      </c>
      <c r="L854" s="272" t="s">
        <v>264</v>
      </c>
      <c r="M854" s="272" t="s">
        <v>264</v>
      </c>
      <c r="N854" s="272" t="s">
        <v>263</v>
      </c>
    </row>
    <row r="855" spans="1:14">
      <c r="A855" s="272">
        <v>811372</v>
      </c>
      <c r="B855" s="272" t="s">
        <v>712</v>
      </c>
      <c r="C855" s="272" t="s">
        <v>263</v>
      </c>
      <c r="D855" s="272" t="s">
        <v>264</v>
      </c>
      <c r="E855" s="272" t="s">
        <v>264</v>
      </c>
      <c r="F855" s="272" t="s">
        <v>263</v>
      </c>
      <c r="G855" s="272" t="s">
        <v>263</v>
      </c>
      <c r="H855" s="272" t="s">
        <v>263</v>
      </c>
      <c r="I855" s="272" t="s">
        <v>262</v>
      </c>
      <c r="J855" s="272" t="s">
        <v>263</v>
      </c>
      <c r="K855" s="272" t="s">
        <v>264</v>
      </c>
      <c r="L855" s="272" t="s">
        <v>262</v>
      </c>
      <c r="M855" s="272" t="s">
        <v>263</v>
      </c>
      <c r="N855" s="272" t="s">
        <v>263</v>
      </c>
    </row>
    <row r="856" spans="1:14">
      <c r="A856" s="272">
        <v>811373</v>
      </c>
      <c r="B856" s="272" t="s">
        <v>712</v>
      </c>
      <c r="C856" s="272" t="s">
        <v>264</v>
      </c>
      <c r="D856" s="272" t="s">
        <v>263</v>
      </c>
      <c r="E856" s="272" t="s">
        <v>263</v>
      </c>
      <c r="F856" s="272" t="s">
        <v>263</v>
      </c>
      <c r="G856" s="272" t="s">
        <v>264</v>
      </c>
      <c r="H856" s="272" t="s">
        <v>264</v>
      </c>
      <c r="I856" s="272" t="s">
        <v>263</v>
      </c>
      <c r="J856" s="272" t="s">
        <v>263</v>
      </c>
      <c r="K856" s="272" t="s">
        <v>263</v>
      </c>
      <c r="L856" s="272" t="s">
        <v>263</v>
      </c>
      <c r="M856" s="272" t="s">
        <v>263</v>
      </c>
      <c r="N856" s="272" t="s">
        <v>263</v>
      </c>
    </row>
    <row r="857" spans="1:14">
      <c r="A857" s="272">
        <v>811375</v>
      </c>
      <c r="B857" s="272" t="s">
        <v>712</v>
      </c>
      <c r="C857" s="272" t="s">
        <v>264</v>
      </c>
      <c r="D857" s="272" t="s">
        <v>264</v>
      </c>
      <c r="E857" s="272" t="s">
        <v>263</v>
      </c>
      <c r="F857" s="272" t="s">
        <v>264</v>
      </c>
      <c r="G857" s="272" t="s">
        <v>263</v>
      </c>
      <c r="H857" s="272" t="s">
        <v>263</v>
      </c>
      <c r="I857" s="272" t="s">
        <v>264</v>
      </c>
      <c r="J857" s="272" t="s">
        <v>263</v>
      </c>
      <c r="K857" s="272" t="s">
        <v>263</v>
      </c>
      <c r="L857" s="272" t="s">
        <v>263</v>
      </c>
      <c r="M857" s="272" t="s">
        <v>263</v>
      </c>
      <c r="N857" s="272" t="s">
        <v>264</v>
      </c>
    </row>
    <row r="858" spans="1:14">
      <c r="A858" s="272">
        <v>811381</v>
      </c>
      <c r="B858" s="272" t="s">
        <v>712</v>
      </c>
      <c r="C858" s="272" t="s">
        <v>264</v>
      </c>
      <c r="D858" s="272" t="s">
        <v>264</v>
      </c>
      <c r="E858" s="272" t="s">
        <v>263</v>
      </c>
      <c r="F858" s="272" t="s">
        <v>263</v>
      </c>
      <c r="G858" s="272" t="s">
        <v>263</v>
      </c>
      <c r="H858" s="272" t="s">
        <v>263</v>
      </c>
      <c r="I858" s="272" t="s">
        <v>263</v>
      </c>
      <c r="J858" s="272" t="s">
        <v>263</v>
      </c>
      <c r="K858" s="272" t="s">
        <v>263</v>
      </c>
      <c r="L858" s="272" t="s">
        <v>263</v>
      </c>
      <c r="M858" s="272" t="s">
        <v>263</v>
      </c>
      <c r="N858" s="272" t="s">
        <v>263</v>
      </c>
    </row>
    <row r="859" spans="1:14">
      <c r="A859" s="272">
        <v>811385</v>
      </c>
      <c r="B859" s="272" t="s">
        <v>712</v>
      </c>
      <c r="C859" s="272" t="s">
        <v>262</v>
      </c>
      <c r="D859" s="272" t="s">
        <v>263</v>
      </c>
      <c r="E859" s="272" t="s">
        <v>262</v>
      </c>
      <c r="F859" s="272" t="s">
        <v>262</v>
      </c>
      <c r="G859" s="272" t="s">
        <v>263</v>
      </c>
      <c r="H859" s="272" t="s">
        <v>264</v>
      </c>
      <c r="I859" s="272" t="s">
        <v>263</v>
      </c>
      <c r="J859" s="272" t="s">
        <v>263</v>
      </c>
      <c r="K859" s="272" t="s">
        <v>263</v>
      </c>
      <c r="L859" s="272" t="s">
        <v>263</v>
      </c>
      <c r="M859" s="272" t="s">
        <v>263</v>
      </c>
      <c r="N859" s="272" t="s">
        <v>264</v>
      </c>
    </row>
    <row r="860" spans="1:14">
      <c r="A860" s="272">
        <v>811387</v>
      </c>
      <c r="B860" s="272" t="s">
        <v>712</v>
      </c>
      <c r="C860" s="272" t="s">
        <v>264</v>
      </c>
      <c r="D860" s="272" t="s">
        <v>264</v>
      </c>
      <c r="E860" s="272" t="s">
        <v>264</v>
      </c>
      <c r="F860" s="272" t="s">
        <v>264</v>
      </c>
      <c r="G860" s="272" t="s">
        <v>264</v>
      </c>
      <c r="H860" s="272" t="s">
        <v>264</v>
      </c>
      <c r="I860" s="272" t="s">
        <v>263</v>
      </c>
      <c r="J860" s="272" t="s">
        <v>263</v>
      </c>
      <c r="K860" s="272" t="s">
        <v>263</v>
      </c>
      <c r="L860" s="272" t="s">
        <v>263</v>
      </c>
      <c r="M860" s="272" t="s">
        <v>263</v>
      </c>
      <c r="N860" s="272" t="s">
        <v>263</v>
      </c>
    </row>
    <row r="861" spans="1:14">
      <c r="A861" s="272">
        <v>811388</v>
      </c>
      <c r="B861" s="272" t="s">
        <v>712</v>
      </c>
      <c r="C861" s="272" t="s">
        <v>264</v>
      </c>
      <c r="D861" s="272" t="s">
        <v>264</v>
      </c>
      <c r="E861" s="272" t="s">
        <v>264</v>
      </c>
      <c r="F861" s="272" t="s">
        <v>264</v>
      </c>
      <c r="G861" s="272" t="s">
        <v>264</v>
      </c>
      <c r="H861" s="272" t="s">
        <v>264</v>
      </c>
      <c r="I861" s="272" t="s">
        <v>264</v>
      </c>
      <c r="J861" s="272" t="s">
        <v>264</v>
      </c>
      <c r="K861" s="272" t="s">
        <v>264</v>
      </c>
      <c r="L861" s="272" t="s">
        <v>263</v>
      </c>
      <c r="M861" s="272" t="s">
        <v>263</v>
      </c>
      <c r="N861" s="272" t="s">
        <v>263</v>
      </c>
    </row>
    <row r="862" spans="1:14">
      <c r="A862" s="272">
        <v>811390</v>
      </c>
      <c r="B862" s="272" t="s">
        <v>712</v>
      </c>
      <c r="C862" s="272" t="s">
        <v>264</v>
      </c>
      <c r="D862" s="272" t="s">
        <v>264</v>
      </c>
      <c r="E862" s="272" t="s">
        <v>264</v>
      </c>
      <c r="F862" s="272" t="s">
        <v>264</v>
      </c>
      <c r="G862" s="272" t="s">
        <v>264</v>
      </c>
      <c r="H862" s="272" t="s">
        <v>264</v>
      </c>
      <c r="I862" s="272" t="s">
        <v>264</v>
      </c>
      <c r="J862" s="272" t="s">
        <v>263</v>
      </c>
      <c r="K862" s="272" t="s">
        <v>264</v>
      </c>
      <c r="L862" s="272" t="s">
        <v>264</v>
      </c>
      <c r="M862" s="272" t="s">
        <v>264</v>
      </c>
      <c r="N862" s="272" t="s">
        <v>263</v>
      </c>
    </row>
    <row r="863" spans="1:14">
      <c r="A863" s="272">
        <v>811392</v>
      </c>
      <c r="B863" s="272" t="s">
        <v>712</v>
      </c>
      <c r="C863" s="272" t="s">
        <v>264</v>
      </c>
      <c r="D863" s="272" t="s">
        <v>264</v>
      </c>
      <c r="E863" s="272" t="s">
        <v>264</v>
      </c>
      <c r="F863" s="272" t="s">
        <v>264</v>
      </c>
      <c r="G863" s="272" t="s">
        <v>264</v>
      </c>
      <c r="H863" s="272" t="s">
        <v>264</v>
      </c>
      <c r="I863" s="272" t="s">
        <v>263</v>
      </c>
      <c r="J863" s="272" t="s">
        <v>263</v>
      </c>
      <c r="K863" s="272" t="s">
        <v>263</v>
      </c>
      <c r="L863" s="272" t="s">
        <v>263</v>
      </c>
      <c r="M863" s="272" t="s">
        <v>263</v>
      </c>
      <c r="N863" s="272" t="s">
        <v>263</v>
      </c>
    </row>
    <row r="864" spans="1:14">
      <c r="A864" s="272">
        <v>811393</v>
      </c>
      <c r="B864" s="272" t="s">
        <v>712</v>
      </c>
      <c r="C864" s="272" t="s">
        <v>264</v>
      </c>
      <c r="D864" s="272" t="s">
        <v>264</v>
      </c>
      <c r="E864" s="272" t="s">
        <v>263</v>
      </c>
      <c r="F864" s="272" t="s">
        <v>263</v>
      </c>
      <c r="G864" s="272" t="s">
        <v>263</v>
      </c>
      <c r="H864" s="272" t="s">
        <v>263</v>
      </c>
      <c r="I864" s="272" t="s">
        <v>263</v>
      </c>
      <c r="J864" s="272" t="s">
        <v>263</v>
      </c>
      <c r="K864" s="272" t="s">
        <v>263</v>
      </c>
      <c r="L864" s="272" t="s">
        <v>263</v>
      </c>
      <c r="M864" s="272" t="s">
        <v>263</v>
      </c>
      <c r="N864" s="272" t="s">
        <v>263</v>
      </c>
    </row>
    <row r="865" spans="1:14">
      <c r="A865" s="272">
        <v>811394</v>
      </c>
      <c r="B865" s="272" t="s">
        <v>712</v>
      </c>
      <c r="C865" s="272" t="s">
        <v>264</v>
      </c>
      <c r="D865" s="272" t="s">
        <v>264</v>
      </c>
      <c r="E865" s="272" t="s">
        <v>264</v>
      </c>
      <c r="F865" s="272" t="s">
        <v>264</v>
      </c>
      <c r="G865" s="272" t="s">
        <v>263</v>
      </c>
      <c r="H865" s="272" t="s">
        <v>264</v>
      </c>
      <c r="I865" s="272" t="s">
        <v>263</v>
      </c>
      <c r="J865" s="272" t="s">
        <v>263</v>
      </c>
      <c r="K865" s="272" t="s">
        <v>263</v>
      </c>
      <c r="L865" s="272" t="s">
        <v>263</v>
      </c>
      <c r="M865" s="272" t="s">
        <v>263</v>
      </c>
      <c r="N865" s="272" t="s">
        <v>263</v>
      </c>
    </row>
    <row r="866" spans="1:14">
      <c r="A866" s="272">
        <v>811395</v>
      </c>
      <c r="B866" s="272" t="s">
        <v>712</v>
      </c>
      <c r="C866" s="272" t="s">
        <v>264</v>
      </c>
      <c r="D866" s="272" t="s">
        <v>264</v>
      </c>
      <c r="E866" s="272" t="s">
        <v>263</v>
      </c>
      <c r="F866" s="272" t="s">
        <v>263</v>
      </c>
      <c r="G866" s="272" t="s">
        <v>264</v>
      </c>
      <c r="H866" s="272" t="s">
        <v>263</v>
      </c>
      <c r="I866" s="272" t="s">
        <v>263</v>
      </c>
      <c r="J866" s="272" t="s">
        <v>263</v>
      </c>
      <c r="K866" s="272" t="s">
        <v>263</v>
      </c>
      <c r="L866" s="272" t="s">
        <v>263</v>
      </c>
      <c r="M866" s="272" t="s">
        <v>263</v>
      </c>
      <c r="N866" s="272" t="s">
        <v>263</v>
      </c>
    </row>
    <row r="867" spans="1:14">
      <c r="A867" s="272">
        <v>811396</v>
      </c>
      <c r="B867" s="272" t="s">
        <v>712</v>
      </c>
      <c r="C867" s="272" t="s">
        <v>264</v>
      </c>
      <c r="D867" s="272" t="s">
        <v>263</v>
      </c>
      <c r="E867" s="272" t="s">
        <v>264</v>
      </c>
      <c r="F867" s="272" t="s">
        <v>264</v>
      </c>
      <c r="G867" s="272" t="s">
        <v>263</v>
      </c>
      <c r="H867" s="272" t="s">
        <v>264</v>
      </c>
      <c r="I867" s="272" t="s">
        <v>263</v>
      </c>
      <c r="J867" s="272" t="s">
        <v>263</v>
      </c>
      <c r="K867" s="272" t="s">
        <v>263</v>
      </c>
      <c r="L867" s="272" t="s">
        <v>263</v>
      </c>
      <c r="M867" s="272" t="s">
        <v>263</v>
      </c>
      <c r="N867" s="272" t="s">
        <v>263</v>
      </c>
    </row>
    <row r="868" spans="1:14">
      <c r="A868" s="272">
        <v>811400</v>
      </c>
      <c r="B868" s="272" t="s">
        <v>712</v>
      </c>
      <c r="C868" s="272" t="s">
        <v>264</v>
      </c>
      <c r="D868" s="272" t="s">
        <v>264</v>
      </c>
      <c r="E868" s="272" t="s">
        <v>263</v>
      </c>
      <c r="F868" s="272" t="s">
        <v>263</v>
      </c>
      <c r="G868" s="272" t="s">
        <v>264</v>
      </c>
      <c r="H868" s="272" t="s">
        <v>264</v>
      </c>
      <c r="I868" s="272" t="s">
        <v>263</v>
      </c>
      <c r="J868" s="272" t="s">
        <v>263</v>
      </c>
      <c r="K868" s="272" t="s">
        <v>263</v>
      </c>
      <c r="L868" s="272" t="s">
        <v>263</v>
      </c>
      <c r="M868" s="272" t="s">
        <v>263</v>
      </c>
      <c r="N868" s="272" t="s">
        <v>263</v>
      </c>
    </row>
    <row r="869" spans="1:14">
      <c r="A869" s="272">
        <v>811406</v>
      </c>
      <c r="B869" s="272" t="s">
        <v>712</v>
      </c>
      <c r="C869" s="272" t="s">
        <v>264</v>
      </c>
      <c r="D869" s="272" t="s">
        <v>264</v>
      </c>
      <c r="E869" s="272" t="s">
        <v>264</v>
      </c>
      <c r="F869" s="272" t="s">
        <v>264</v>
      </c>
      <c r="G869" s="272" t="s">
        <v>264</v>
      </c>
      <c r="H869" s="272" t="s">
        <v>264</v>
      </c>
      <c r="I869" s="272" t="s">
        <v>263</v>
      </c>
      <c r="J869" s="272" t="s">
        <v>263</v>
      </c>
      <c r="K869" s="272" t="s">
        <v>263</v>
      </c>
      <c r="L869" s="272" t="s">
        <v>263</v>
      </c>
      <c r="M869" s="272" t="s">
        <v>263</v>
      </c>
      <c r="N869" s="272" t="s">
        <v>263</v>
      </c>
    </row>
    <row r="870" spans="1:14">
      <c r="A870" s="272">
        <v>811407</v>
      </c>
      <c r="B870" s="272" t="s">
        <v>712</v>
      </c>
      <c r="C870" s="272" t="s">
        <v>264</v>
      </c>
      <c r="D870" s="272" t="s">
        <v>264</v>
      </c>
      <c r="E870" s="272" t="s">
        <v>264</v>
      </c>
      <c r="F870" s="272" t="s">
        <v>264</v>
      </c>
      <c r="G870" s="272" t="s">
        <v>263</v>
      </c>
      <c r="H870" s="272" t="s">
        <v>263</v>
      </c>
      <c r="I870" s="272" t="s">
        <v>263</v>
      </c>
      <c r="J870" s="272" t="s">
        <v>263</v>
      </c>
      <c r="K870" s="272" t="s">
        <v>263</v>
      </c>
      <c r="L870" s="272" t="s">
        <v>263</v>
      </c>
      <c r="M870" s="272" t="s">
        <v>263</v>
      </c>
      <c r="N870" s="272" t="s">
        <v>263</v>
      </c>
    </row>
    <row r="871" spans="1:14">
      <c r="A871" s="272">
        <v>811409</v>
      </c>
      <c r="B871" s="272" t="s">
        <v>712</v>
      </c>
      <c r="C871" s="272" t="s">
        <v>264</v>
      </c>
      <c r="D871" s="272" t="s">
        <v>263</v>
      </c>
      <c r="E871" s="272" t="s">
        <v>263</v>
      </c>
      <c r="F871" s="272" t="s">
        <v>264</v>
      </c>
      <c r="G871" s="272" t="s">
        <v>264</v>
      </c>
      <c r="H871" s="272" t="s">
        <v>263</v>
      </c>
      <c r="I871" s="272" t="s">
        <v>263</v>
      </c>
      <c r="J871" s="272" t="s">
        <v>263</v>
      </c>
      <c r="K871" s="272" t="s">
        <v>263</v>
      </c>
      <c r="L871" s="272" t="s">
        <v>263</v>
      </c>
      <c r="M871" s="272" t="s">
        <v>263</v>
      </c>
      <c r="N871" s="272" t="s">
        <v>263</v>
      </c>
    </row>
    <row r="872" spans="1:14">
      <c r="A872" s="272">
        <v>811418</v>
      </c>
      <c r="B872" s="272" t="s">
        <v>712</v>
      </c>
      <c r="C872" s="272" t="s">
        <v>264</v>
      </c>
      <c r="D872" s="272" t="s">
        <v>263</v>
      </c>
      <c r="E872" s="272" t="s">
        <v>263</v>
      </c>
      <c r="F872" s="272" t="s">
        <v>263</v>
      </c>
      <c r="G872" s="272" t="s">
        <v>264</v>
      </c>
      <c r="H872" s="272" t="s">
        <v>264</v>
      </c>
      <c r="I872" s="272" t="s">
        <v>263</v>
      </c>
      <c r="J872" s="272" t="s">
        <v>263</v>
      </c>
      <c r="K872" s="272" t="s">
        <v>263</v>
      </c>
      <c r="L872" s="272" t="s">
        <v>263</v>
      </c>
      <c r="M872" s="272" t="s">
        <v>263</v>
      </c>
      <c r="N872" s="272" t="s">
        <v>263</v>
      </c>
    </row>
    <row r="873" spans="1:14">
      <c r="A873" s="272">
        <v>811419</v>
      </c>
      <c r="B873" s="272" t="s">
        <v>712</v>
      </c>
      <c r="C873" s="272" t="s">
        <v>263</v>
      </c>
      <c r="D873" s="272" t="s">
        <v>263</v>
      </c>
      <c r="E873" s="272" t="s">
        <v>263</v>
      </c>
      <c r="F873" s="272" t="s">
        <v>263</v>
      </c>
      <c r="G873" s="272" t="s">
        <v>263</v>
      </c>
      <c r="H873" s="272" t="s">
        <v>263</v>
      </c>
      <c r="I873" s="272" t="s">
        <v>263</v>
      </c>
      <c r="J873" s="272" t="s">
        <v>263</v>
      </c>
      <c r="K873" s="272" t="s">
        <v>263</v>
      </c>
      <c r="L873" s="272" t="s">
        <v>263</v>
      </c>
      <c r="M873" s="272" t="s">
        <v>263</v>
      </c>
      <c r="N873" s="272" t="s">
        <v>263</v>
      </c>
    </row>
    <row r="874" spans="1:14">
      <c r="A874" s="272">
        <v>811420</v>
      </c>
      <c r="B874" s="272" t="s">
        <v>712</v>
      </c>
      <c r="C874" s="272" t="s">
        <v>264</v>
      </c>
      <c r="D874" s="272" t="s">
        <v>263</v>
      </c>
      <c r="E874" s="272" t="s">
        <v>264</v>
      </c>
      <c r="F874" s="272" t="s">
        <v>263</v>
      </c>
      <c r="G874" s="272" t="s">
        <v>263</v>
      </c>
      <c r="H874" s="272" t="s">
        <v>264</v>
      </c>
      <c r="I874" s="272" t="s">
        <v>263</v>
      </c>
      <c r="J874" s="272" t="s">
        <v>263</v>
      </c>
      <c r="K874" s="272" t="s">
        <v>263</v>
      </c>
      <c r="L874" s="272" t="s">
        <v>263</v>
      </c>
      <c r="M874" s="272" t="s">
        <v>263</v>
      </c>
      <c r="N874" s="272" t="s">
        <v>263</v>
      </c>
    </row>
    <row r="875" spans="1:14">
      <c r="A875" s="272">
        <v>811421</v>
      </c>
      <c r="B875" s="272" t="s">
        <v>712</v>
      </c>
      <c r="C875" s="272" t="s">
        <v>264</v>
      </c>
      <c r="D875" s="272" t="s">
        <v>263</v>
      </c>
      <c r="E875" s="272" t="s">
        <v>263</v>
      </c>
      <c r="F875" s="272" t="s">
        <v>264</v>
      </c>
      <c r="G875" s="272" t="s">
        <v>263</v>
      </c>
      <c r="H875" s="272" t="s">
        <v>263</v>
      </c>
      <c r="I875" s="272" t="s">
        <v>263</v>
      </c>
      <c r="J875" s="272" t="s">
        <v>263</v>
      </c>
      <c r="K875" s="272" t="s">
        <v>263</v>
      </c>
      <c r="L875" s="272" t="s">
        <v>263</v>
      </c>
      <c r="M875" s="272" t="s">
        <v>263</v>
      </c>
      <c r="N875" s="272" t="s">
        <v>263</v>
      </c>
    </row>
    <row r="876" spans="1:14">
      <c r="A876" s="272">
        <v>811423</v>
      </c>
      <c r="B876" s="272" t="s">
        <v>712</v>
      </c>
      <c r="C876" s="272" t="s">
        <v>264</v>
      </c>
      <c r="D876" s="272" t="s">
        <v>263</v>
      </c>
      <c r="E876" s="272" t="s">
        <v>264</v>
      </c>
      <c r="F876" s="272" t="s">
        <v>264</v>
      </c>
      <c r="G876" s="272" t="s">
        <v>264</v>
      </c>
      <c r="H876" s="272" t="s">
        <v>263</v>
      </c>
      <c r="I876" s="272" t="s">
        <v>263</v>
      </c>
      <c r="J876" s="272" t="s">
        <v>263</v>
      </c>
      <c r="K876" s="272" t="s">
        <v>263</v>
      </c>
      <c r="L876" s="272" t="s">
        <v>263</v>
      </c>
      <c r="M876" s="272" t="s">
        <v>263</v>
      </c>
      <c r="N876" s="272" t="s">
        <v>263</v>
      </c>
    </row>
    <row r="877" spans="1:14">
      <c r="A877" s="272">
        <v>811426</v>
      </c>
      <c r="B877" s="272" t="s">
        <v>712</v>
      </c>
      <c r="C877" s="272" t="s">
        <v>264</v>
      </c>
      <c r="D877" s="272" t="s">
        <v>264</v>
      </c>
      <c r="E877" s="272" t="s">
        <v>264</v>
      </c>
      <c r="F877" s="272" t="s">
        <v>263</v>
      </c>
      <c r="G877" s="272" t="s">
        <v>263</v>
      </c>
      <c r="H877" s="272" t="s">
        <v>263</v>
      </c>
      <c r="I877" s="272" t="s">
        <v>263</v>
      </c>
      <c r="J877" s="272" t="s">
        <v>263</v>
      </c>
      <c r="K877" s="272" t="s">
        <v>264</v>
      </c>
      <c r="L877" s="272" t="s">
        <v>263</v>
      </c>
      <c r="M877" s="272" t="s">
        <v>264</v>
      </c>
      <c r="N877" s="272" t="s">
        <v>264</v>
      </c>
    </row>
    <row r="878" spans="1:14">
      <c r="A878" s="272">
        <v>811428</v>
      </c>
      <c r="B878" s="272" t="s">
        <v>712</v>
      </c>
      <c r="C878" s="272" t="s">
        <v>264</v>
      </c>
      <c r="D878" s="272" t="s">
        <v>264</v>
      </c>
      <c r="E878" s="272" t="s">
        <v>264</v>
      </c>
      <c r="F878" s="272" t="s">
        <v>263</v>
      </c>
      <c r="G878" s="272" t="s">
        <v>263</v>
      </c>
      <c r="H878" s="272" t="s">
        <v>263</v>
      </c>
      <c r="I878" s="272" t="s">
        <v>263</v>
      </c>
      <c r="J878" s="272" t="s">
        <v>263</v>
      </c>
      <c r="K878" s="272" t="s">
        <v>263</v>
      </c>
      <c r="L878" s="272" t="s">
        <v>263</v>
      </c>
      <c r="M878" s="272" t="s">
        <v>263</v>
      </c>
      <c r="N878" s="272" t="s">
        <v>263</v>
      </c>
    </row>
    <row r="879" spans="1:14">
      <c r="A879" s="272">
        <v>811430</v>
      </c>
      <c r="B879" s="272" t="s">
        <v>712</v>
      </c>
      <c r="C879" s="272" t="s">
        <v>263</v>
      </c>
      <c r="D879" s="272" t="s">
        <v>264</v>
      </c>
      <c r="E879" s="272" t="s">
        <v>264</v>
      </c>
      <c r="F879" s="272" t="s">
        <v>264</v>
      </c>
      <c r="G879" s="272" t="s">
        <v>264</v>
      </c>
      <c r="H879" s="272" t="s">
        <v>263</v>
      </c>
      <c r="I879" s="272" t="s">
        <v>263</v>
      </c>
      <c r="J879" s="272" t="s">
        <v>263</v>
      </c>
      <c r="K879" s="272" t="s">
        <v>263</v>
      </c>
      <c r="L879" s="272" t="s">
        <v>263</v>
      </c>
      <c r="M879" s="272" t="s">
        <v>263</v>
      </c>
      <c r="N879" s="272" t="s">
        <v>263</v>
      </c>
    </row>
    <row r="880" spans="1:14">
      <c r="A880" s="272">
        <v>811432</v>
      </c>
      <c r="B880" s="272" t="s">
        <v>712</v>
      </c>
      <c r="C880" s="272" t="s">
        <v>264</v>
      </c>
      <c r="D880" s="272" t="s">
        <v>263</v>
      </c>
      <c r="E880" s="272" t="s">
        <v>263</v>
      </c>
      <c r="F880" s="272" t="s">
        <v>264</v>
      </c>
      <c r="G880" s="272" t="s">
        <v>264</v>
      </c>
      <c r="H880" s="272" t="s">
        <v>263</v>
      </c>
      <c r="I880" s="272" t="s">
        <v>263</v>
      </c>
      <c r="J880" s="272" t="s">
        <v>263</v>
      </c>
      <c r="K880" s="272" t="s">
        <v>263</v>
      </c>
      <c r="L880" s="272" t="s">
        <v>263</v>
      </c>
      <c r="M880" s="272" t="s">
        <v>263</v>
      </c>
      <c r="N880" s="272" t="s">
        <v>263</v>
      </c>
    </row>
    <row r="881" spans="1:14">
      <c r="A881" s="272">
        <v>811434</v>
      </c>
      <c r="B881" s="272" t="s">
        <v>712</v>
      </c>
      <c r="C881" s="272" t="s">
        <v>264</v>
      </c>
      <c r="D881" s="272" t="s">
        <v>264</v>
      </c>
      <c r="E881" s="272" t="s">
        <v>263</v>
      </c>
      <c r="F881" s="272" t="s">
        <v>264</v>
      </c>
      <c r="G881" s="272" t="s">
        <v>263</v>
      </c>
      <c r="H881" s="272" t="s">
        <v>264</v>
      </c>
      <c r="I881" s="272" t="s">
        <v>263</v>
      </c>
      <c r="J881" s="272" t="s">
        <v>263</v>
      </c>
      <c r="K881" s="272" t="s">
        <v>263</v>
      </c>
      <c r="L881" s="272" t="s">
        <v>263</v>
      </c>
      <c r="M881" s="272" t="s">
        <v>263</v>
      </c>
      <c r="N881" s="272" t="s">
        <v>263</v>
      </c>
    </row>
    <row r="882" spans="1:14">
      <c r="A882" s="272">
        <v>811438</v>
      </c>
      <c r="B882" s="272" t="s">
        <v>712</v>
      </c>
      <c r="C882" s="272" t="s">
        <v>264</v>
      </c>
      <c r="D882" s="272" t="s">
        <v>263</v>
      </c>
      <c r="E882" s="272" t="s">
        <v>263</v>
      </c>
      <c r="F882" s="272" t="s">
        <v>263</v>
      </c>
      <c r="G882" s="272" t="s">
        <v>264</v>
      </c>
      <c r="H882" s="272" t="s">
        <v>264</v>
      </c>
      <c r="I882" s="272" t="s">
        <v>263</v>
      </c>
      <c r="J882" s="272" t="s">
        <v>263</v>
      </c>
      <c r="K882" s="272" t="s">
        <v>263</v>
      </c>
      <c r="L882" s="272" t="s">
        <v>263</v>
      </c>
      <c r="M882" s="272" t="s">
        <v>263</v>
      </c>
      <c r="N882" s="272" t="s">
        <v>263</v>
      </c>
    </row>
    <row r="883" spans="1:14">
      <c r="A883" s="272">
        <v>811439</v>
      </c>
      <c r="B883" s="272" t="s">
        <v>712</v>
      </c>
      <c r="C883" s="272" t="s">
        <v>264</v>
      </c>
      <c r="D883" s="272" t="s">
        <v>264</v>
      </c>
      <c r="E883" s="272" t="s">
        <v>263</v>
      </c>
      <c r="F883" s="272" t="s">
        <v>263</v>
      </c>
      <c r="G883" s="272" t="s">
        <v>263</v>
      </c>
      <c r="H883" s="272" t="s">
        <v>264</v>
      </c>
      <c r="I883" s="272" t="s">
        <v>263</v>
      </c>
      <c r="J883" s="272" t="s">
        <v>263</v>
      </c>
      <c r="K883" s="272" t="s">
        <v>263</v>
      </c>
      <c r="L883" s="272" t="s">
        <v>263</v>
      </c>
      <c r="M883" s="272" t="s">
        <v>263</v>
      </c>
      <c r="N883" s="272" t="s">
        <v>263</v>
      </c>
    </row>
    <row r="884" spans="1:14">
      <c r="A884" s="272">
        <v>811441</v>
      </c>
      <c r="B884" s="272" t="s">
        <v>712</v>
      </c>
      <c r="C884" s="272" t="s">
        <v>263</v>
      </c>
      <c r="D884" s="272" t="s">
        <v>264</v>
      </c>
      <c r="E884" s="272" t="s">
        <v>264</v>
      </c>
      <c r="F884" s="272" t="s">
        <v>263</v>
      </c>
      <c r="G884" s="272" t="s">
        <v>263</v>
      </c>
      <c r="H884" s="272" t="s">
        <v>263</v>
      </c>
      <c r="I884" s="272" t="s">
        <v>263</v>
      </c>
      <c r="J884" s="272" t="s">
        <v>263</v>
      </c>
      <c r="K884" s="272" t="s">
        <v>263</v>
      </c>
      <c r="L884" s="272" t="s">
        <v>263</v>
      </c>
      <c r="M884" s="272" t="s">
        <v>263</v>
      </c>
      <c r="N884" s="272" t="s">
        <v>263</v>
      </c>
    </row>
    <row r="885" spans="1:14">
      <c r="A885" s="272">
        <v>811442</v>
      </c>
      <c r="B885" s="272" t="s">
        <v>712</v>
      </c>
      <c r="C885" s="272" t="s">
        <v>264</v>
      </c>
      <c r="D885" s="272" t="s">
        <v>262</v>
      </c>
      <c r="E885" s="272" t="s">
        <v>263</v>
      </c>
      <c r="F885" s="272" t="s">
        <v>262</v>
      </c>
      <c r="G885" s="272" t="s">
        <v>264</v>
      </c>
      <c r="H885" s="272" t="s">
        <v>263</v>
      </c>
      <c r="I885" s="272" t="s">
        <v>263</v>
      </c>
      <c r="J885" s="272" t="s">
        <v>263</v>
      </c>
      <c r="K885" s="272" t="s">
        <v>263</v>
      </c>
      <c r="L885" s="272" t="s">
        <v>264</v>
      </c>
      <c r="M885" s="272" t="s">
        <v>263</v>
      </c>
      <c r="N885" s="272" t="s">
        <v>263</v>
      </c>
    </row>
    <row r="886" spans="1:14">
      <c r="A886" s="272">
        <v>811447</v>
      </c>
      <c r="B886" s="272" t="s">
        <v>712</v>
      </c>
      <c r="C886" s="272" t="s">
        <v>264</v>
      </c>
      <c r="D886" s="272" t="s">
        <v>264</v>
      </c>
      <c r="E886" s="272" t="s">
        <v>264</v>
      </c>
      <c r="F886" s="272" t="s">
        <v>262</v>
      </c>
      <c r="G886" s="272" t="s">
        <v>262</v>
      </c>
      <c r="H886" s="272" t="s">
        <v>264</v>
      </c>
      <c r="I886" s="272" t="s">
        <v>264</v>
      </c>
      <c r="J886" s="272" t="s">
        <v>264</v>
      </c>
      <c r="K886" s="272" t="s">
        <v>263</v>
      </c>
      <c r="L886" s="272" t="s">
        <v>264</v>
      </c>
      <c r="M886" s="272" t="s">
        <v>264</v>
      </c>
      <c r="N886" s="272" t="s">
        <v>263</v>
      </c>
    </row>
    <row r="887" spans="1:14">
      <c r="A887" s="272">
        <v>811448</v>
      </c>
      <c r="B887" s="272" t="s">
        <v>712</v>
      </c>
      <c r="C887" s="272" t="s">
        <v>263</v>
      </c>
      <c r="D887" s="272" t="s">
        <v>263</v>
      </c>
      <c r="E887" s="272" t="s">
        <v>263</v>
      </c>
      <c r="F887" s="272" t="s">
        <v>263</v>
      </c>
      <c r="G887" s="272" t="s">
        <v>263</v>
      </c>
      <c r="H887" s="272" t="s">
        <v>263</v>
      </c>
      <c r="I887" s="272" t="s">
        <v>263</v>
      </c>
      <c r="J887" s="272" t="s">
        <v>263</v>
      </c>
      <c r="K887" s="272" t="s">
        <v>263</v>
      </c>
      <c r="L887" s="272" t="s">
        <v>263</v>
      </c>
      <c r="M887" s="272" t="s">
        <v>263</v>
      </c>
      <c r="N887" s="272" t="s">
        <v>263</v>
      </c>
    </row>
    <row r="888" spans="1:14">
      <c r="A888" s="272">
        <v>811457</v>
      </c>
      <c r="B888" s="272" t="s">
        <v>712</v>
      </c>
      <c r="C888" s="272" t="s">
        <v>264</v>
      </c>
      <c r="D888" s="272" t="s">
        <v>264</v>
      </c>
      <c r="E888" s="272" t="s">
        <v>263</v>
      </c>
      <c r="F888" s="272" t="s">
        <v>264</v>
      </c>
      <c r="G888" s="272" t="s">
        <v>263</v>
      </c>
      <c r="H888" s="272" t="s">
        <v>263</v>
      </c>
      <c r="I888" s="272" t="s">
        <v>263</v>
      </c>
      <c r="J888" s="272" t="s">
        <v>263</v>
      </c>
      <c r="K888" s="272" t="s">
        <v>263</v>
      </c>
      <c r="L888" s="272" t="s">
        <v>263</v>
      </c>
      <c r="M888" s="272" t="s">
        <v>263</v>
      </c>
      <c r="N888" s="272" t="s">
        <v>263</v>
      </c>
    </row>
    <row r="889" spans="1:14">
      <c r="A889" s="272">
        <v>811459</v>
      </c>
      <c r="B889" s="272" t="s">
        <v>712</v>
      </c>
      <c r="C889" s="272" t="s">
        <v>263</v>
      </c>
      <c r="D889" s="272" t="s">
        <v>263</v>
      </c>
      <c r="E889" s="272" t="s">
        <v>263</v>
      </c>
      <c r="F889" s="272" t="s">
        <v>263</v>
      </c>
      <c r="G889" s="272" t="s">
        <v>264</v>
      </c>
      <c r="H889" s="272" t="s">
        <v>264</v>
      </c>
      <c r="I889" s="272" t="s">
        <v>263</v>
      </c>
      <c r="J889" s="272" t="s">
        <v>263</v>
      </c>
      <c r="K889" s="272" t="s">
        <v>263</v>
      </c>
      <c r="L889" s="272" t="s">
        <v>263</v>
      </c>
      <c r="M889" s="272" t="s">
        <v>263</v>
      </c>
      <c r="N889" s="272" t="s">
        <v>263</v>
      </c>
    </row>
    <row r="890" spans="1:14">
      <c r="A890" s="272">
        <v>811461</v>
      </c>
      <c r="B890" s="272" t="s">
        <v>712</v>
      </c>
      <c r="C890" s="272" t="s">
        <v>262</v>
      </c>
      <c r="D890" s="272" t="s">
        <v>262</v>
      </c>
      <c r="E890" s="272" t="s">
        <v>262</v>
      </c>
      <c r="F890" s="272" t="s">
        <v>262</v>
      </c>
      <c r="G890" s="272" t="s">
        <v>264</v>
      </c>
      <c r="H890" s="272" t="s">
        <v>262</v>
      </c>
      <c r="I890" s="272" t="s">
        <v>263</v>
      </c>
      <c r="J890" s="272" t="s">
        <v>263</v>
      </c>
      <c r="K890" s="272" t="s">
        <v>263</v>
      </c>
      <c r="L890" s="272" t="s">
        <v>263</v>
      </c>
      <c r="M890" s="272" t="s">
        <v>263</v>
      </c>
      <c r="N890" s="272" t="s">
        <v>263</v>
      </c>
    </row>
    <row r="891" spans="1:14">
      <c r="A891" s="272">
        <v>811462</v>
      </c>
      <c r="B891" s="272" t="s">
        <v>712</v>
      </c>
      <c r="C891" s="272" t="s">
        <v>264</v>
      </c>
      <c r="D891" s="272" t="s">
        <v>264</v>
      </c>
      <c r="E891" s="272" t="s">
        <v>264</v>
      </c>
      <c r="F891" s="272" t="s">
        <v>264</v>
      </c>
      <c r="G891" s="272" t="s">
        <v>264</v>
      </c>
      <c r="H891" s="272" t="s">
        <v>264</v>
      </c>
      <c r="I891" s="272" t="s">
        <v>263</v>
      </c>
      <c r="J891" s="272" t="s">
        <v>263</v>
      </c>
      <c r="K891" s="272" t="s">
        <v>263</v>
      </c>
      <c r="L891" s="272" t="s">
        <v>263</v>
      </c>
      <c r="M891" s="272" t="s">
        <v>263</v>
      </c>
      <c r="N891" s="272" t="s">
        <v>263</v>
      </c>
    </row>
    <row r="892" spans="1:14">
      <c r="A892" s="272">
        <v>811464</v>
      </c>
      <c r="B892" s="272" t="s">
        <v>712</v>
      </c>
      <c r="C892" s="272" t="s">
        <v>264</v>
      </c>
      <c r="D892" s="272" t="s">
        <v>264</v>
      </c>
      <c r="E892" s="272" t="s">
        <v>264</v>
      </c>
      <c r="F892" s="272" t="s">
        <v>264</v>
      </c>
      <c r="G892" s="272" t="s">
        <v>264</v>
      </c>
      <c r="H892" s="272" t="s">
        <v>264</v>
      </c>
      <c r="I892" s="272" t="s">
        <v>263</v>
      </c>
      <c r="J892" s="272" t="s">
        <v>263</v>
      </c>
      <c r="K892" s="272" t="s">
        <v>263</v>
      </c>
      <c r="L892" s="272" t="s">
        <v>263</v>
      </c>
      <c r="M892" s="272" t="s">
        <v>263</v>
      </c>
      <c r="N892" s="272" t="s">
        <v>263</v>
      </c>
    </row>
    <row r="893" spans="1:14">
      <c r="A893" s="272">
        <v>811466</v>
      </c>
      <c r="B893" s="272" t="s">
        <v>712</v>
      </c>
      <c r="C893" s="272" t="s">
        <v>263</v>
      </c>
      <c r="D893" s="272" t="s">
        <v>264</v>
      </c>
      <c r="E893" s="272" t="s">
        <v>264</v>
      </c>
      <c r="F893" s="272" t="s">
        <v>264</v>
      </c>
      <c r="G893" s="272" t="s">
        <v>264</v>
      </c>
      <c r="H893" s="272" t="s">
        <v>263</v>
      </c>
      <c r="I893" s="272" t="s">
        <v>263</v>
      </c>
      <c r="J893" s="272" t="s">
        <v>263</v>
      </c>
      <c r="K893" s="272" t="s">
        <v>263</v>
      </c>
      <c r="L893" s="272" t="s">
        <v>263</v>
      </c>
      <c r="M893" s="272" t="s">
        <v>263</v>
      </c>
      <c r="N893" s="272" t="s">
        <v>263</v>
      </c>
    </row>
    <row r="894" spans="1:14">
      <c r="A894" s="272">
        <v>811467</v>
      </c>
      <c r="B894" s="272" t="s">
        <v>712</v>
      </c>
      <c r="C894" s="272" t="s">
        <v>264</v>
      </c>
      <c r="D894" s="272" t="s">
        <v>263</v>
      </c>
      <c r="E894" s="272" t="s">
        <v>263</v>
      </c>
      <c r="F894" s="272" t="s">
        <v>264</v>
      </c>
      <c r="G894" s="272" t="s">
        <v>264</v>
      </c>
      <c r="H894" s="272" t="s">
        <v>264</v>
      </c>
      <c r="I894" s="272" t="s">
        <v>264</v>
      </c>
      <c r="J894" s="272" t="s">
        <v>263</v>
      </c>
      <c r="K894" s="272" t="s">
        <v>263</v>
      </c>
      <c r="L894" s="272" t="s">
        <v>264</v>
      </c>
      <c r="M894" s="272" t="s">
        <v>263</v>
      </c>
      <c r="N894" s="272" t="s">
        <v>263</v>
      </c>
    </row>
    <row r="895" spans="1:14">
      <c r="A895" s="272">
        <v>811470</v>
      </c>
      <c r="B895" s="272" t="s">
        <v>712</v>
      </c>
      <c r="C895" s="272" t="s">
        <v>264</v>
      </c>
      <c r="D895" s="272" t="s">
        <v>264</v>
      </c>
      <c r="E895" s="272" t="s">
        <v>263</v>
      </c>
      <c r="F895" s="272" t="s">
        <v>263</v>
      </c>
      <c r="G895" s="272" t="s">
        <v>263</v>
      </c>
      <c r="H895" s="272" t="s">
        <v>263</v>
      </c>
      <c r="I895" s="272" t="s">
        <v>263</v>
      </c>
      <c r="J895" s="272" t="s">
        <v>263</v>
      </c>
      <c r="K895" s="272" t="s">
        <v>263</v>
      </c>
      <c r="L895" s="272" t="s">
        <v>263</v>
      </c>
      <c r="M895" s="272" t="s">
        <v>263</v>
      </c>
      <c r="N895" s="272" t="s">
        <v>263</v>
      </c>
    </row>
    <row r="896" spans="1:14">
      <c r="A896" s="272">
        <v>811471</v>
      </c>
      <c r="B896" s="272" t="s">
        <v>712</v>
      </c>
      <c r="C896" s="272" t="s">
        <v>264</v>
      </c>
      <c r="D896" s="272" t="s">
        <v>264</v>
      </c>
      <c r="E896" s="272" t="s">
        <v>264</v>
      </c>
      <c r="F896" s="272" t="s">
        <v>264</v>
      </c>
      <c r="G896" s="272" t="s">
        <v>264</v>
      </c>
      <c r="H896" s="272" t="s">
        <v>264</v>
      </c>
      <c r="I896" s="272" t="s">
        <v>263</v>
      </c>
      <c r="J896" s="272" t="s">
        <v>263</v>
      </c>
      <c r="K896" s="272" t="s">
        <v>263</v>
      </c>
      <c r="L896" s="272" t="s">
        <v>263</v>
      </c>
      <c r="M896" s="272" t="s">
        <v>263</v>
      </c>
      <c r="N896" s="272" t="s">
        <v>263</v>
      </c>
    </row>
    <row r="897" spans="1:14">
      <c r="A897" s="272">
        <v>811474</v>
      </c>
      <c r="B897" s="272" t="s">
        <v>712</v>
      </c>
      <c r="C897" s="272" t="s">
        <v>264</v>
      </c>
      <c r="D897" s="272" t="s">
        <v>264</v>
      </c>
      <c r="E897" s="272" t="s">
        <v>263</v>
      </c>
      <c r="F897" s="272" t="s">
        <v>264</v>
      </c>
      <c r="G897" s="272" t="s">
        <v>264</v>
      </c>
      <c r="H897" s="272" t="s">
        <v>264</v>
      </c>
      <c r="I897" s="272" t="s">
        <v>263</v>
      </c>
      <c r="J897" s="272" t="s">
        <v>263</v>
      </c>
      <c r="K897" s="272" t="s">
        <v>263</v>
      </c>
      <c r="L897" s="272" t="s">
        <v>263</v>
      </c>
      <c r="M897" s="272" t="s">
        <v>263</v>
      </c>
      <c r="N897" s="272" t="s">
        <v>263</v>
      </c>
    </row>
    <row r="898" spans="1:14">
      <c r="A898" s="272">
        <v>811475</v>
      </c>
      <c r="B898" s="272" t="s">
        <v>712</v>
      </c>
      <c r="C898" s="272" t="s">
        <v>264</v>
      </c>
      <c r="D898" s="272" t="s">
        <v>264</v>
      </c>
      <c r="E898" s="272" t="s">
        <v>263</v>
      </c>
      <c r="F898" s="272" t="s">
        <v>263</v>
      </c>
      <c r="G898" s="272" t="s">
        <v>263</v>
      </c>
      <c r="H898" s="272" t="s">
        <v>263</v>
      </c>
      <c r="I898" s="272" t="s">
        <v>263</v>
      </c>
      <c r="J898" s="272" t="s">
        <v>263</v>
      </c>
      <c r="K898" s="272" t="s">
        <v>263</v>
      </c>
      <c r="L898" s="272" t="s">
        <v>263</v>
      </c>
      <c r="M898" s="272" t="s">
        <v>263</v>
      </c>
      <c r="N898" s="272" t="s">
        <v>263</v>
      </c>
    </row>
    <row r="899" spans="1:14">
      <c r="A899" s="272">
        <v>811478</v>
      </c>
      <c r="B899" s="272" t="s">
        <v>712</v>
      </c>
      <c r="C899" s="272" t="s">
        <v>264</v>
      </c>
      <c r="D899" s="272" t="s">
        <v>263</v>
      </c>
      <c r="E899" s="272" t="s">
        <v>264</v>
      </c>
      <c r="F899" s="272" t="s">
        <v>263</v>
      </c>
      <c r="G899" s="272" t="s">
        <v>264</v>
      </c>
      <c r="H899" s="272" t="s">
        <v>264</v>
      </c>
      <c r="I899" s="272" t="s">
        <v>263</v>
      </c>
      <c r="J899" s="272" t="s">
        <v>263</v>
      </c>
      <c r="K899" s="272" t="s">
        <v>263</v>
      </c>
      <c r="L899" s="272" t="s">
        <v>263</v>
      </c>
      <c r="M899" s="272" t="s">
        <v>263</v>
      </c>
      <c r="N899" s="272" t="s">
        <v>263</v>
      </c>
    </row>
    <row r="900" spans="1:14">
      <c r="A900" s="272">
        <v>811479</v>
      </c>
      <c r="B900" s="272" t="s">
        <v>712</v>
      </c>
      <c r="C900" s="272" t="s">
        <v>264</v>
      </c>
      <c r="D900" s="272" t="s">
        <v>263</v>
      </c>
      <c r="E900" s="272" t="s">
        <v>263</v>
      </c>
      <c r="F900" s="272" t="s">
        <v>263</v>
      </c>
      <c r="G900" s="272" t="s">
        <v>263</v>
      </c>
      <c r="H900" s="272" t="s">
        <v>264</v>
      </c>
      <c r="I900" s="272" t="s">
        <v>263</v>
      </c>
      <c r="J900" s="272" t="s">
        <v>263</v>
      </c>
      <c r="K900" s="272" t="s">
        <v>263</v>
      </c>
      <c r="L900" s="272" t="s">
        <v>263</v>
      </c>
      <c r="M900" s="272" t="s">
        <v>263</v>
      </c>
      <c r="N900" s="272" t="s">
        <v>263</v>
      </c>
    </row>
    <row r="901" spans="1:14">
      <c r="A901" s="272">
        <v>811482</v>
      </c>
      <c r="B901" s="272" t="s">
        <v>712</v>
      </c>
      <c r="C901" s="272" t="s">
        <v>264</v>
      </c>
      <c r="D901" s="272" t="s">
        <v>264</v>
      </c>
      <c r="E901" s="272" t="s">
        <v>264</v>
      </c>
      <c r="F901" s="272" t="s">
        <v>264</v>
      </c>
      <c r="G901" s="272" t="s">
        <v>264</v>
      </c>
      <c r="H901" s="272" t="s">
        <v>263</v>
      </c>
      <c r="I901" s="272" t="s">
        <v>263</v>
      </c>
      <c r="J901" s="272" t="s">
        <v>263</v>
      </c>
      <c r="K901" s="272" t="s">
        <v>263</v>
      </c>
      <c r="L901" s="272" t="s">
        <v>263</v>
      </c>
      <c r="M901" s="272" t="s">
        <v>263</v>
      </c>
      <c r="N901" s="272" t="s">
        <v>263</v>
      </c>
    </row>
    <row r="902" spans="1:14">
      <c r="A902" s="272">
        <v>811483</v>
      </c>
      <c r="B902" s="272" t="s">
        <v>712</v>
      </c>
      <c r="C902" s="272" t="s">
        <v>263</v>
      </c>
      <c r="D902" s="272" t="s">
        <v>264</v>
      </c>
      <c r="E902" s="272" t="s">
        <v>263</v>
      </c>
      <c r="F902" s="272" t="s">
        <v>264</v>
      </c>
      <c r="G902" s="272" t="s">
        <v>264</v>
      </c>
      <c r="H902" s="272" t="s">
        <v>263</v>
      </c>
      <c r="I902" s="272" t="s">
        <v>263</v>
      </c>
      <c r="J902" s="272" t="s">
        <v>263</v>
      </c>
      <c r="K902" s="272" t="s">
        <v>263</v>
      </c>
      <c r="L902" s="272" t="s">
        <v>263</v>
      </c>
      <c r="M902" s="272" t="s">
        <v>263</v>
      </c>
      <c r="N902" s="272" t="s">
        <v>263</v>
      </c>
    </row>
    <row r="903" spans="1:14">
      <c r="A903" s="272">
        <v>811485</v>
      </c>
      <c r="B903" s="272" t="s">
        <v>712</v>
      </c>
      <c r="C903" s="272" t="s">
        <v>263</v>
      </c>
      <c r="D903" s="272" t="s">
        <v>263</v>
      </c>
      <c r="E903" s="272" t="s">
        <v>263</v>
      </c>
      <c r="F903" s="272" t="s">
        <v>263</v>
      </c>
      <c r="G903" s="272" t="s">
        <v>263</v>
      </c>
      <c r="H903" s="272" t="s">
        <v>263</v>
      </c>
      <c r="I903" s="272" t="s">
        <v>263</v>
      </c>
      <c r="J903" s="272" t="s">
        <v>263</v>
      </c>
      <c r="K903" s="272" t="s">
        <v>263</v>
      </c>
      <c r="L903" s="272" t="s">
        <v>263</v>
      </c>
      <c r="M903" s="272" t="s">
        <v>263</v>
      </c>
      <c r="N903" s="272" t="s">
        <v>263</v>
      </c>
    </row>
    <row r="904" spans="1:14">
      <c r="A904" s="272">
        <v>811487</v>
      </c>
      <c r="B904" s="272" t="s">
        <v>712</v>
      </c>
      <c r="C904" s="272" t="s">
        <v>262</v>
      </c>
      <c r="D904" s="272" t="s">
        <v>264</v>
      </c>
      <c r="E904" s="272" t="s">
        <v>262</v>
      </c>
      <c r="F904" s="272" t="s">
        <v>262</v>
      </c>
      <c r="G904" s="272" t="s">
        <v>262</v>
      </c>
      <c r="H904" s="272" t="s">
        <v>264</v>
      </c>
      <c r="I904" s="272" t="s">
        <v>264</v>
      </c>
      <c r="J904" s="272" t="s">
        <v>264</v>
      </c>
      <c r="K904" s="272" t="s">
        <v>264</v>
      </c>
      <c r="L904" s="272" t="s">
        <v>264</v>
      </c>
      <c r="M904" s="272" t="s">
        <v>264</v>
      </c>
      <c r="N904" s="272" t="s">
        <v>264</v>
      </c>
    </row>
    <row r="905" spans="1:14">
      <c r="A905" s="272">
        <v>811488</v>
      </c>
      <c r="B905" s="272" t="s">
        <v>712</v>
      </c>
      <c r="C905" s="272" t="s">
        <v>264</v>
      </c>
      <c r="D905" s="272" t="s">
        <v>263</v>
      </c>
      <c r="E905" s="272" t="s">
        <v>263</v>
      </c>
      <c r="F905" s="272" t="s">
        <v>264</v>
      </c>
      <c r="G905" s="272" t="s">
        <v>263</v>
      </c>
      <c r="H905" s="272" t="s">
        <v>264</v>
      </c>
      <c r="I905" s="272" t="s">
        <v>264</v>
      </c>
      <c r="J905" s="272" t="s">
        <v>263</v>
      </c>
      <c r="K905" s="272" t="s">
        <v>263</v>
      </c>
      <c r="L905" s="272" t="s">
        <v>263</v>
      </c>
      <c r="M905" s="272" t="s">
        <v>263</v>
      </c>
      <c r="N905" s="272" t="s">
        <v>263</v>
      </c>
    </row>
    <row r="906" spans="1:14">
      <c r="A906" s="272">
        <v>811489</v>
      </c>
      <c r="B906" s="272" t="s">
        <v>712</v>
      </c>
      <c r="C906" s="272" t="s">
        <v>264</v>
      </c>
      <c r="D906" s="272" t="s">
        <v>263</v>
      </c>
      <c r="E906" s="272" t="s">
        <v>263</v>
      </c>
      <c r="F906" s="272" t="s">
        <v>263</v>
      </c>
      <c r="G906" s="272" t="s">
        <v>264</v>
      </c>
      <c r="H906" s="272" t="s">
        <v>264</v>
      </c>
      <c r="I906" s="272" t="s">
        <v>263</v>
      </c>
      <c r="J906" s="272" t="s">
        <v>263</v>
      </c>
      <c r="K906" s="272" t="s">
        <v>263</v>
      </c>
      <c r="L906" s="272" t="s">
        <v>263</v>
      </c>
      <c r="M906" s="272" t="s">
        <v>263</v>
      </c>
      <c r="N906" s="272" t="s">
        <v>263</v>
      </c>
    </row>
    <row r="907" spans="1:14">
      <c r="A907" s="272">
        <v>811490</v>
      </c>
      <c r="B907" s="272" t="s">
        <v>712</v>
      </c>
      <c r="C907" s="272" t="s">
        <v>264</v>
      </c>
      <c r="D907" s="272" t="s">
        <v>263</v>
      </c>
      <c r="E907" s="272" t="s">
        <v>263</v>
      </c>
      <c r="F907" s="272" t="s">
        <v>263</v>
      </c>
      <c r="G907" s="272" t="s">
        <v>264</v>
      </c>
      <c r="H907" s="272" t="s">
        <v>264</v>
      </c>
      <c r="I907" s="272" t="s">
        <v>264</v>
      </c>
      <c r="J907" s="272" t="s">
        <v>263</v>
      </c>
      <c r="K907" s="272" t="s">
        <v>264</v>
      </c>
      <c r="L907" s="272" t="s">
        <v>263</v>
      </c>
      <c r="M907" s="272" t="s">
        <v>264</v>
      </c>
      <c r="N907" s="272" t="s">
        <v>263</v>
      </c>
    </row>
    <row r="908" spans="1:14">
      <c r="A908" s="272">
        <v>811493</v>
      </c>
      <c r="B908" s="272" t="s">
        <v>712</v>
      </c>
      <c r="C908" s="272" t="s">
        <v>264</v>
      </c>
      <c r="D908" s="272" t="s">
        <v>264</v>
      </c>
      <c r="E908" s="272" t="s">
        <v>264</v>
      </c>
      <c r="F908" s="272" t="s">
        <v>264</v>
      </c>
      <c r="G908" s="272" t="s">
        <v>264</v>
      </c>
      <c r="H908" s="272" t="s">
        <v>264</v>
      </c>
      <c r="I908" s="272" t="s">
        <v>264</v>
      </c>
      <c r="J908" s="272" t="s">
        <v>264</v>
      </c>
      <c r="K908" s="272" t="s">
        <v>264</v>
      </c>
      <c r="L908" s="272" t="s">
        <v>264</v>
      </c>
      <c r="M908" s="272" t="s">
        <v>263</v>
      </c>
      <c r="N908" s="272" t="s">
        <v>263</v>
      </c>
    </row>
    <row r="909" spans="1:14">
      <c r="A909" s="272">
        <v>811495</v>
      </c>
      <c r="B909" s="272" t="s">
        <v>712</v>
      </c>
      <c r="C909" s="272" t="s">
        <v>263</v>
      </c>
      <c r="D909" s="272" t="s">
        <v>264</v>
      </c>
      <c r="E909" s="272" t="s">
        <v>263</v>
      </c>
      <c r="F909" s="272" t="s">
        <v>264</v>
      </c>
      <c r="G909" s="272" t="s">
        <v>264</v>
      </c>
      <c r="H909" s="272" t="s">
        <v>263</v>
      </c>
      <c r="I909" s="272" t="s">
        <v>263</v>
      </c>
      <c r="J909" s="272" t="s">
        <v>263</v>
      </c>
      <c r="K909" s="272" t="s">
        <v>263</v>
      </c>
      <c r="L909" s="272" t="s">
        <v>263</v>
      </c>
      <c r="M909" s="272" t="s">
        <v>263</v>
      </c>
      <c r="N909" s="272" t="s">
        <v>263</v>
      </c>
    </row>
    <row r="910" spans="1:14">
      <c r="A910" s="272">
        <v>811496</v>
      </c>
      <c r="B910" s="272" t="s">
        <v>712</v>
      </c>
      <c r="C910" s="272" t="s">
        <v>264</v>
      </c>
      <c r="D910" s="272" t="s">
        <v>264</v>
      </c>
      <c r="E910" s="272" t="s">
        <v>264</v>
      </c>
      <c r="F910" s="272" t="s">
        <v>264</v>
      </c>
      <c r="G910" s="272" t="s">
        <v>264</v>
      </c>
      <c r="H910" s="272" t="s">
        <v>264</v>
      </c>
      <c r="I910" s="272" t="s">
        <v>263</v>
      </c>
      <c r="J910" s="272" t="s">
        <v>263</v>
      </c>
      <c r="K910" s="272" t="s">
        <v>263</v>
      </c>
      <c r="L910" s="272" t="s">
        <v>263</v>
      </c>
      <c r="M910" s="272" t="s">
        <v>263</v>
      </c>
      <c r="N910" s="272" t="s">
        <v>263</v>
      </c>
    </row>
    <row r="911" spans="1:14">
      <c r="A911" s="272">
        <v>811497</v>
      </c>
      <c r="B911" s="272" t="s">
        <v>712</v>
      </c>
      <c r="C911" s="272" t="s">
        <v>264</v>
      </c>
      <c r="D911" s="272" t="s">
        <v>264</v>
      </c>
      <c r="E911" s="272" t="s">
        <v>264</v>
      </c>
      <c r="F911" s="272" t="s">
        <v>264</v>
      </c>
      <c r="G911" s="272" t="s">
        <v>263</v>
      </c>
      <c r="H911" s="272" t="s">
        <v>264</v>
      </c>
      <c r="I911" s="272" t="s">
        <v>264</v>
      </c>
      <c r="J911" s="272" t="s">
        <v>263</v>
      </c>
      <c r="K911" s="272" t="s">
        <v>263</v>
      </c>
      <c r="L911" s="272" t="s">
        <v>263</v>
      </c>
      <c r="M911" s="272" t="s">
        <v>264</v>
      </c>
      <c r="N911" s="272" t="s">
        <v>264</v>
      </c>
    </row>
    <row r="912" spans="1:14">
      <c r="A912" s="272">
        <v>811498</v>
      </c>
      <c r="B912" s="272" t="s">
        <v>712</v>
      </c>
      <c r="C912" s="272" t="s">
        <v>263</v>
      </c>
      <c r="D912" s="272" t="s">
        <v>263</v>
      </c>
      <c r="E912" s="272" t="s">
        <v>263</v>
      </c>
      <c r="F912" s="272" t="s">
        <v>264</v>
      </c>
      <c r="G912" s="272" t="s">
        <v>264</v>
      </c>
      <c r="H912" s="272" t="s">
        <v>264</v>
      </c>
      <c r="I912" s="272" t="s">
        <v>263</v>
      </c>
      <c r="J912" s="272" t="s">
        <v>263</v>
      </c>
      <c r="K912" s="272" t="s">
        <v>263</v>
      </c>
      <c r="L912" s="272" t="s">
        <v>263</v>
      </c>
      <c r="M912" s="272" t="s">
        <v>263</v>
      </c>
      <c r="N912" s="272" t="s">
        <v>263</v>
      </c>
    </row>
    <row r="913" spans="1:14">
      <c r="A913" s="272">
        <v>811499</v>
      </c>
      <c r="B913" s="272" t="s">
        <v>712</v>
      </c>
      <c r="C913" s="272" t="s">
        <v>264</v>
      </c>
      <c r="D913" s="272" t="s">
        <v>264</v>
      </c>
      <c r="E913" s="272" t="s">
        <v>264</v>
      </c>
      <c r="F913" s="272" t="s">
        <v>264</v>
      </c>
      <c r="G913" s="272" t="s">
        <v>264</v>
      </c>
      <c r="H913" s="272" t="s">
        <v>264</v>
      </c>
      <c r="I913" s="272" t="s">
        <v>263</v>
      </c>
      <c r="J913" s="272" t="s">
        <v>263</v>
      </c>
      <c r="K913" s="272" t="s">
        <v>263</v>
      </c>
      <c r="L913" s="272" t="s">
        <v>263</v>
      </c>
      <c r="M913" s="272" t="s">
        <v>263</v>
      </c>
      <c r="N913" s="272" t="s">
        <v>263</v>
      </c>
    </row>
    <row r="914" spans="1:14">
      <c r="A914" s="272">
        <v>811501</v>
      </c>
      <c r="B914" s="272" t="s">
        <v>712</v>
      </c>
      <c r="C914" s="272" t="s">
        <v>264</v>
      </c>
      <c r="D914" s="272" t="s">
        <v>264</v>
      </c>
      <c r="E914" s="272" t="s">
        <v>263</v>
      </c>
      <c r="F914" s="272" t="s">
        <v>263</v>
      </c>
      <c r="G914" s="272" t="s">
        <v>264</v>
      </c>
      <c r="H914" s="272" t="s">
        <v>263</v>
      </c>
      <c r="I914" s="272" t="s">
        <v>263</v>
      </c>
      <c r="J914" s="272" t="s">
        <v>263</v>
      </c>
      <c r="K914" s="272" t="s">
        <v>263</v>
      </c>
      <c r="L914" s="272" t="s">
        <v>263</v>
      </c>
      <c r="M914" s="272" t="s">
        <v>263</v>
      </c>
      <c r="N914" s="272" t="s">
        <v>263</v>
      </c>
    </row>
    <row r="915" spans="1:14">
      <c r="A915" s="272">
        <v>811504</v>
      </c>
      <c r="B915" s="272" t="s">
        <v>712</v>
      </c>
      <c r="C915" s="272" t="s">
        <v>264</v>
      </c>
      <c r="D915" s="272" t="s">
        <v>263</v>
      </c>
      <c r="E915" s="272" t="s">
        <v>263</v>
      </c>
      <c r="F915" s="272" t="s">
        <v>264</v>
      </c>
      <c r="G915" s="272" t="s">
        <v>264</v>
      </c>
      <c r="H915" s="272" t="s">
        <v>264</v>
      </c>
      <c r="I915" s="272" t="s">
        <v>263</v>
      </c>
      <c r="J915" s="272" t="s">
        <v>263</v>
      </c>
      <c r="K915" s="272" t="s">
        <v>263</v>
      </c>
      <c r="L915" s="272" t="s">
        <v>263</v>
      </c>
      <c r="M915" s="272" t="s">
        <v>263</v>
      </c>
      <c r="N915" s="272" t="s">
        <v>263</v>
      </c>
    </row>
    <row r="916" spans="1:14">
      <c r="A916" s="272">
        <v>811506</v>
      </c>
      <c r="B916" s="272" t="s">
        <v>712</v>
      </c>
      <c r="C916" s="272" t="s">
        <v>264</v>
      </c>
      <c r="D916" s="272" t="s">
        <v>264</v>
      </c>
      <c r="E916" s="272" t="s">
        <v>264</v>
      </c>
      <c r="F916" s="272" t="s">
        <v>264</v>
      </c>
      <c r="G916" s="272" t="s">
        <v>263</v>
      </c>
      <c r="H916" s="272" t="s">
        <v>263</v>
      </c>
      <c r="I916" s="272" t="s">
        <v>263</v>
      </c>
      <c r="J916" s="272" t="s">
        <v>263</v>
      </c>
      <c r="K916" s="272" t="s">
        <v>263</v>
      </c>
      <c r="L916" s="272" t="s">
        <v>263</v>
      </c>
      <c r="M916" s="272" t="s">
        <v>263</v>
      </c>
      <c r="N916" s="272" t="s">
        <v>263</v>
      </c>
    </row>
    <row r="917" spans="1:14">
      <c r="A917" s="272">
        <v>811507</v>
      </c>
      <c r="B917" s="272" t="s">
        <v>712</v>
      </c>
      <c r="C917" s="272" t="s">
        <v>264</v>
      </c>
      <c r="D917" s="272" t="s">
        <v>264</v>
      </c>
      <c r="E917" s="272" t="s">
        <v>264</v>
      </c>
      <c r="F917" s="272" t="s">
        <v>264</v>
      </c>
      <c r="G917" s="272" t="s">
        <v>264</v>
      </c>
      <c r="H917" s="272" t="s">
        <v>264</v>
      </c>
      <c r="I917" s="272" t="s">
        <v>263</v>
      </c>
      <c r="J917" s="272" t="s">
        <v>263</v>
      </c>
      <c r="K917" s="272" t="s">
        <v>263</v>
      </c>
      <c r="L917" s="272" t="s">
        <v>263</v>
      </c>
      <c r="M917" s="272" t="s">
        <v>263</v>
      </c>
      <c r="N917" s="272" t="s">
        <v>263</v>
      </c>
    </row>
    <row r="918" spans="1:14">
      <c r="A918" s="272">
        <v>811508</v>
      </c>
      <c r="B918" s="272" t="s">
        <v>712</v>
      </c>
      <c r="C918" s="272" t="s">
        <v>264</v>
      </c>
      <c r="D918" s="272" t="s">
        <v>264</v>
      </c>
      <c r="E918" s="272" t="s">
        <v>263</v>
      </c>
      <c r="F918" s="272" t="s">
        <v>263</v>
      </c>
      <c r="G918" s="272" t="s">
        <v>263</v>
      </c>
      <c r="H918" s="272" t="s">
        <v>263</v>
      </c>
      <c r="I918" s="272" t="s">
        <v>263</v>
      </c>
      <c r="J918" s="272" t="s">
        <v>263</v>
      </c>
      <c r="K918" s="272" t="s">
        <v>263</v>
      </c>
      <c r="L918" s="272" t="s">
        <v>263</v>
      </c>
      <c r="M918" s="272" t="s">
        <v>263</v>
      </c>
      <c r="N918" s="272" t="s">
        <v>263</v>
      </c>
    </row>
    <row r="919" spans="1:14">
      <c r="A919" s="272">
        <v>811509</v>
      </c>
      <c r="B919" s="272" t="s">
        <v>712</v>
      </c>
      <c r="C919" s="272" t="s">
        <v>264</v>
      </c>
      <c r="D919" s="272" t="s">
        <v>264</v>
      </c>
      <c r="E919" s="272" t="s">
        <v>263</v>
      </c>
      <c r="F919" s="272" t="s">
        <v>264</v>
      </c>
      <c r="G919" s="272" t="s">
        <v>263</v>
      </c>
      <c r="H919" s="272" t="s">
        <v>264</v>
      </c>
      <c r="I919" s="272" t="s">
        <v>263</v>
      </c>
      <c r="J919" s="272" t="s">
        <v>263</v>
      </c>
      <c r="K919" s="272" t="s">
        <v>263</v>
      </c>
      <c r="L919" s="272" t="s">
        <v>263</v>
      </c>
      <c r="M919" s="272" t="s">
        <v>263</v>
      </c>
      <c r="N919" s="272" t="s">
        <v>263</v>
      </c>
    </row>
    <row r="920" spans="1:14">
      <c r="A920" s="272">
        <v>811510</v>
      </c>
      <c r="B920" s="272" t="s">
        <v>712</v>
      </c>
      <c r="C920" s="272" t="s">
        <v>262</v>
      </c>
      <c r="D920" s="272" t="s">
        <v>264</v>
      </c>
      <c r="E920" s="272" t="s">
        <v>264</v>
      </c>
      <c r="F920" s="272" t="s">
        <v>264</v>
      </c>
      <c r="G920" s="272" t="s">
        <v>264</v>
      </c>
      <c r="H920" s="272" t="s">
        <v>264</v>
      </c>
      <c r="I920" s="272" t="s">
        <v>264</v>
      </c>
      <c r="J920" s="272" t="s">
        <v>264</v>
      </c>
      <c r="K920" s="272" t="s">
        <v>264</v>
      </c>
      <c r="L920" s="272" t="s">
        <v>264</v>
      </c>
      <c r="M920" s="272" t="s">
        <v>264</v>
      </c>
      <c r="N920" s="272" t="s">
        <v>264</v>
      </c>
    </row>
    <row r="921" spans="1:14">
      <c r="A921" s="272">
        <v>811511</v>
      </c>
      <c r="B921" s="272" t="s">
        <v>712</v>
      </c>
      <c r="C921" s="272" t="s">
        <v>264</v>
      </c>
      <c r="D921" s="272" t="s">
        <v>264</v>
      </c>
      <c r="E921" s="272" t="s">
        <v>263</v>
      </c>
      <c r="F921" s="272" t="s">
        <v>263</v>
      </c>
      <c r="G921" s="272" t="s">
        <v>263</v>
      </c>
      <c r="H921" s="272" t="s">
        <v>263</v>
      </c>
      <c r="I921" s="272" t="s">
        <v>263</v>
      </c>
      <c r="J921" s="272" t="s">
        <v>263</v>
      </c>
      <c r="K921" s="272" t="s">
        <v>263</v>
      </c>
      <c r="L921" s="272" t="s">
        <v>263</v>
      </c>
      <c r="M921" s="272" t="s">
        <v>263</v>
      </c>
      <c r="N921" s="272" t="s">
        <v>263</v>
      </c>
    </row>
    <row r="922" spans="1:14">
      <c r="A922" s="272">
        <v>811514</v>
      </c>
      <c r="B922" s="272" t="s">
        <v>712</v>
      </c>
      <c r="C922" s="272" t="s">
        <v>264</v>
      </c>
      <c r="D922" s="272" t="s">
        <v>263</v>
      </c>
      <c r="E922" s="272" t="s">
        <v>264</v>
      </c>
      <c r="F922" s="272" t="s">
        <v>264</v>
      </c>
      <c r="G922" s="272" t="s">
        <v>264</v>
      </c>
      <c r="H922" s="272" t="s">
        <v>263</v>
      </c>
      <c r="I922" s="272" t="s">
        <v>263</v>
      </c>
      <c r="J922" s="272" t="s">
        <v>263</v>
      </c>
      <c r="K922" s="272" t="s">
        <v>263</v>
      </c>
      <c r="L922" s="272" t="s">
        <v>263</v>
      </c>
      <c r="M922" s="272" t="s">
        <v>263</v>
      </c>
      <c r="N922" s="272" t="s">
        <v>263</v>
      </c>
    </row>
    <row r="923" spans="1:14">
      <c r="A923" s="272">
        <v>811518</v>
      </c>
      <c r="B923" s="272" t="s">
        <v>712</v>
      </c>
      <c r="C923" s="272" t="s">
        <v>264</v>
      </c>
      <c r="D923" s="272" t="s">
        <v>264</v>
      </c>
      <c r="E923" s="272" t="s">
        <v>263</v>
      </c>
      <c r="F923" s="272" t="s">
        <v>264</v>
      </c>
      <c r="G923" s="272" t="s">
        <v>263</v>
      </c>
      <c r="H923" s="272" t="s">
        <v>264</v>
      </c>
      <c r="I923" s="272" t="s">
        <v>263</v>
      </c>
      <c r="J923" s="272" t="s">
        <v>263</v>
      </c>
      <c r="K923" s="272" t="s">
        <v>263</v>
      </c>
      <c r="L923" s="272" t="s">
        <v>263</v>
      </c>
      <c r="M923" s="272" t="s">
        <v>263</v>
      </c>
      <c r="N923" s="272" t="s">
        <v>263</v>
      </c>
    </row>
    <row r="924" spans="1:14">
      <c r="A924" s="272">
        <v>811519</v>
      </c>
      <c r="B924" s="272" t="s">
        <v>712</v>
      </c>
      <c r="C924" s="272" t="s">
        <v>264</v>
      </c>
      <c r="D924" s="272" t="s">
        <v>263</v>
      </c>
      <c r="E924" s="272" t="s">
        <v>264</v>
      </c>
      <c r="F924" s="272" t="s">
        <v>264</v>
      </c>
      <c r="G924" s="272" t="s">
        <v>263</v>
      </c>
      <c r="H924" s="272" t="s">
        <v>263</v>
      </c>
      <c r="I924" s="272" t="s">
        <v>263</v>
      </c>
      <c r="J924" s="272" t="s">
        <v>263</v>
      </c>
      <c r="K924" s="272" t="s">
        <v>263</v>
      </c>
      <c r="L924" s="272" t="s">
        <v>263</v>
      </c>
      <c r="M924" s="272" t="s">
        <v>263</v>
      </c>
      <c r="N924" s="272" t="s">
        <v>263</v>
      </c>
    </row>
    <row r="925" spans="1:14">
      <c r="A925" s="272">
        <v>811520</v>
      </c>
      <c r="B925" s="272" t="s">
        <v>712</v>
      </c>
      <c r="C925" s="272" t="s">
        <v>264</v>
      </c>
      <c r="D925" s="272" t="s">
        <v>263</v>
      </c>
      <c r="E925" s="272" t="s">
        <v>263</v>
      </c>
      <c r="F925" s="272" t="s">
        <v>264</v>
      </c>
      <c r="G925" s="272" t="s">
        <v>264</v>
      </c>
      <c r="H925" s="272" t="s">
        <v>264</v>
      </c>
      <c r="I925" s="272" t="s">
        <v>263</v>
      </c>
      <c r="J925" s="272" t="s">
        <v>263</v>
      </c>
      <c r="K925" s="272" t="s">
        <v>263</v>
      </c>
      <c r="L925" s="272" t="s">
        <v>263</v>
      </c>
      <c r="M925" s="272" t="s">
        <v>263</v>
      </c>
      <c r="N925" s="272" t="s">
        <v>263</v>
      </c>
    </row>
    <row r="926" spans="1:14">
      <c r="A926" s="272">
        <v>811521</v>
      </c>
      <c r="B926" s="272" t="s">
        <v>712</v>
      </c>
      <c r="C926" s="272" t="s">
        <v>264</v>
      </c>
      <c r="D926" s="272" t="s">
        <v>263</v>
      </c>
      <c r="E926" s="272" t="s">
        <v>263</v>
      </c>
      <c r="F926" s="272" t="s">
        <v>264</v>
      </c>
      <c r="G926" s="272" t="s">
        <v>264</v>
      </c>
      <c r="H926" s="272" t="s">
        <v>263</v>
      </c>
      <c r="I926" s="272" t="s">
        <v>263</v>
      </c>
      <c r="J926" s="272" t="s">
        <v>263</v>
      </c>
      <c r="K926" s="272" t="s">
        <v>263</v>
      </c>
      <c r="L926" s="272" t="s">
        <v>263</v>
      </c>
      <c r="M926" s="272" t="s">
        <v>263</v>
      </c>
      <c r="N926" s="272" t="s">
        <v>263</v>
      </c>
    </row>
    <row r="927" spans="1:14">
      <c r="A927" s="272">
        <v>811522</v>
      </c>
      <c r="B927" s="272" t="s">
        <v>712</v>
      </c>
      <c r="C927" s="272" t="s">
        <v>264</v>
      </c>
      <c r="D927" s="272" t="s">
        <v>263</v>
      </c>
      <c r="E927" s="272" t="s">
        <v>264</v>
      </c>
      <c r="F927" s="272" t="s">
        <v>264</v>
      </c>
      <c r="G927" s="272" t="s">
        <v>264</v>
      </c>
      <c r="H927" s="272" t="s">
        <v>263</v>
      </c>
      <c r="I927" s="272" t="s">
        <v>263</v>
      </c>
      <c r="J927" s="272" t="s">
        <v>263</v>
      </c>
      <c r="K927" s="272" t="s">
        <v>263</v>
      </c>
      <c r="L927" s="272" t="s">
        <v>263</v>
      </c>
      <c r="M927" s="272" t="s">
        <v>263</v>
      </c>
      <c r="N927" s="272" t="s">
        <v>263</v>
      </c>
    </row>
    <row r="928" spans="1:14">
      <c r="A928" s="272">
        <v>811523</v>
      </c>
      <c r="B928" s="272" t="s">
        <v>712</v>
      </c>
      <c r="C928" s="272" t="s">
        <v>264</v>
      </c>
      <c r="D928" s="272" t="s">
        <v>264</v>
      </c>
      <c r="E928" s="272" t="s">
        <v>264</v>
      </c>
      <c r="F928" s="272" t="s">
        <v>264</v>
      </c>
      <c r="G928" s="272" t="s">
        <v>264</v>
      </c>
      <c r="H928" s="272" t="s">
        <v>264</v>
      </c>
      <c r="I928" s="272" t="s">
        <v>263</v>
      </c>
      <c r="J928" s="272" t="s">
        <v>263</v>
      </c>
      <c r="K928" s="272" t="s">
        <v>263</v>
      </c>
      <c r="L928" s="272" t="s">
        <v>263</v>
      </c>
      <c r="M928" s="272" t="s">
        <v>263</v>
      </c>
      <c r="N928" s="272" t="s">
        <v>263</v>
      </c>
    </row>
    <row r="929" spans="1:14">
      <c r="A929" s="272">
        <v>811524</v>
      </c>
      <c r="B929" s="272" t="s">
        <v>712</v>
      </c>
      <c r="C929" s="272" t="s">
        <v>264</v>
      </c>
      <c r="D929" s="272" t="s">
        <v>263</v>
      </c>
      <c r="E929" s="272" t="s">
        <v>264</v>
      </c>
      <c r="F929" s="272" t="s">
        <v>264</v>
      </c>
      <c r="G929" s="272" t="s">
        <v>264</v>
      </c>
      <c r="H929" s="272" t="s">
        <v>264</v>
      </c>
      <c r="I929" s="272" t="s">
        <v>263</v>
      </c>
      <c r="J929" s="272" t="s">
        <v>263</v>
      </c>
      <c r="K929" s="272" t="s">
        <v>263</v>
      </c>
      <c r="L929" s="272" t="s">
        <v>263</v>
      </c>
      <c r="M929" s="272" t="s">
        <v>263</v>
      </c>
      <c r="N929" s="272" t="s">
        <v>263</v>
      </c>
    </row>
    <row r="930" spans="1:14">
      <c r="A930" s="272">
        <v>811525</v>
      </c>
      <c r="B930" s="272" t="s">
        <v>712</v>
      </c>
      <c r="C930" s="272" t="s">
        <v>264</v>
      </c>
      <c r="D930" s="272" t="s">
        <v>264</v>
      </c>
      <c r="E930" s="272" t="s">
        <v>264</v>
      </c>
      <c r="F930" s="272" t="s">
        <v>264</v>
      </c>
      <c r="G930" s="272" t="s">
        <v>264</v>
      </c>
      <c r="H930" s="272" t="s">
        <v>264</v>
      </c>
      <c r="I930" s="272" t="s">
        <v>263</v>
      </c>
      <c r="J930" s="272" t="s">
        <v>263</v>
      </c>
      <c r="K930" s="272" t="s">
        <v>263</v>
      </c>
      <c r="L930" s="272" t="s">
        <v>263</v>
      </c>
      <c r="M930" s="272" t="s">
        <v>263</v>
      </c>
      <c r="N930" s="272" t="s">
        <v>263</v>
      </c>
    </row>
    <row r="931" spans="1:14">
      <c r="A931" s="272">
        <v>811527</v>
      </c>
      <c r="B931" s="272" t="s">
        <v>712</v>
      </c>
      <c r="C931" s="272" t="s">
        <v>264</v>
      </c>
      <c r="D931" s="272" t="s">
        <v>264</v>
      </c>
      <c r="E931" s="272" t="s">
        <v>263</v>
      </c>
      <c r="F931" s="272" t="s">
        <v>264</v>
      </c>
      <c r="G931" s="272" t="s">
        <v>264</v>
      </c>
      <c r="H931" s="272" t="s">
        <v>264</v>
      </c>
      <c r="I931" s="272" t="s">
        <v>263</v>
      </c>
      <c r="J931" s="272" t="s">
        <v>263</v>
      </c>
      <c r="K931" s="272" t="s">
        <v>263</v>
      </c>
      <c r="L931" s="272" t="s">
        <v>263</v>
      </c>
      <c r="M931" s="272" t="s">
        <v>263</v>
      </c>
      <c r="N931" s="272" t="s">
        <v>263</v>
      </c>
    </row>
    <row r="932" spans="1:14">
      <c r="A932" s="272">
        <v>811530</v>
      </c>
      <c r="B932" s="272" t="s">
        <v>712</v>
      </c>
      <c r="C932" s="272" t="s">
        <v>263</v>
      </c>
      <c r="D932" s="272" t="s">
        <v>263</v>
      </c>
      <c r="E932" s="272" t="s">
        <v>263</v>
      </c>
      <c r="F932" s="272" t="s">
        <v>264</v>
      </c>
      <c r="G932" s="272" t="s">
        <v>264</v>
      </c>
      <c r="H932" s="272" t="s">
        <v>264</v>
      </c>
      <c r="I932" s="272" t="s">
        <v>263</v>
      </c>
      <c r="J932" s="272" t="s">
        <v>263</v>
      </c>
      <c r="K932" s="272" t="s">
        <v>263</v>
      </c>
      <c r="L932" s="272" t="s">
        <v>263</v>
      </c>
      <c r="M932" s="272" t="s">
        <v>263</v>
      </c>
      <c r="N932" s="272" t="s">
        <v>263</v>
      </c>
    </row>
    <row r="933" spans="1:14">
      <c r="A933" s="272">
        <v>811531</v>
      </c>
      <c r="B933" s="272" t="s">
        <v>712</v>
      </c>
      <c r="C933" s="272" t="s">
        <v>262</v>
      </c>
      <c r="D933" s="272" t="s">
        <v>264</v>
      </c>
      <c r="E933" s="272" t="s">
        <v>264</v>
      </c>
      <c r="F933" s="272" t="s">
        <v>264</v>
      </c>
      <c r="G933" s="272" t="s">
        <v>262</v>
      </c>
      <c r="H933" s="272" t="s">
        <v>264</v>
      </c>
      <c r="I933" s="272" t="s">
        <v>264</v>
      </c>
      <c r="J933" s="272" t="s">
        <v>263</v>
      </c>
      <c r="K933" s="272" t="s">
        <v>263</v>
      </c>
      <c r="L933" s="272" t="s">
        <v>263</v>
      </c>
      <c r="M933" s="272" t="s">
        <v>263</v>
      </c>
      <c r="N933" s="272" t="s">
        <v>263</v>
      </c>
    </row>
    <row r="934" spans="1:14">
      <c r="A934" s="272">
        <v>811532</v>
      </c>
      <c r="B934" s="272" t="s">
        <v>712</v>
      </c>
      <c r="C934" s="272" t="s">
        <v>264</v>
      </c>
      <c r="D934" s="272" t="s">
        <v>263</v>
      </c>
      <c r="E934" s="272" t="s">
        <v>263</v>
      </c>
      <c r="F934" s="272" t="s">
        <v>263</v>
      </c>
      <c r="G934" s="272" t="s">
        <v>263</v>
      </c>
      <c r="H934" s="272" t="s">
        <v>264</v>
      </c>
      <c r="I934" s="272" t="s">
        <v>263</v>
      </c>
      <c r="J934" s="272" t="s">
        <v>263</v>
      </c>
      <c r="K934" s="272" t="s">
        <v>263</v>
      </c>
      <c r="L934" s="272" t="s">
        <v>263</v>
      </c>
      <c r="M934" s="272" t="s">
        <v>263</v>
      </c>
      <c r="N934" s="272" t="s">
        <v>263</v>
      </c>
    </row>
    <row r="935" spans="1:14">
      <c r="A935" s="272">
        <v>811533</v>
      </c>
      <c r="B935" s="272" t="s">
        <v>712</v>
      </c>
      <c r="C935" s="272" t="s">
        <v>264</v>
      </c>
      <c r="D935" s="272" t="s">
        <v>263</v>
      </c>
      <c r="E935" s="272" t="s">
        <v>263</v>
      </c>
      <c r="F935" s="272" t="s">
        <v>264</v>
      </c>
      <c r="G935" s="272" t="s">
        <v>264</v>
      </c>
      <c r="H935" s="272" t="s">
        <v>264</v>
      </c>
      <c r="I935" s="272" t="s">
        <v>263</v>
      </c>
      <c r="J935" s="272" t="s">
        <v>263</v>
      </c>
      <c r="K935" s="272" t="s">
        <v>263</v>
      </c>
      <c r="L935" s="272" t="s">
        <v>263</v>
      </c>
      <c r="M935" s="272" t="s">
        <v>264</v>
      </c>
      <c r="N935" s="272" t="s">
        <v>263</v>
      </c>
    </row>
    <row r="936" spans="1:14">
      <c r="A936" s="272">
        <v>811534</v>
      </c>
      <c r="B936" s="272" t="s">
        <v>712</v>
      </c>
      <c r="C936" s="272" t="s">
        <v>264</v>
      </c>
      <c r="D936" s="272" t="s">
        <v>264</v>
      </c>
      <c r="E936" s="272" t="s">
        <v>264</v>
      </c>
      <c r="F936" s="272" t="s">
        <v>264</v>
      </c>
      <c r="G936" s="272" t="s">
        <v>263</v>
      </c>
      <c r="H936" s="272" t="s">
        <v>264</v>
      </c>
      <c r="I936" s="272" t="s">
        <v>264</v>
      </c>
      <c r="J936" s="272" t="s">
        <v>263</v>
      </c>
      <c r="K936" s="272" t="s">
        <v>263</v>
      </c>
      <c r="L936" s="272" t="s">
        <v>263</v>
      </c>
      <c r="M936" s="272" t="s">
        <v>263</v>
      </c>
      <c r="N936" s="272" t="s">
        <v>263</v>
      </c>
    </row>
    <row r="937" spans="1:14">
      <c r="A937" s="272">
        <v>811535</v>
      </c>
      <c r="B937" s="272" t="s">
        <v>712</v>
      </c>
      <c r="C937" s="272" t="s">
        <v>264</v>
      </c>
      <c r="D937" s="272" t="s">
        <v>264</v>
      </c>
      <c r="E937" s="272" t="s">
        <v>263</v>
      </c>
      <c r="F937" s="272" t="s">
        <v>264</v>
      </c>
      <c r="G937" s="272" t="s">
        <v>264</v>
      </c>
      <c r="H937" s="272" t="s">
        <v>263</v>
      </c>
      <c r="I937" s="272" t="s">
        <v>263</v>
      </c>
      <c r="J937" s="272" t="s">
        <v>263</v>
      </c>
      <c r="K937" s="272" t="s">
        <v>263</v>
      </c>
      <c r="L937" s="272" t="s">
        <v>263</v>
      </c>
      <c r="M937" s="272" t="s">
        <v>263</v>
      </c>
      <c r="N937" s="272" t="s">
        <v>263</v>
      </c>
    </row>
    <row r="938" spans="1:14">
      <c r="A938" s="272">
        <v>811537</v>
      </c>
      <c r="B938" s="272" t="s">
        <v>712</v>
      </c>
      <c r="C938" s="272" t="s">
        <v>264</v>
      </c>
      <c r="D938" s="272" t="s">
        <v>264</v>
      </c>
      <c r="E938" s="272" t="s">
        <v>264</v>
      </c>
      <c r="F938" s="272" t="s">
        <v>264</v>
      </c>
      <c r="G938" s="272" t="s">
        <v>264</v>
      </c>
      <c r="H938" s="272" t="s">
        <v>264</v>
      </c>
      <c r="I938" s="272" t="s">
        <v>263</v>
      </c>
      <c r="J938" s="272" t="s">
        <v>263</v>
      </c>
      <c r="K938" s="272" t="s">
        <v>263</v>
      </c>
      <c r="L938" s="272" t="s">
        <v>263</v>
      </c>
      <c r="M938" s="272" t="s">
        <v>263</v>
      </c>
      <c r="N938" s="272" t="s">
        <v>263</v>
      </c>
    </row>
    <row r="939" spans="1:14">
      <c r="A939" s="272">
        <v>811538</v>
      </c>
      <c r="B939" s="272" t="s">
        <v>712</v>
      </c>
      <c r="C939" s="272" t="s">
        <v>264</v>
      </c>
      <c r="D939" s="272" t="s">
        <v>264</v>
      </c>
      <c r="E939" s="272" t="s">
        <v>263</v>
      </c>
      <c r="F939" s="272" t="s">
        <v>264</v>
      </c>
      <c r="G939" s="272" t="s">
        <v>263</v>
      </c>
      <c r="H939" s="272" t="s">
        <v>263</v>
      </c>
      <c r="I939" s="272" t="s">
        <v>263</v>
      </c>
      <c r="J939" s="272" t="s">
        <v>263</v>
      </c>
      <c r="K939" s="272" t="s">
        <v>263</v>
      </c>
      <c r="L939" s="272" t="s">
        <v>263</v>
      </c>
      <c r="M939" s="272" t="s">
        <v>263</v>
      </c>
      <c r="N939" s="272" t="s">
        <v>263</v>
      </c>
    </row>
    <row r="940" spans="1:14">
      <c r="A940" s="272">
        <v>811539</v>
      </c>
      <c r="B940" s="272" t="s">
        <v>712</v>
      </c>
      <c r="C940" s="272" t="s">
        <v>263</v>
      </c>
      <c r="D940" s="272" t="s">
        <v>263</v>
      </c>
      <c r="E940" s="272" t="s">
        <v>264</v>
      </c>
      <c r="F940" s="272" t="s">
        <v>263</v>
      </c>
      <c r="G940" s="272" t="s">
        <v>263</v>
      </c>
      <c r="H940" s="272" t="s">
        <v>263</v>
      </c>
      <c r="I940" s="272" t="s">
        <v>264</v>
      </c>
      <c r="J940" s="272" t="s">
        <v>263</v>
      </c>
      <c r="K940" s="272" t="s">
        <v>263</v>
      </c>
      <c r="L940" s="272" t="s">
        <v>263</v>
      </c>
      <c r="M940" s="272" t="s">
        <v>263</v>
      </c>
      <c r="N940" s="272" t="s">
        <v>263</v>
      </c>
    </row>
    <row r="941" spans="1:14">
      <c r="A941" s="272">
        <v>811544</v>
      </c>
      <c r="B941" s="272" t="s">
        <v>712</v>
      </c>
      <c r="C941" s="272" t="s">
        <v>264</v>
      </c>
      <c r="D941" s="272" t="s">
        <v>264</v>
      </c>
      <c r="E941" s="272" t="s">
        <v>264</v>
      </c>
      <c r="F941" s="272" t="s">
        <v>263</v>
      </c>
      <c r="G941" s="272" t="s">
        <v>263</v>
      </c>
      <c r="H941" s="272" t="s">
        <v>264</v>
      </c>
      <c r="I941" s="272" t="s">
        <v>263</v>
      </c>
      <c r="J941" s="272" t="s">
        <v>263</v>
      </c>
      <c r="K941" s="272" t="s">
        <v>263</v>
      </c>
      <c r="L941" s="272" t="s">
        <v>263</v>
      </c>
      <c r="M941" s="272" t="s">
        <v>263</v>
      </c>
      <c r="N941" s="272" t="s">
        <v>263</v>
      </c>
    </row>
    <row r="942" spans="1:14">
      <c r="A942" s="272">
        <v>811548</v>
      </c>
      <c r="B942" s="272" t="s">
        <v>712</v>
      </c>
      <c r="C942" s="272" t="s">
        <v>264</v>
      </c>
      <c r="D942" s="272" t="s">
        <v>263</v>
      </c>
      <c r="E942" s="272" t="s">
        <v>263</v>
      </c>
      <c r="F942" s="272" t="s">
        <v>263</v>
      </c>
      <c r="G942" s="272" t="s">
        <v>263</v>
      </c>
      <c r="H942" s="272" t="s">
        <v>264</v>
      </c>
      <c r="I942" s="272" t="s">
        <v>263</v>
      </c>
      <c r="J942" s="272" t="s">
        <v>263</v>
      </c>
      <c r="K942" s="272" t="s">
        <v>263</v>
      </c>
      <c r="L942" s="272" t="s">
        <v>263</v>
      </c>
      <c r="M942" s="272" t="s">
        <v>263</v>
      </c>
      <c r="N942" s="272" t="s">
        <v>263</v>
      </c>
    </row>
    <row r="943" spans="1:14">
      <c r="A943" s="272">
        <v>811551</v>
      </c>
      <c r="B943" s="272" t="s">
        <v>712</v>
      </c>
      <c r="C943" s="272" t="s">
        <v>264</v>
      </c>
      <c r="D943" s="272" t="s">
        <v>264</v>
      </c>
      <c r="E943" s="272" t="s">
        <v>264</v>
      </c>
      <c r="F943" s="272" t="s">
        <v>264</v>
      </c>
      <c r="G943" s="272" t="s">
        <v>264</v>
      </c>
      <c r="H943" s="272" t="s">
        <v>263</v>
      </c>
      <c r="I943" s="272" t="s">
        <v>263</v>
      </c>
      <c r="J943" s="272" t="s">
        <v>263</v>
      </c>
      <c r="K943" s="272" t="s">
        <v>263</v>
      </c>
      <c r="L943" s="272" t="s">
        <v>263</v>
      </c>
      <c r="M943" s="272" t="s">
        <v>263</v>
      </c>
      <c r="N943" s="272" t="s">
        <v>263</v>
      </c>
    </row>
    <row r="944" spans="1:14">
      <c r="A944" s="272">
        <v>811555</v>
      </c>
      <c r="B944" s="272" t="s">
        <v>712</v>
      </c>
      <c r="C944" s="272" t="s">
        <v>263</v>
      </c>
      <c r="D944" s="272" t="s">
        <v>263</v>
      </c>
      <c r="E944" s="272" t="s">
        <v>263</v>
      </c>
      <c r="F944" s="272" t="s">
        <v>263</v>
      </c>
      <c r="G944" s="272" t="s">
        <v>263</v>
      </c>
      <c r="H944" s="272" t="s">
        <v>263</v>
      </c>
      <c r="I944" s="272" t="s">
        <v>263</v>
      </c>
      <c r="J944" s="272" t="s">
        <v>263</v>
      </c>
      <c r="K944" s="272" t="s">
        <v>263</v>
      </c>
      <c r="L944" s="272" t="s">
        <v>263</v>
      </c>
      <c r="M944" s="272" t="s">
        <v>263</v>
      </c>
      <c r="N944" s="272" t="s">
        <v>263</v>
      </c>
    </row>
    <row r="945" spans="1:14">
      <c r="A945" s="272">
        <v>811558</v>
      </c>
      <c r="B945" s="272" t="s">
        <v>712</v>
      </c>
      <c r="C945" s="272" t="s">
        <v>264</v>
      </c>
      <c r="D945" s="272" t="s">
        <v>264</v>
      </c>
      <c r="E945" s="272" t="s">
        <v>263</v>
      </c>
      <c r="F945" s="272" t="s">
        <v>263</v>
      </c>
      <c r="G945" s="272" t="s">
        <v>263</v>
      </c>
      <c r="H945" s="272" t="s">
        <v>263</v>
      </c>
      <c r="I945" s="272" t="s">
        <v>263</v>
      </c>
      <c r="J945" s="272" t="s">
        <v>263</v>
      </c>
      <c r="K945" s="272" t="s">
        <v>263</v>
      </c>
      <c r="L945" s="272" t="s">
        <v>263</v>
      </c>
      <c r="M945" s="272" t="s">
        <v>263</v>
      </c>
      <c r="N945" s="272" t="s">
        <v>263</v>
      </c>
    </row>
    <row r="946" spans="1:14">
      <c r="A946" s="272">
        <v>811559</v>
      </c>
      <c r="B946" s="272" t="s">
        <v>712</v>
      </c>
      <c r="C946" s="272" t="s">
        <v>264</v>
      </c>
      <c r="D946" s="272" t="s">
        <v>264</v>
      </c>
      <c r="E946" s="272" t="s">
        <v>264</v>
      </c>
      <c r="F946" s="272" t="s">
        <v>264</v>
      </c>
      <c r="G946" s="272" t="s">
        <v>264</v>
      </c>
      <c r="H946" s="272" t="s">
        <v>264</v>
      </c>
      <c r="I946" s="272" t="s">
        <v>263</v>
      </c>
      <c r="J946" s="272" t="s">
        <v>263</v>
      </c>
      <c r="K946" s="272" t="s">
        <v>263</v>
      </c>
      <c r="L946" s="272" t="s">
        <v>263</v>
      </c>
      <c r="M946" s="272" t="s">
        <v>263</v>
      </c>
      <c r="N946" s="272" t="s">
        <v>263</v>
      </c>
    </row>
    <row r="947" spans="1:14">
      <c r="A947" s="272">
        <v>811561</v>
      </c>
      <c r="B947" s="272" t="s">
        <v>712</v>
      </c>
      <c r="C947" s="272" t="s">
        <v>264</v>
      </c>
      <c r="D947" s="272" t="s">
        <v>264</v>
      </c>
      <c r="E947" s="272" t="s">
        <v>264</v>
      </c>
      <c r="F947" s="272" t="s">
        <v>264</v>
      </c>
      <c r="G947" s="272" t="s">
        <v>264</v>
      </c>
      <c r="H947" s="272" t="s">
        <v>263</v>
      </c>
      <c r="I947" s="272" t="s">
        <v>263</v>
      </c>
      <c r="J947" s="272" t="s">
        <v>263</v>
      </c>
      <c r="K947" s="272" t="s">
        <v>263</v>
      </c>
      <c r="L947" s="272" t="s">
        <v>263</v>
      </c>
      <c r="M947" s="272" t="s">
        <v>263</v>
      </c>
      <c r="N947" s="272" t="s">
        <v>263</v>
      </c>
    </row>
    <row r="948" spans="1:14">
      <c r="A948" s="272">
        <v>811565</v>
      </c>
      <c r="B948" s="272" t="s">
        <v>712</v>
      </c>
      <c r="C948" s="272" t="s">
        <v>264</v>
      </c>
      <c r="D948" s="272" t="s">
        <v>262</v>
      </c>
      <c r="E948" s="272" t="s">
        <v>263</v>
      </c>
      <c r="F948" s="272" t="s">
        <v>264</v>
      </c>
      <c r="G948" s="272" t="s">
        <v>264</v>
      </c>
      <c r="H948" s="272" t="s">
        <v>262</v>
      </c>
      <c r="I948" s="272" t="s">
        <v>264</v>
      </c>
      <c r="J948" s="272" t="s">
        <v>263</v>
      </c>
      <c r="K948" s="272" t="s">
        <v>263</v>
      </c>
      <c r="L948" s="272" t="s">
        <v>264</v>
      </c>
      <c r="M948" s="272" t="s">
        <v>263</v>
      </c>
      <c r="N948" s="272" t="s">
        <v>263</v>
      </c>
    </row>
    <row r="949" spans="1:14">
      <c r="A949" s="272">
        <v>811566</v>
      </c>
      <c r="B949" s="272" t="s">
        <v>712</v>
      </c>
      <c r="C949" s="272" t="s">
        <v>264</v>
      </c>
      <c r="D949" s="272" t="s">
        <v>264</v>
      </c>
      <c r="E949" s="272" t="s">
        <v>264</v>
      </c>
      <c r="F949" s="272" t="s">
        <v>264</v>
      </c>
      <c r="G949" s="272" t="s">
        <v>264</v>
      </c>
      <c r="H949" s="272" t="s">
        <v>264</v>
      </c>
      <c r="I949" s="272" t="s">
        <v>263</v>
      </c>
      <c r="J949" s="272" t="s">
        <v>263</v>
      </c>
      <c r="K949" s="272" t="s">
        <v>263</v>
      </c>
      <c r="L949" s="272" t="s">
        <v>263</v>
      </c>
      <c r="M949" s="272" t="s">
        <v>263</v>
      </c>
      <c r="N949" s="272" t="s">
        <v>263</v>
      </c>
    </row>
    <row r="950" spans="1:14">
      <c r="A950" s="272">
        <v>811567</v>
      </c>
      <c r="B950" s="272" t="s">
        <v>712</v>
      </c>
      <c r="C950" s="272" t="s">
        <v>264</v>
      </c>
      <c r="D950" s="272" t="s">
        <v>264</v>
      </c>
      <c r="E950" s="272" t="s">
        <v>262</v>
      </c>
      <c r="F950" s="272" t="s">
        <v>263</v>
      </c>
      <c r="G950" s="272" t="s">
        <v>262</v>
      </c>
      <c r="H950" s="272" t="s">
        <v>262</v>
      </c>
      <c r="I950" s="272" t="s">
        <v>263</v>
      </c>
      <c r="J950" s="272" t="s">
        <v>263</v>
      </c>
      <c r="K950" s="272" t="s">
        <v>263</v>
      </c>
      <c r="L950" s="272" t="s">
        <v>263</v>
      </c>
      <c r="M950" s="272" t="s">
        <v>264</v>
      </c>
      <c r="N950" s="272" t="s">
        <v>264</v>
      </c>
    </row>
    <row r="951" spans="1:14">
      <c r="A951" s="272">
        <v>811568</v>
      </c>
      <c r="B951" s="272" t="s">
        <v>712</v>
      </c>
      <c r="C951" s="272" t="s">
        <v>263</v>
      </c>
      <c r="D951" s="272" t="s">
        <v>264</v>
      </c>
      <c r="E951" s="272" t="s">
        <v>263</v>
      </c>
      <c r="F951" s="272" t="s">
        <v>264</v>
      </c>
      <c r="G951" s="272" t="s">
        <v>263</v>
      </c>
      <c r="H951" s="272" t="s">
        <v>263</v>
      </c>
      <c r="I951" s="272" t="s">
        <v>263</v>
      </c>
      <c r="J951" s="272" t="s">
        <v>263</v>
      </c>
      <c r="K951" s="272" t="s">
        <v>263</v>
      </c>
      <c r="L951" s="272" t="s">
        <v>263</v>
      </c>
      <c r="M951" s="272" t="s">
        <v>263</v>
      </c>
      <c r="N951" s="272" t="s">
        <v>263</v>
      </c>
    </row>
    <row r="952" spans="1:14">
      <c r="A952" s="272">
        <v>811571</v>
      </c>
      <c r="B952" s="272" t="s">
        <v>712</v>
      </c>
      <c r="C952" s="272" t="s">
        <v>264</v>
      </c>
      <c r="D952" s="272" t="s">
        <v>264</v>
      </c>
      <c r="E952" s="272" t="s">
        <v>264</v>
      </c>
      <c r="F952" s="272" t="s">
        <v>264</v>
      </c>
      <c r="G952" s="272" t="s">
        <v>264</v>
      </c>
      <c r="H952" s="272" t="s">
        <v>264</v>
      </c>
      <c r="I952" s="272" t="s">
        <v>263</v>
      </c>
      <c r="J952" s="272" t="s">
        <v>263</v>
      </c>
      <c r="K952" s="272" t="s">
        <v>263</v>
      </c>
      <c r="L952" s="272" t="s">
        <v>263</v>
      </c>
      <c r="M952" s="272" t="s">
        <v>263</v>
      </c>
      <c r="N952" s="272" t="s">
        <v>263</v>
      </c>
    </row>
    <row r="953" spans="1:14">
      <c r="A953" s="272">
        <v>811575</v>
      </c>
      <c r="B953" s="272" t="s">
        <v>712</v>
      </c>
      <c r="C953" s="272" t="s">
        <v>264</v>
      </c>
      <c r="D953" s="272" t="s">
        <v>263</v>
      </c>
      <c r="E953" s="272" t="s">
        <v>263</v>
      </c>
      <c r="F953" s="272" t="s">
        <v>264</v>
      </c>
      <c r="G953" s="272" t="s">
        <v>264</v>
      </c>
      <c r="H953" s="272" t="s">
        <v>263</v>
      </c>
      <c r="I953" s="272" t="s">
        <v>263</v>
      </c>
      <c r="J953" s="272" t="s">
        <v>263</v>
      </c>
      <c r="K953" s="272" t="s">
        <v>263</v>
      </c>
      <c r="L953" s="272" t="s">
        <v>263</v>
      </c>
      <c r="M953" s="272" t="s">
        <v>263</v>
      </c>
      <c r="N953" s="272" t="s">
        <v>263</v>
      </c>
    </row>
    <row r="954" spans="1:14">
      <c r="A954" s="272">
        <v>811577</v>
      </c>
      <c r="B954" s="272" t="s">
        <v>712</v>
      </c>
      <c r="C954" s="272" t="s">
        <v>264</v>
      </c>
      <c r="D954" s="272" t="s">
        <v>264</v>
      </c>
      <c r="E954" s="272" t="s">
        <v>264</v>
      </c>
      <c r="F954" s="272" t="s">
        <v>263</v>
      </c>
      <c r="G954" s="272" t="s">
        <v>264</v>
      </c>
      <c r="H954" s="272" t="s">
        <v>264</v>
      </c>
      <c r="I954" s="272" t="s">
        <v>263</v>
      </c>
      <c r="J954" s="272" t="s">
        <v>263</v>
      </c>
      <c r="K954" s="272" t="s">
        <v>263</v>
      </c>
      <c r="L954" s="272" t="s">
        <v>263</v>
      </c>
      <c r="M954" s="272" t="s">
        <v>263</v>
      </c>
      <c r="N954" s="272" t="s">
        <v>263</v>
      </c>
    </row>
    <row r="955" spans="1:14">
      <c r="A955" s="272">
        <v>811578</v>
      </c>
      <c r="B955" s="272" t="s">
        <v>712</v>
      </c>
      <c r="C955" s="272" t="s">
        <v>262</v>
      </c>
      <c r="D955" s="272" t="s">
        <v>264</v>
      </c>
      <c r="E955" s="272" t="s">
        <v>262</v>
      </c>
      <c r="F955" s="272" t="s">
        <v>264</v>
      </c>
      <c r="G955" s="272" t="s">
        <v>264</v>
      </c>
      <c r="H955" s="272" t="s">
        <v>264</v>
      </c>
      <c r="I955" s="272" t="s">
        <v>264</v>
      </c>
      <c r="J955" s="272" t="s">
        <v>264</v>
      </c>
      <c r="K955" s="272" t="s">
        <v>263</v>
      </c>
      <c r="L955" s="272" t="s">
        <v>263</v>
      </c>
      <c r="M955" s="272" t="s">
        <v>264</v>
      </c>
      <c r="N955" s="272" t="s">
        <v>263</v>
      </c>
    </row>
    <row r="956" spans="1:14">
      <c r="A956" s="272">
        <v>811582</v>
      </c>
      <c r="B956" s="272" t="s">
        <v>712</v>
      </c>
      <c r="C956" s="272" t="s">
        <v>264</v>
      </c>
      <c r="D956" s="272" t="s">
        <v>264</v>
      </c>
      <c r="E956" s="272" t="s">
        <v>262</v>
      </c>
      <c r="F956" s="272" t="s">
        <v>262</v>
      </c>
      <c r="G956" s="272" t="s">
        <v>264</v>
      </c>
      <c r="H956" s="272" t="s">
        <v>264</v>
      </c>
      <c r="I956" s="272" t="s">
        <v>264</v>
      </c>
      <c r="J956" s="272" t="s">
        <v>264</v>
      </c>
      <c r="K956" s="272" t="s">
        <v>264</v>
      </c>
      <c r="L956" s="272" t="s">
        <v>264</v>
      </c>
      <c r="M956" s="272" t="s">
        <v>264</v>
      </c>
      <c r="N956" s="272" t="s">
        <v>264</v>
      </c>
    </row>
    <row r="957" spans="1:14">
      <c r="A957" s="272">
        <v>811583</v>
      </c>
      <c r="B957" s="272" t="s">
        <v>712</v>
      </c>
      <c r="C957" s="272" t="s">
        <v>264</v>
      </c>
      <c r="D957" s="272" t="s">
        <v>264</v>
      </c>
      <c r="E957" s="272" t="s">
        <v>264</v>
      </c>
      <c r="F957" s="272" t="s">
        <v>263</v>
      </c>
      <c r="G957" s="272" t="s">
        <v>263</v>
      </c>
      <c r="H957" s="272" t="s">
        <v>263</v>
      </c>
      <c r="I957" s="272" t="s">
        <v>263</v>
      </c>
      <c r="J957" s="272" t="s">
        <v>263</v>
      </c>
      <c r="K957" s="272" t="s">
        <v>263</v>
      </c>
      <c r="L957" s="272" t="s">
        <v>263</v>
      </c>
      <c r="M957" s="272" t="s">
        <v>263</v>
      </c>
      <c r="N957" s="272" t="s">
        <v>263</v>
      </c>
    </row>
    <row r="958" spans="1:14">
      <c r="A958" s="272">
        <v>811584</v>
      </c>
      <c r="B958" s="272" t="s">
        <v>712</v>
      </c>
      <c r="C958" s="272" t="s">
        <v>264</v>
      </c>
      <c r="D958" s="272" t="s">
        <v>264</v>
      </c>
      <c r="E958" s="272" t="s">
        <v>263</v>
      </c>
      <c r="F958" s="272" t="s">
        <v>264</v>
      </c>
      <c r="G958" s="272" t="s">
        <v>263</v>
      </c>
      <c r="H958" s="272" t="s">
        <v>263</v>
      </c>
      <c r="I958" s="272" t="s">
        <v>263</v>
      </c>
      <c r="J958" s="272" t="s">
        <v>263</v>
      </c>
      <c r="K958" s="272" t="s">
        <v>263</v>
      </c>
      <c r="L958" s="272" t="s">
        <v>263</v>
      </c>
      <c r="M958" s="272" t="s">
        <v>263</v>
      </c>
      <c r="N958" s="272" t="s">
        <v>263</v>
      </c>
    </row>
    <row r="959" spans="1:14">
      <c r="A959" s="272">
        <v>811586</v>
      </c>
      <c r="B959" s="272" t="s">
        <v>712</v>
      </c>
      <c r="C959" s="272" t="s">
        <v>264</v>
      </c>
      <c r="D959" s="272" t="s">
        <v>264</v>
      </c>
      <c r="E959" s="272" t="s">
        <v>264</v>
      </c>
      <c r="F959" s="272" t="s">
        <v>264</v>
      </c>
      <c r="G959" s="272" t="s">
        <v>264</v>
      </c>
      <c r="H959" s="272" t="s">
        <v>264</v>
      </c>
      <c r="I959" s="272" t="s">
        <v>263</v>
      </c>
      <c r="J959" s="272" t="s">
        <v>263</v>
      </c>
      <c r="K959" s="272" t="s">
        <v>263</v>
      </c>
      <c r="L959" s="272" t="s">
        <v>263</v>
      </c>
      <c r="M959" s="272" t="s">
        <v>263</v>
      </c>
      <c r="N959" s="272" t="s">
        <v>263</v>
      </c>
    </row>
    <row r="960" spans="1:14">
      <c r="A960" s="272">
        <v>811587</v>
      </c>
      <c r="B960" s="272" t="s">
        <v>712</v>
      </c>
      <c r="C960" s="272" t="s">
        <v>264</v>
      </c>
      <c r="D960" s="272" t="s">
        <v>263</v>
      </c>
      <c r="E960" s="272" t="s">
        <v>264</v>
      </c>
      <c r="F960" s="272" t="s">
        <v>264</v>
      </c>
      <c r="G960" s="272" t="s">
        <v>263</v>
      </c>
      <c r="H960" s="272" t="s">
        <v>264</v>
      </c>
      <c r="I960" s="272" t="s">
        <v>263</v>
      </c>
      <c r="J960" s="272" t="s">
        <v>263</v>
      </c>
      <c r="K960" s="272" t="s">
        <v>263</v>
      </c>
      <c r="L960" s="272" t="s">
        <v>263</v>
      </c>
      <c r="M960" s="272" t="s">
        <v>263</v>
      </c>
      <c r="N960" s="272" t="s">
        <v>263</v>
      </c>
    </row>
    <row r="961" spans="1:14">
      <c r="A961" s="272">
        <v>811589</v>
      </c>
      <c r="B961" s="272" t="s">
        <v>712</v>
      </c>
      <c r="C961" s="272" t="s">
        <v>264</v>
      </c>
      <c r="D961" s="272" t="s">
        <v>264</v>
      </c>
      <c r="E961" s="272" t="s">
        <v>264</v>
      </c>
      <c r="F961" s="272" t="s">
        <v>264</v>
      </c>
      <c r="G961" s="272" t="s">
        <v>263</v>
      </c>
      <c r="H961" s="272" t="s">
        <v>263</v>
      </c>
      <c r="I961" s="272" t="s">
        <v>263</v>
      </c>
      <c r="J961" s="272" t="s">
        <v>263</v>
      </c>
      <c r="K961" s="272" t="s">
        <v>263</v>
      </c>
      <c r="L961" s="272" t="s">
        <v>263</v>
      </c>
      <c r="M961" s="272" t="s">
        <v>263</v>
      </c>
      <c r="N961" s="272" t="s">
        <v>263</v>
      </c>
    </row>
    <row r="962" spans="1:14">
      <c r="A962" s="272">
        <v>811591</v>
      </c>
      <c r="B962" s="272" t="s">
        <v>712</v>
      </c>
      <c r="C962" s="272" t="s">
        <v>264</v>
      </c>
      <c r="D962" s="272" t="s">
        <v>264</v>
      </c>
      <c r="E962" s="272" t="s">
        <v>264</v>
      </c>
      <c r="F962" s="272" t="s">
        <v>264</v>
      </c>
      <c r="G962" s="272" t="s">
        <v>264</v>
      </c>
      <c r="H962" s="272" t="s">
        <v>264</v>
      </c>
      <c r="I962" s="272" t="s">
        <v>263</v>
      </c>
      <c r="J962" s="272" t="s">
        <v>263</v>
      </c>
      <c r="K962" s="272" t="s">
        <v>263</v>
      </c>
      <c r="L962" s="272" t="s">
        <v>263</v>
      </c>
      <c r="M962" s="272" t="s">
        <v>263</v>
      </c>
      <c r="N962" s="272" t="s">
        <v>263</v>
      </c>
    </row>
    <row r="963" spans="1:14">
      <c r="A963" s="272">
        <v>811592</v>
      </c>
      <c r="B963" s="272" t="s">
        <v>712</v>
      </c>
      <c r="C963" s="272" t="s">
        <v>264</v>
      </c>
      <c r="D963" s="272" t="s">
        <v>264</v>
      </c>
      <c r="E963" s="272" t="s">
        <v>264</v>
      </c>
      <c r="F963" s="272" t="s">
        <v>264</v>
      </c>
      <c r="G963" s="272" t="s">
        <v>264</v>
      </c>
      <c r="H963" s="272" t="s">
        <v>264</v>
      </c>
      <c r="I963" s="272" t="s">
        <v>263</v>
      </c>
      <c r="J963" s="272" t="s">
        <v>263</v>
      </c>
      <c r="K963" s="272" t="s">
        <v>263</v>
      </c>
      <c r="L963" s="272" t="s">
        <v>263</v>
      </c>
      <c r="M963" s="272" t="s">
        <v>263</v>
      </c>
      <c r="N963" s="272" t="s">
        <v>263</v>
      </c>
    </row>
    <row r="964" spans="1:14">
      <c r="A964" s="272">
        <v>811593</v>
      </c>
      <c r="B964" s="272" t="s">
        <v>712</v>
      </c>
      <c r="C964" s="272" t="s">
        <v>264</v>
      </c>
      <c r="D964" s="272" t="s">
        <v>263</v>
      </c>
      <c r="E964" s="272" t="s">
        <v>263</v>
      </c>
      <c r="F964" s="272" t="s">
        <v>263</v>
      </c>
      <c r="G964" s="272" t="s">
        <v>263</v>
      </c>
      <c r="H964" s="272" t="s">
        <v>264</v>
      </c>
      <c r="I964" s="272" t="s">
        <v>264</v>
      </c>
      <c r="J964" s="272" t="s">
        <v>264</v>
      </c>
      <c r="K964" s="272" t="s">
        <v>263</v>
      </c>
      <c r="L964" s="272" t="s">
        <v>263</v>
      </c>
      <c r="M964" s="272" t="s">
        <v>263</v>
      </c>
      <c r="N964" s="272" t="s">
        <v>263</v>
      </c>
    </row>
    <row r="965" spans="1:14">
      <c r="A965" s="272">
        <v>811595</v>
      </c>
      <c r="B965" s="272" t="s">
        <v>712</v>
      </c>
      <c r="C965" s="272" t="s">
        <v>264</v>
      </c>
      <c r="D965" s="272" t="s">
        <v>264</v>
      </c>
      <c r="E965" s="272" t="s">
        <v>264</v>
      </c>
      <c r="F965" s="272" t="s">
        <v>264</v>
      </c>
      <c r="G965" s="272" t="s">
        <v>263</v>
      </c>
      <c r="H965" s="272" t="s">
        <v>264</v>
      </c>
      <c r="I965" s="272" t="s">
        <v>263</v>
      </c>
      <c r="J965" s="272" t="s">
        <v>263</v>
      </c>
      <c r="K965" s="272" t="s">
        <v>263</v>
      </c>
      <c r="L965" s="272" t="s">
        <v>263</v>
      </c>
      <c r="M965" s="272" t="s">
        <v>263</v>
      </c>
      <c r="N965" s="272" t="s">
        <v>263</v>
      </c>
    </row>
    <row r="966" spans="1:14">
      <c r="A966" s="272">
        <v>811599</v>
      </c>
      <c r="B966" s="272" t="s">
        <v>712</v>
      </c>
      <c r="C966" s="272" t="s">
        <v>264</v>
      </c>
      <c r="D966" s="272" t="s">
        <v>264</v>
      </c>
      <c r="E966" s="272" t="s">
        <v>263</v>
      </c>
      <c r="F966" s="272" t="s">
        <v>263</v>
      </c>
      <c r="G966" s="272" t="s">
        <v>264</v>
      </c>
      <c r="H966" s="272" t="s">
        <v>263</v>
      </c>
      <c r="I966" s="272" t="s">
        <v>263</v>
      </c>
      <c r="J966" s="272" t="s">
        <v>263</v>
      </c>
      <c r="K966" s="272" t="s">
        <v>263</v>
      </c>
      <c r="L966" s="272" t="s">
        <v>263</v>
      </c>
      <c r="M966" s="272" t="s">
        <v>263</v>
      </c>
      <c r="N966" s="272" t="s">
        <v>263</v>
      </c>
    </row>
    <row r="967" spans="1:14">
      <c r="A967" s="272">
        <v>811601</v>
      </c>
      <c r="B967" s="272" t="s">
        <v>712</v>
      </c>
      <c r="C967" s="272" t="s">
        <v>264</v>
      </c>
      <c r="D967" s="272" t="s">
        <v>264</v>
      </c>
      <c r="E967" s="272" t="s">
        <v>263</v>
      </c>
      <c r="F967" s="272" t="s">
        <v>263</v>
      </c>
      <c r="G967" s="272" t="s">
        <v>264</v>
      </c>
      <c r="H967" s="272" t="s">
        <v>263</v>
      </c>
      <c r="I967" s="272" t="s">
        <v>263</v>
      </c>
      <c r="J967" s="272" t="s">
        <v>263</v>
      </c>
      <c r="K967" s="272" t="s">
        <v>263</v>
      </c>
      <c r="L967" s="272" t="s">
        <v>263</v>
      </c>
      <c r="M967" s="272" t="s">
        <v>263</v>
      </c>
      <c r="N967" s="272" t="s">
        <v>263</v>
      </c>
    </row>
    <row r="968" spans="1:14">
      <c r="A968" s="272">
        <v>811606</v>
      </c>
      <c r="B968" s="272" t="s">
        <v>712</v>
      </c>
      <c r="C968" s="272" t="s">
        <v>264</v>
      </c>
      <c r="D968" s="272" t="s">
        <v>263</v>
      </c>
      <c r="E968" s="272" t="s">
        <v>263</v>
      </c>
      <c r="F968" s="272" t="s">
        <v>264</v>
      </c>
      <c r="G968" s="272" t="s">
        <v>264</v>
      </c>
      <c r="H968" s="272" t="s">
        <v>264</v>
      </c>
      <c r="I968" s="272" t="s">
        <v>263</v>
      </c>
      <c r="J968" s="272" t="s">
        <v>263</v>
      </c>
      <c r="K968" s="272" t="s">
        <v>263</v>
      </c>
      <c r="L968" s="272" t="s">
        <v>263</v>
      </c>
      <c r="M968" s="272" t="s">
        <v>264</v>
      </c>
      <c r="N968" s="272" t="s">
        <v>264</v>
      </c>
    </row>
    <row r="969" spans="1:14">
      <c r="A969" s="272">
        <v>811607</v>
      </c>
      <c r="B969" s="272" t="s">
        <v>712</v>
      </c>
      <c r="C969" s="272" t="s">
        <v>263</v>
      </c>
      <c r="D969" s="272" t="s">
        <v>264</v>
      </c>
      <c r="E969" s="272" t="s">
        <v>263</v>
      </c>
      <c r="F969" s="272" t="s">
        <v>263</v>
      </c>
      <c r="G969" s="272" t="s">
        <v>263</v>
      </c>
      <c r="H969" s="272" t="s">
        <v>264</v>
      </c>
      <c r="I969" s="272" t="s">
        <v>263</v>
      </c>
      <c r="J969" s="272" t="s">
        <v>263</v>
      </c>
      <c r="K969" s="272" t="s">
        <v>263</v>
      </c>
      <c r="L969" s="272" t="s">
        <v>263</v>
      </c>
      <c r="M969" s="272" t="s">
        <v>263</v>
      </c>
      <c r="N969" s="272" t="s">
        <v>263</v>
      </c>
    </row>
    <row r="970" spans="1:14">
      <c r="A970" s="272">
        <v>811610</v>
      </c>
      <c r="B970" s="272" t="s">
        <v>712</v>
      </c>
      <c r="C970" s="272" t="s">
        <v>263</v>
      </c>
      <c r="D970" s="272" t="s">
        <v>264</v>
      </c>
      <c r="E970" s="272" t="s">
        <v>263</v>
      </c>
      <c r="F970" s="272" t="s">
        <v>264</v>
      </c>
      <c r="G970" s="272" t="s">
        <v>264</v>
      </c>
      <c r="H970" s="272" t="s">
        <v>264</v>
      </c>
      <c r="I970" s="272" t="s">
        <v>264</v>
      </c>
      <c r="J970" s="272" t="s">
        <v>264</v>
      </c>
      <c r="K970" s="272" t="s">
        <v>263</v>
      </c>
      <c r="L970" s="272" t="s">
        <v>263</v>
      </c>
      <c r="M970" s="272" t="s">
        <v>264</v>
      </c>
      <c r="N970" s="272" t="s">
        <v>264</v>
      </c>
    </row>
    <row r="971" spans="1:14">
      <c r="A971" s="272">
        <v>811612</v>
      </c>
      <c r="B971" s="272" t="s">
        <v>712</v>
      </c>
      <c r="C971" s="272" t="s">
        <v>263</v>
      </c>
      <c r="D971" s="272" t="s">
        <v>263</v>
      </c>
      <c r="E971" s="272" t="s">
        <v>263</v>
      </c>
      <c r="F971" s="272" t="s">
        <v>263</v>
      </c>
      <c r="G971" s="272" t="s">
        <v>263</v>
      </c>
      <c r="H971" s="272" t="s">
        <v>263</v>
      </c>
      <c r="I971" s="272" t="s">
        <v>263</v>
      </c>
      <c r="J971" s="272" t="s">
        <v>263</v>
      </c>
      <c r="K971" s="272" t="s">
        <v>263</v>
      </c>
      <c r="L971" s="272" t="s">
        <v>263</v>
      </c>
      <c r="M971" s="272" t="s">
        <v>263</v>
      </c>
      <c r="N971" s="272" t="s">
        <v>263</v>
      </c>
    </row>
    <row r="972" spans="1:14">
      <c r="A972" s="272">
        <v>811614</v>
      </c>
      <c r="B972" s="272" t="s">
        <v>712</v>
      </c>
      <c r="C972" s="272" t="s">
        <v>263</v>
      </c>
      <c r="D972" s="272" t="s">
        <v>264</v>
      </c>
      <c r="E972" s="272" t="s">
        <v>264</v>
      </c>
      <c r="F972" s="272" t="s">
        <v>264</v>
      </c>
      <c r="G972" s="272" t="s">
        <v>264</v>
      </c>
      <c r="H972" s="272" t="s">
        <v>263</v>
      </c>
      <c r="I972" s="272" t="s">
        <v>263</v>
      </c>
      <c r="J972" s="272" t="s">
        <v>263</v>
      </c>
      <c r="K972" s="272" t="s">
        <v>263</v>
      </c>
      <c r="L972" s="272" t="s">
        <v>263</v>
      </c>
      <c r="M972" s="272" t="s">
        <v>263</v>
      </c>
      <c r="N972" s="272" t="s">
        <v>263</v>
      </c>
    </row>
    <row r="973" spans="1:14">
      <c r="A973" s="272">
        <v>811615</v>
      </c>
      <c r="B973" s="272" t="s">
        <v>712</v>
      </c>
      <c r="C973" s="272" t="s">
        <v>264</v>
      </c>
      <c r="D973" s="272" t="s">
        <v>263</v>
      </c>
      <c r="E973" s="272" t="s">
        <v>263</v>
      </c>
      <c r="F973" s="272" t="s">
        <v>263</v>
      </c>
      <c r="G973" s="272" t="s">
        <v>264</v>
      </c>
      <c r="H973" s="272" t="s">
        <v>264</v>
      </c>
      <c r="I973" s="272" t="s">
        <v>263</v>
      </c>
      <c r="J973" s="272" t="s">
        <v>263</v>
      </c>
      <c r="K973" s="272" t="s">
        <v>263</v>
      </c>
      <c r="L973" s="272" t="s">
        <v>263</v>
      </c>
      <c r="M973" s="272" t="s">
        <v>263</v>
      </c>
      <c r="N973" s="272" t="s">
        <v>263</v>
      </c>
    </row>
    <row r="974" spans="1:14">
      <c r="A974" s="272">
        <v>811616</v>
      </c>
      <c r="B974" s="272" t="s">
        <v>712</v>
      </c>
      <c r="C974" s="272" t="s">
        <v>264</v>
      </c>
      <c r="D974" s="272" t="s">
        <v>263</v>
      </c>
      <c r="E974" s="272" t="s">
        <v>264</v>
      </c>
      <c r="F974" s="272" t="s">
        <v>264</v>
      </c>
      <c r="G974" s="272" t="s">
        <v>264</v>
      </c>
      <c r="H974" s="272" t="s">
        <v>263</v>
      </c>
      <c r="I974" s="272" t="s">
        <v>264</v>
      </c>
      <c r="J974" s="272" t="s">
        <v>263</v>
      </c>
      <c r="K974" s="272" t="s">
        <v>263</v>
      </c>
      <c r="L974" s="272" t="s">
        <v>263</v>
      </c>
      <c r="M974" s="272" t="s">
        <v>263</v>
      </c>
      <c r="N974" s="272" t="s">
        <v>264</v>
      </c>
    </row>
    <row r="975" spans="1:14">
      <c r="A975" s="272">
        <v>811618</v>
      </c>
      <c r="B975" s="272" t="s">
        <v>712</v>
      </c>
      <c r="C975" s="272" t="s">
        <v>264</v>
      </c>
      <c r="D975" s="272" t="s">
        <v>264</v>
      </c>
      <c r="E975" s="272" t="s">
        <v>263</v>
      </c>
      <c r="F975" s="272" t="s">
        <v>264</v>
      </c>
      <c r="G975" s="272" t="s">
        <v>264</v>
      </c>
      <c r="H975" s="272" t="s">
        <v>264</v>
      </c>
      <c r="I975" s="272" t="s">
        <v>263</v>
      </c>
      <c r="J975" s="272" t="s">
        <v>263</v>
      </c>
      <c r="K975" s="272" t="s">
        <v>263</v>
      </c>
      <c r="L975" s="272" t="s">
        <v>263</v>
      </c>
      <c r="M975" s="272" t="s">
        <v>263</v>
      </c>
      <c r="N975" s="272" t="s">
        <v>263</v>
      </c>
    </row>
    <row r="976" spans="1:14">
      <c r="A976" s="272">
        <v>811619</v>
      </c>
      <c r="B976" s="272" t="s">
        <v>712</v>
      </c>
      <c r="C976" s="272" t="s">
        <v>264</v>
      </c>
      <c r="D976" s="272" t="s">
        <v>263</v>
      </c>
      <c r="E976" s="272" t="s">
        <v>263</v>
      </c>
      <c r="F976" s="272" t="s">
        <v>264</v>
      </c>
      <c r="G976" s="272" t="s">
        <v>263</v>
      </c>
      <c r="H976" s="272" t="s">
        <v>263</v>
      </c>
      <c r="I976" s="272" t="s">
        <v>263</v>
      </c>
      <c r="J976" s="272" t="s">
        <v>263</v>
      </c>
      <c r="K976" s="272" t="s">
        <v>263</v>
      </c>
      <c r="L976" s="272" t="s">
        <v>263</v>
      </c>
      <c r="M976" s="272" t="s">
        <v>263</v>
      </c>
      <c r="N976" s="272" t="s">
        <v>263</v>
      </c>
    </row>
    <row r="977" spans="1:14">
      <c r="A977" s="272">
        <v>811621</v>
      </c>
      <c r="B977" s="272" t="s">
        <v>712</v>
      </c>
      <c r="C977" s="272" t="s">
        <v>264</v>
      </c>
      <c r="D977" s="272" t="s">
        <v>264</v>
      </c>
      <c r="E977" s="272" t="s">
        <v>264</v>
      </c>
      <c r="F977" s="272" t="s">
        <v>264</v>
      </c>
      <c r="G977" s="272" t="s">
        <v>264</v>
      </c>
      <c r="H977" s="272" t="s">
        <v>262</v>
      </c>
      <c r="I977" s="272" t="s">
        <v>264</v>
      </c>
      <c r="J977" s="272" t="s">
        <v>263</v>
      </c>
      <c r="K977" s="272" t="s">
        <v>264</v>
      </c>
      <c r="L977" s="272" t="s">
        <v>264</v>
      </c>
      <c r="M977" s="272" t="s">
        <v>264</v>
      </c>
      <c r="N977" s="272" t="s">
        <v>264</v>
      </c>
    </row>
    <row r="978" spans="1:14">
      <c r="A978" s="272">
        <v>811622</v>
      </c>
      <c r="B978" s="272" t="s">
        <v>712</v>
      </c>
      <c r="C978" s="272" t="s">
        <v>264</v>
      </c>
      <c r="D978" s="272" t="s">
        <v>264</v>
      </c>
      <c r="E978" s="272" t="s">
        <v>264</v>
      </c>
      <c r="F978" s="272" t="s">
        <v>263</v>
      </c>
      <c r="G978" s="272" t="s">
        <v>263</v>
      </c>
      <c r="H978" s="272" t="s">
        <v>264</v>
      </c>
      <c r="I978" s="272" t="s">
        <v>263</v>
      </c>
      <c r="J978" s="272" t="s">
        <v>263</v>
      </c>
      <c r="K978" s="272" t="s">
        <v>263</v>
      </c>
      <c r="L978" s="272" t="s">
        <v>263</v>
      </c>
      <c r="M978" s="272" t="s">
        <v>263</v>
      </c>
      <c r="N978" s="272" t="s">
        <v>263</v>
      </c>
    </row>
    <row r="979" spans="1:14">
      <c r="A979" s="272">
        <v>811623</v>
      </c>
      <c r="B979" s="272" t="s">
        <v>712</v>
      </c>
      <c r="C979" s="272" t="s">
        <v>264</v>
      </c>
      <c r="D979" s="272" t="s">
        <v>264</v>
      </c>
      <c r="E979" s="272" t="s">
        <v>263</v>
      </c>
      <c r="F979" s="272" t="s">
        <v>264</v>
      </c>
      <c r="G979" s="272" t="s">
        <v>264</v>
      </c>
      <c r="H979" s="272" t="s">
        <v>262</v>
      </c>
      <c r="I979" s="272" t="s">
        <v>264</v>
      </c>
      <c r="J979" s="272" t="s">
        <v>263</v>
      </c>
      <c r="K979" s="272" t="s">
        <v>263</v>
      </c>
      <c r="L979" s="272" t="s">
        <v>264</v>
      </c>
      <c r="M979" s="272" t="s">
        <v>263</v>
      </c>
      <c r="N979" s="272" t="s">
        <v>263</v>
      </c>
    </row>
    <row r="980" spans="1:14">
      <c r="A980" s="272">
        <v>811624</v>
      </c>
      <c r="B980" s="272" t="s">
        <v>712</v>
      </c>
      <c r="C980" s="272" t="s">
        <v>262</v>
      </c>
      <c r="D980" s="272" t="s">
        <v>262</v>
      </c>
      <c r="E980" s="272" t="s">
        <v>264</v>
      </c>
      <c r="F980" s="272" t="s">
        <v>264</v>
      </c>
      <c r="G980" s="272" t="s">
        <v>262</v>
      </c>
      <c r="H980" s="272" t="s">
        <v>262</v>
      </c>
      <c r="I980" s="272" t="s">
        <v>264</v>
      </c>
      <c r="J980" s="272" t="s">
        <v>264</v>
      </c>
      <c r="K980" s="272" t="s">
        <v>264</v>
      </c>
      <c r="L980" s="272" t="s">
        <v>264</v>
      </c>
      <c r="M980" s="272" t="s">
        <v>264</v>
      </c>
      <c r="N980" s="272" t="s">
        <v>264</v>
      </c>
    </row>
    <row r="981" spans="1:14">
      <c r="A981" s="272">
        <v>811625</v>
      </c>
      <c r="B981" s="272" t="s">
        <v>712</v>
      </c>
      <c r="C981" s="272" t="s">
        <v>264</v>
      </c>
      <c r="D981" s="272" t="s">
        <v>264</v>
      </c>
      <c r="E981" s="272" t="s">
        <v>264</v>
      </c>
      <c r="F981" s="272" t="s">
        <v>263</v>
      </c>
      <c r="G981" s="272" t="s">
        <v>264</v>
      </c>
      <c r="H981" s="272" t="s">
        <v>263</v>
      </c>
      <c r="I981" s="272" t="s">
        <v>264</v>
      </c>
      <c r="J981" s="272" t="s">
        <v>263</v>
      </c>
      <c r="K981" s="272" t="s">
        <v>263</v>
      </c>
      <c r="L981" s="272" t="s">
        <v>264</v>
      </c>
      <c r="M981" s="272" t="s">
        <v>263</v>
      </c>
      <c r="N981" s="272" t="s">
        <v>263</v>
      </c>
    </row>
    <row r="982" spans="1:14">
      <c r="A982" s="272">
        <v>811626</v>
      </c>
      <c r="B982" s="272" t="s">
        <v>712</v>
      </c>
      <c r="C982" s="272" t="s">
        <v>264</v>
      </c>
      <c r="D982" s="272" t="s">
        <v>264</v>
      </c>
      <c r="E982" s="272" t="s">
        <v>263</v>
      </c>
      <c r="F982" s="272" t="s">
        <v>263</v>
      </c>
      <c r="G982" s="272" t="s">
        <v>263</v>
      </c>
      <c r="H982" s="272" t="s">
        <v>263</v>
      </c>
      <c r="I982" s="272" t="s">
        <v>263</v>
      </c>
      <c r="J982" s="272" t="s">
        <v>263</v>
      </c>
      <c r="K982" s="272" t="s">
        <v>263</v>
      </c>
      <c r="L982" s="272" t="s">
        <v>263</v>
      </c>
      <c r="M982" s="272" t="s">
        <v>263</v>
      </c>
      <c r="N982" s="272" t="s">
        <v>263</v>
      </c>
    </row>
    <row r="983" spans="1:14">
      <c r="A983" s="272">
        <v>811627</v>
      </c>
      <c r="B983" s="272" t="s">
        <v>712</v>
      </c>
      <c r="C983" s="272" t="s">
        <v>263</v>
      </c>
      <c r="D983" s="272" t="s">
        <v>264</v>
      </c>
      <c r="E983" s="272" t="s">
        <v>263</v>
      </c>
      <c r="F983" s="272" t="s">
        <v>263</v>
      </c>
      <c r="G983" s="272" t="s">
        <v>264</v>
      </c>
      <c r="H983" s="272" t="s">
        <v>263</v>
      </c>
      <c r="I983" s="272" t="s">
        <v>263</v>
      </c>
      <c r="J983" s="272" t="s">
        <v>263</v>
      </c>
      <c r="K983" s="272" t="s">
        <v>263</v>
      </c>
      <c r="L983" s="272" t="s">
        <v>263</v>
      </c>
      <c r="M983" s="272" t="s">
        <v>263</v>
      </c>
      <c r="N983" s="272" t="s">
        <v>263</v>
      </c>
    </row>
    <row r="984" spans="1:14">
      <c r="A984" s="272">
        <v>811630</v>
      </c>
      <c r="B984" s="272" t="s">
        <v>712</v>
      </c>
      <c r="C984" s="272" t="s">
        <v>263</v>
      </c>
      <c r="D984" s="272" t="s">
        <v>264</v>
      </c>
      <c r="E984" s="272" t="s">
        <v>263</v>
      </c>
      <c r="F984" s="272" t="s">
        <v>263</v>
      </c>
      <c r="G984" s="272" t="s">
        <v>263</v>
      </c>
      <c r="H984" s="272" t="s">
        <v>264</v>
      </c>
      <c r="I984" s="272" t="s">
        <v>263</v>
      </c>
      <c r="J984" s="272" t="s">
        <v>263</v>
      </c>
      <c r="K984" s="272" t="s">
        <v>263</v>
      </c>
      <c r="L984" s="272" t="s">
        <v>263</v>
      </c>
      <c r="M984" s="272" t="s">
        <v>263</v>
      </c>
      <c r="N984" s="272" t="s">
        <v>263</v>
      </c>
    </row>
    <row r="985" spans="1:14">
      <c r="A985" s="272">
        <v>811632</v>
      </c>
      <c r="B985" s="272" t="s">
        <v>712</v>
      </c>
      <c r="C985" s="272" t="s">
        <v>263</v>
      </c>
      <c r="D985" s="272" t="s">
        <v>263</v>
      </c>
      <c r="E985" s="272" t="s">
        <v>264</v>
      </c>
      <c r="F985" s="272" t="s">
        <v>264</v>
      </c>
      <c r="G985" s="272" t="s">
        <v>264</v>
      </c>
      <c r="H985" s="272" t="s">
        <v>264</v>
      </c>
      <c r="I985" s="272" t="s">
        <v>263</v>
      </c>
      <c r="J985" s="272" t="s">
        <v>263</v>
      </c>
      <c r="K985" s="272" t="s">
        <v>263</v>
      </c>
      <c r="L985" s="272" t="s">
        <v>263</v>
      </c>
      <c r="M985" s="272" t="s">
        <v>263</v>
      </c>
      <c r="N985" s="272" t="s">
        <v>263</v>
      </c>
    </row>
    <row r="986" spans="1:14">
      <c r="A986" s="272">
        <v>811636</v>
      </c>
      <c r="B986" s="272" t="s">
        <v>712</v>
      </c>
      <c r="C986" s="272" t="s">
        <v>264</v>
      </c>
      <c r="D986" s="272" t="s">
        <v>263</v>
      </c>
      <c r="E986" s="272" t="s">
        <v>263</v>
      </c>
      <c r="F986" s="272" t="s">
        <v>263</v>
      </c>
      <c r="G986" s="272" t="s">
        <v>264</v>
      </c>
      <c r="H986" s="272" t="s">
        <v>264</v>
      </c>
      <c r="I986" s="272" t="s">
        <v>264</v>
      </c>
      <c r="J986" s="272" t="s">
        <v>263</v>
      </c>
      <c r="K986" s="272" t="s">
        <v>263</v>
      </c>
      <c r="L986" s="272" t="s">
        <v>263</v>
      </c>
      <c r="M986" s="272" t="s">
        <v>264</v>
      </c>
      <c r="N986" s="272" t="s">
        <v>263</v>
      </c>
    </row>
    <row r="987" spans="1:14">
      <c r="A987" s="272">
        <v>811639</v>
      </c>
      <c r="B987" s="272" t="s">
        <v>712</v>
      </c>
      <c r="C987" s="272" t="s">
        <v>264</v>
      </c>
      <c r="D987" s="272" t="s">
        <v>264</v>
      </c>
      <c r="E987" s="272" t="s">
        <v>264</v>
      </c>
      <c r="F987" s="272" t="s">
        <v>263</v>
      </c>
      <c r="G987" s="272" t="s">
        <v>264</v>
      </c>
      <c r="H987" s="272" t="s">
        <v>264</v>
      </c>
      <c r="I987" s="272" t="s">
        <v>263</v>
      </c>
      <c r="J987" s="272" t="s">
        <v>263</v>
      </c>
      <c r="K987" s="272" t="s">
        <v>263</v>
      </c>
      <c r="L987" s="272" t="s">
        <v>263</v>
      </c>
      <c r="M987" s="272" t="s">
        <v>263</v>
      </c>
      <c r="N987" s="272" t="s">
        <v>263</v>
      </c>
    </row>
    <row r="988" spans="1:14">
      <c r="A988" s="272">
        <v>811640</v>
      </c>
      <c r="B988" s="272" t="s">
        <v>712</v>
      </c>
      <c r="C988" s="272" t="s">
        <v>264</v>
      </c>
      <c r="D988" s="272" t="s">
        <v>264</v>
      </c>
      <c r="E988" s="272" t="s">
        <v>264</v>
      </c>
      <c r="F988" s="272" t="s">
        <v>264</v>
      </c>
      <c r="G988" s="272" t="s">
        <v>264</v>
      </c>
      <c r="H988" s="272" t="s">
        <v>264</v>
      </c>
      <c r="I988" s="272" t="s">
        <v>263</v>
      </c>
      <c r="J988" s="272" t="s">
        <v>263</v>
      </c>
      <c r="K988" s="272" t="s">
        <v>263</v>
      </c>
      <c r="L988" s="272" t="s">
        <v>263</v>
      </c>
      <c r="M988" s="272" t="s">
        <v>263</v>
      </c>
      <c r="N988" s="272" t="s">
        <v>263</v>
      </c>
    </row>
    <row r="989" spans="1:14">
      <c r="A989" s="272">
        <v>811642</v>
      </c>
      <c r="B989" s="272" t="s">
        <v>712</v>
      </c>
      <c r="C989" s="272" t="s">
        <v>264</v>
      </c>
      <c r="D989" s="272" t="s">
        <v>264</v>
      </c>
      <c r="E989" s="272" t="s">
        <v>263</v>
      </c>
      <c r="F989" s="272" t="s">
        <v>263</v>
      </c>
      <c r="G989" s="272" t="s">
        <v>264</v>
      </c>
      <c r="H989" s="272" t="s">
        <v>264</v>
      </c>
      <c r="I989" s="272" t="s">
        <v>263</v>
      </c>
      <c r="J989" s="272" t="s">
        <v>263</v>
      </c>
      <c r="K989" s="272" t="s">
        <v>263</v>
      </c>
      <c r="L989" s="272" t="s">
        <v>263</v>
      </c>
      <c r="M989" s="272" t="s">
        <v>263</v>
      </c>
      <c r="N989" s="272" t="s">
        <v>263</v>
      </c>
    </row>
    <row r="990" spans="1:14">
      <c r="A990" s="272">
        <v>811644</v>
      </c>
      <c r="B990" s="272" t="s">
        <v>712</v>
      </c>
      <c r="C990" s="272" t="s">
        <v>264</v>
      </c>
      <c r="D990" s="272" t="s">
        <v>264</v>
      </c>
      <c r="E990" s="272" t="s">
        <v>263</v>
      </c>
      <c r="F990" s="272" t="s">
        <v>263</v>
      </c>
      <c r="G990" s="272" t="s">
        <v>264</v>
      </c>
      <c r="H990" s="272" t="s">
        <v>263</v>
      </c>
      <c r="I990" s="272" t="s">
        <v>263</v>
      </c>
      <c r="J990" s="272" t="s">
        <v>263</v>
      </c>
      <c r="K990" s="272" t="s">
        <v>263</v>
      </c>
      <c r="L990" s="272" t="s">
        <v>263</v>
      </c>
      <c r="M990" s="272" t="s">
        <v>263</v>
      </c>
      <c r="N990" s="272" t="s">
        <v>263</v>
      </c>
    </row>
    <row r="991" spans="1:14">
      <c r="A991" s="272">
        <v>811646</v>
      </c>
      <c r="B991" s="272" t="s">
        <v>712</v>
      </c>
      <c r="C991" s="272" t="s">
        <v>264</v>
      </c>
      <c r="D991" s="272" t="s">
        <v>263</v>
      </c>
      <c r="E991" s="272" t="s">
        <v>263</v>
      </c>
      <c r="F991" s="272" t="s">
        <v>263</v>
      </c>
      <c r="G991" s="272" t="s">
        <v>263</v>
      </c>
      <c r="H991" s="272" t="s">
        <v>264</v>
      </c>
      <c r="I991" s="272" t="s">
        <v>263</v>
      </c>
      <c r="J991" s="272" t="s">
        <v>263</v>
      </c>
      <c r="K991" s="272" t="s">
        <v>263</v>
      </c>
      <c r="L991" s="272" t="s">
        <v>263</v>
      </c>
      <c r="M991" s="272" t="s">
        <v>263</v>
      </c>
      <c r="N991" s="272" t="s">
        <v>263</v>
      </c>
    </row>
    <row r="992" spans="1:14">
      <c r="A992" s="272">
        <v>811647</v>
      </c>
      <c r="B992" s="272" t="s">
        <v>712</v>
      </c>
      <c r="C992" s="272" t="s">
        <v>264</v>
      </c>
      <c r="D992" s="272" t="s">
        <v>264</v>
      </c>
      <c r="E992" s="272" t="s">
        <v>263</v>
      </c>
      <c r="F992" s="272" t="s">
        <v>263</v>
      </c>
      <c r="G992" s="272" t="s">
        <v>264</v>
      </c>
      <c r="H992" s="272" t="s">
        <v>263</v>
      </c>
      <c r="I992" s="272" t="s">
        <v>263</v>
      </c>
      <c r="J992" s="272" t="s">
        <v>263</v>
      </c>
      <c r="K992" s="272" t="s">
        <v>263</v>
      </c>
      <c r="L992" s="272" t="s">
        <v>263</v>
      </c>
      <c r="M992" s="272" t="s">
        <v>263</v>
      </c>
      <c r="N992" s="272" t="s">
        <v>263</v>
      </c>
    </row>
    <row r="993" spans="1:14">
      <c r="A993" s="272">
        <v>811648</v>
      </c>
      <c r="B993" s="272" t="s">
        <v>712</v>
      </c>
      <c r="C993" s="272" t="s">
        <v>264</v>
      </c>
      <c r="D993" s="272" t="s">
        <v>263</v>
      </c>
      <c r="E993" s="272" t="s">
        <v>263</v>
      </c>
      <c r="F993" s="272" t="s">
        <v>263</v>
      </c>
      <c r="G993" s="272" t="s">
        <v>263</v>
      </c>
      <c r="H993" s="272" t="s">
        <v>264</v>
      </c>
      <c r="I993" s="272" t="s">
        <v>263</v>
      </c>
      <c r="J993" s="272" t="s">
        <v>263</v>
      </c>
      <c r="K993" s="272" t="s">
        <v>263</v>
      </c>
      <c r="L993" s="272" t="s">
        <v>263</v>
      </c>
      <c r="M993" s="272" t="s">
        <v>263</v>
      </c>
      <c r="N993" s="272" t="s">
        <v>263</v>
      </c>
    </row>
    <row r="994" spans="1:14">
      <c r="A994" s="272">
        <v>811649</v>
      </c>
      <c r="B994" s="272" t="s">
        <v>712</v>
      </c>
      <c r="C994" s="272" t="s">
        <v>264</v>
      </c>
      <c r="D994" s="272" t="s">
        <v>263</v>
      </c>
      <c r="E994" s="272" t="s">
        <v>263</v>
      </c>
      <c r="F994" s="272" t="s">
        <v>263</v>
      </c>
      <c r="G994" s="272" t="s">
        <v>264</v>
      </c>
      <c r="H994" s="272" t="s">
        <v>264</v>
      </c>
      <c r="I994" s="272" t="s">
        <v>263</v>
      </c>
      <c r="J994" s="272" t="s">
        <v>263</v>
      </c>
      <c r="K994" s="272" t="s">
        <v>263</v>
      </c>
      <c r="L994" s="272" t="s">
        <v>263</v>
      </c>
      <c r="M994" s="272" t="s">
        <v>263</v>
      </c>
      <c r="N994" s="272" t="s">
        <v>263</v>
      </c>
    </row>
    <row r="995" spans="1:14">
      <c r="A995" s="272">
        <v>811653</v>
      </c>
      <c r="B995" s="272" t="s">
        <v>712</v>
      </c>
      <c r="C995" s="272" t="s">
        <v>264</v>
      </c>
      <c r="D995" s="272" t="s">
        <v>263</v>
      </c>
      <c r="E995" s="272" t="s">
        <v>263</v>
      </c>
      <c r="F995" s="272" t="s">
        <v>263</v>
      </c>
      <c r="G995" s="272" t="s">
        <v>263</v>
      </c>
      <c r="H995" s="272" t="s">
        <v>264</v>
      </c>
      <c r="I995" s="272" t="s">
        <v>263</v>
      </c>
      <c r="J995" s="272" t="s">
        <v>263</v>
      </c>
      <c r="K995" s="272" t="s">
        <v>263</v>
      </c>
      <c r="L995" s="272" t="s">
        <v>263</v>
      </c>
      <c r="M995" s="272" t="s">
        <v>263</v>
      </c>
      <c r="N995" s="272" t="s">
        <v>263</v>
      </c>
    </row>
    <row r="996" spans="1:14">
      <c r="A996" s="272">
        <v>811654</v>
      </c>
      <c r="B996" s="272" t="s">
        <v>712</v>
      </c>
      <c r="C996" s="272" t="s">
        <v>264</v>
      </c>
      <c r="D996" s="272" t="s">
        <v>264</v>
      </c>
      <c r="E996" s="272" t="s">
        <v>263</v>
      </c>
      <c r="F996" s="272" t="s">
        <v>263</v>
      </c>
      <c r="G996" s="272" t="s">
        <v>263</v>
      </c>
      <c r="H996" s="272" t="s">
        <v>264</v>
      </c>
      <c r="I996" s="272" t="s">
        <v>263</v>
      </c>
      <c r="J996" s="272" t="s">
        <v>263</v>
      </c>
      <c r="K996" s="272" t="s">
        <v>263</v>
      </c>
      <c r="L996" s="272" t="s">
        <v>263</v>
      </c>
      <c r="M996" s="272" t="s">
        <v>263</v>
      </c>
      <c r="N996" s="272" t="s">
        <v>263</v>
      </c>
    </row>
    <row r="997" spans="1:14">
      <c r="A997" s="272">
        <v>811655</v>
      </c>
      <c r="B997" s="272" t="s">
        <v>712</v>
      </c>
      <c r="C997" s="272" t="s">
        <v>264</v>
      </c>
      <c r="D997" s="272" t="s">
        <v>264</v>
      </c>
      <c r="E997" s="272" t="s">
        <v>263</v>
      </c>
      <c r="F997" s="272" t="s">
        <v>264</v>
      </c>
      <c r="G997" s="272" t="s">
        <v>263</v>
      </c>
      <c r="H997" s="272" t="s">
        <v>264</v>
      </c>
      <c r="I997" s="272" t="s">
        <v>263</v>
      </c>
      <c r="J997" s="272" t="s">
        <v>263</v>
      </c>
      <c r="K997" s="272" t="s">
        <v>263</v>
      </c>
      <c r="L997" s="272" t="s">
        <v>263</v>
      </c>
      <c r="M997" s="272" t="s">
        <v>263</v>
      </c>
      <c r="N997" s="272" t="s">
        <v>263</v>
      </c>
    </row>
    <row r="998" spans="1:14">
      <c r="A998" s="272">
        <v>811656</v>
      </c>
      <c r="B998" s="272" t="s">
        <v>712</v>
      </c>
      <c r="C998" s="272" t="s">
        <v>264</v>
      </c>
      <c r="D998" s="272" t="s">
        <v>264</v>
      </c>
      <c r="E998" s="272" t="s">
        <v>263</v>
      </c>
      <c r="F998" s="272" t="s">
        <v>264</v>
      </c>
      <c r="G998" s="272" t="s">
        <v>264</v>
      </c>
      <c r="H998" s="272" t="s">
        <v>264</v>
      </c>
      <c r="I998" s="272" t="s">
        <v>263</v>
      </c>
      <c r="J998" s="272" t="s">
        <v>263</v>
      </c>
      <c r="K998" s="272" t="s">
        <v>263</v>
      </c>
      <c r="L998" s="272" t="s">
        <v>263</v>
      </c>
      <c r="M998" s="272" t="s">
        <v>263</v>
      </c>
      <c r="N998" s="272" t="s">
        <v>263</v>
      </c>
    </row>
    <row r="999" spans="1:14">
      <c r="A999" s="272">
        <v>811657</v>
      </c>
      <c r="B999" s="272" t="s">
        <v>712</v>
      </c>
      <c r="C999" s="272" t="s">
        <v>264</v>
      </c>
      <c r="D999" s="272" t="s">
        <v>263</v>
      </c>
      <c r="E999" s="272" t="s">
        <v>264</v>
      </c>
      <c r="F999" s="272" t="s">
        <v>264</v>
      </c>
      <c r="G999" s="272" t="s">
        <v>264</v>
      </c>
      <c r="H999" s="272" t="s">
        <v>264</v>
      </c>
      <c r="I999" s="272" t="s">
        <v>263</v>
      </c>
      <c r="J999" s="272" t="s">
        <v>263</v>
      </c>
      <c r="K999" s="272" t="s">
        <v>263</v>
      </c>
      <c r="L999" s="272" t="s">
        <v>263</v>
      </c>
      <c r="M999" s="272" t="s">
        <v>263</v>
      </c>
      <c r="N999" s="272" t="s">
        <v>263</v>
      </c>
    </row>
    <row r="1000" spans="1:14">
      <c r="A1000" s="272">
        <v>811659</v>
      </c>
      <c r="B1000" s="272" t="s">
        <v>712</v>
      </c>
      <c r="C1000" s="272" t="s">
        <v>264</v>
      </c>
      <c r="D1000" s="272" t="s">
        <v>264</v>
      </c>
      <c r="E1000" s="272" t="s">
        <v>264</v>
      </c>
      <c r="F1000" s="272" t="s">
        <v>263</v>
      </c>
      <c r="G1000" s="272" t="s">
        <v>263</v>
      </c>
      <c r="H1000" s="272" t="s">
        <v>264</v>
      </c>
      <c r="I1000" s="272" t="s">
        <v>263</v>
      </c>
      <c r="J1000" s="272" t="s">
        <v>263</v>
      </c>
      <c r="K1000" s="272" t="s">
        <v>263</v>
      </c>
      <c r="L1000" s="272" t="s">
        <v>263</v>
      </c>
      <c r="M1000" s="272" t="s">
        <v>263</v>
      </c>
      <c r="N1000" s="272" t="s">
        <v>263</v>
      </c>
    </row>
    <row r="1001" spans="1:14">
      <c r="A1001" s="272">
        <v>811664</v>
      </c>
      <c r="B1001" s="272" t="s">
        <v>712</v>
      </c>
      <c r="C1001" s="272" t="s">
        <v>263</v>
      </c>
      <c r="D1001" s="272" t="s">
        <v>264</v>
      </c>
      <c r="E1001" s="272" t="s">
        <v>263</v>
      </c>
      <c r="F1001" s="272" t="s">
        <v>264</v>
      </c>
      <c r="G1001" s="272" t="s">
        <v>263</v>
      </c>
      <c r="H1001" s="272" t="s">
        <v>263</v>
      </c>
      <c r="I1001" s="272" t="s">
        <v>263</v>
      </c>
      <c r="J1001" s="272" t="s">
        <v>263</v>
      </c>
      <c r="K1001" s="272" t="s">
        <v>263</v>
      </c>
      <c r="L1001" s="272" t="s">
        <v>263</v>
      </c>
      <c r="M1001" s="272" t="s">
        <v>263</v>
      </c>
      <c r="N1001" s="272" t="s">
        <v>263</v>
      </c>
    </row>
    <row r="1002" spans="1:14">
      <c r="A1002" s="272">
        <v>811665</v>
      </c>
      <c r="B1002" s="272" t="s">
        <v>712</v>
      </c>
      <c r="C1002" s="272" t="s">
        <v>264</v>
      </c>
      <c r="D1002" s="272" t="s">
        <v>264</v>
      </c>
      <c r="E1002" s="272" t="s">
        <v>264</v>
      </c>
      <c r="F1002" s="272" t="s">
        <v>264</v>
      </c>
      <c r="G1002" s="272" t="s">
        <v>264</v>
      </c>
      <c r="H1002" s="272" t="s">
        <v>264</v>
      </c>
      <c r="I1002" s="272" t="s">
        <v>263</v>
      </c>
      <c r="J1002" s="272" t="s">
        <v>263</v>
      </c>
      <c r="K1002" s="272" t="s">
        <v>263</v>
      </c>
      <c r="L1002" s="272" t="s">
        <v>263</v>
      </c>
      <c r="M1002" s="272" t="s">
        <v>263</v>
      </c>
      <c r="N1002" s="272" t="s">
        <v>263</v>
      </c>
    </row>
    <row r="1003" spans="1:14">
      <c r="A1003" s="272">
        <v>811666</v>
      </c>
      <c r="B1003" s="272" t="s">
        <v>712</v>
      </c>
      <c r="C1003" s="272" t="s">
        <v>264</v>
      </c>
      <c r="D1003" s="272" t="s">
        <v>264</v>
      </c>
      <c r="E1003" s="272" t="s">
        <v>263</v>
      </c>
      <c r="F1003" s="272" t="s">
        <v>264</v>
      </c>
      <c r="G1003" s="272" t="s">
        <v>264</v>
      </c>
      <c r="H1003" s="272" t="s">
        <v>264</v>
      </c>
      <c r="I1003" s="272" t="s">
        <v>263</v>
      </c>
      <c r="J1003" s="272" t="s">
        <v>263</v>
      </c>
      <c r="K1003" s="272" t="s">
        <v>263</v>
      </c>
      <c r="L1003" s="272" t="s">
        <v>263</v>
      </c>
      <c r="M1003" s="272" t="s">
        <v>263</v>
      </c>
      <c r="N1003" s="272" t="s">
        <v>263</v>
      </c>
    </row>
    <row r="1004" spans="1:14">
      <c r="A1004" s="272">
        <v>811668</v>
      </c>
      <c r="B1004" s="272" t="s">
        <v>712</v>
      </c>
      <c r="C1004" s="272" t="s">
        <v>264</v>
      </c>
      <c r="D1004" s="272" t="s">
        <v>264</v>
      </c>
      <c r="E1004" s="272" t="s">
        <v>263</v>
      </c>
      <c r="F1004" s="272" t="s">
        <v>263</v>
      </c>
      <c r="G1004" s="272" t="s">
        <v>263</v>
      </c>
      <c r="H1004" s="272" t="s">
        <v>263</v>
      </c>
      <c r="I1004" s="272" t="s">
        <v>263</v>
      </c>
      <c r="J1004" s="272" t="s">
        <v>263</v>
      </c>
      <c r="K1004" s="272" t="s">
        <v>263</v>
      </c>
      <c r="L1004" s="272" t="s">
        <v>263</v>
      </c>
      <c r="M1004" s="272" t="s">
        <v>263</v>
      </c>
      <c r="N1004" s="272" t="s">
        <v>263</v>
      </c>
    </row>
    <row r="1005" spans="1:14">
      <c r="A1005" s="272">
        <v>811670</v>
      </c>
      <c r="B1005" s="272" t="s">
        <v>712</v>
      </c>
      <c r="C1005" s="272" t="s">
        <v>263</v>
      </c>
      <c r="D1005" s="272" t="s">
        <v>264</v>
      </c>
      <c r="E1005" s="272" t="s">
        <v>264</v>
      </c>
      <c r="F1005" s="272" t="s">
        <v>263</v>
      </c>
      <c r="G1005" s="272" t="s">
        <v>263</v>
      </c>
      <c r="H1005" s="272" t="s">
        <v>263</v>
      </c>
      <c r="I1005" s="272" t="s">
        <v>263</v>
      </c>
      <c r="J1005" s="272" t="s">
        <v>263</v>
      </c>
      <c r="K1005" s="272" t="s">
        <v>263</v>
      </c>
      <c r="L1005" s="272" t="s">
        <v>263</v>
      </c>
      <c r="M1005" s="272" t="s">
        <v>263</v>
      </c>
      <c r="N1005" s="272" t="s">
        <v>263</v>
      </c>
    </row>
    <row r="1006" spans="1:14">
      <c r="A1006" s="272">
        <v>811674</v>
      </c>
      <c r="B1006" s="272" t="s">
        <v>712</v>
      </c>
      <c r="C1006" s="272" t="s">
        <v>263</v>
      </c>
      <c r="D1006" s="272" t="s">
        <v>264</v>
      </c>
      <c r="E1006" s="272" t="s">
        <v>264</v>
      </c>
      <c r="F1006" s="272" t="s">
        <v>264</v>
      </c>
      <c r="G1006" s="272" t="s">
        <v>264</v>
      </c>
      <c r="H1006" s="272" t="s">
        <v>264</v>
      </c>
      <c r="I1006" s="272" t="s">
        <v>263</v>
      </c>
      <c r="J1006" s="272" t="s">
        <v>263</v>
      </c>
      <c r="K1006" s="272" t="s">
        <v>263</v>
      </c>
      <c r="L1006" s="272" t="s">
        <v>263</v>
      </c>
      <c r="M1006" s="272" t="s">
        <v>263</v>
      </c>
      <c r="N1006" s="272" t="s">
        <v>263</v>
      </c>
    </row>
    <row r="1007" spans="1:14">
      <c r="A1007" s="272">
        <v>811676</v>
      </c>
      <c r="B1007" s="272" t="s">
        <v>712</v>
      </c>
      <c r="C1007" s="272" t="s">
        <v>264</v>
      </c>
      <c r="D1007" s="272" t="s">
        <v>263</v>
      </c>
      <c r="E1007" s="272" t="s">
        <v>263</v>
      </c>
      <c r="F1007" s="272" t="s">
        <v>263</v>
      </c>
      <c r="G1007" s="272" t="s">
        <v>264</v>
      </c>
      <c r="H1007" s="272" t="s">
        <v>263</v>
      </c>
      <c r="I1007" s="272" t="s">
        <v>263</v>
      </c>
      <c r="J1007" s="272" t="s">
        <v>263</v>
      </c>
      <c r="K1007" s="272" t="s">
        <v>263</v>
      </c>
      <c r="L1007" s="272" t="s">
        <v>263</v>
      </c>
      <c r="M1007" s="272" t="s">
        <v>263</v>
      </c>
      <c r="N1007" s="272" t="s">
        <v>263</v>
      </c>
    </row>
    <row r="1008" spans="1:14">
      <c r="A1008" s="272">
        <v>811681</v>
      </c>
      <c r="B1008" s="272" t="s">
        <v>712</v>
      </c>
      <c r="C1008" s="272" t="s">
        <v>264</v>
      </c>
      <c r="D1008" s="272" t="s">
        <v>264</v>
      </c>
      <c r="E1008" s="272" t="s">
        <v>263</v>
      </c>
      <c r="F1008" s="272" t="s">
        <v>264</v>
      </c>
      <c r="G1008" s="272" t="s">
        <v>264</v>
      </c>
      <c r="H1008" s="272" t="s">
        <v>263</v>
      </c>
      <c r="I1008" s="272" t="s">
        <v>263</v>
      </c>
      <c r="J1008" s="272" t="s">
        <v>263</v>
      </c>
      <c r="K1008" s="272" t="s">
        <v>263</v>
      </c>
      <c r="L1008" s="272" t="s">
        <v>263</v>
      </c>
      <c r="M1008" s="272" t="s">
        <v>263</v>
      </c>
      <c r="N1008" s="272" t="s">
        <v>263</v>
      </c>
    </row>
    <row r="1009" spans="1:14">
      <c r="A1009" s="272">
        <v>811684</v>
      </c>
      <c r="B1009" s="272" t="s">
        <v>712</v>
      </c>
      <c r="C1009" s="272" t="s">
        <v>264</v>
      </c>
      <c r="D1009" s="272" t="s">
        <v>264</v>
      </c>
      <c r="E1009" s="272" t="s">
        <v>263</v>
      </c>
      <c r="F1009" s="272" t="s">
        <v>264</v>
      </c>
      <c r="G1009" s="272" t="s">
        <v>263</v>
      </c>
      <c r="H1009" s="272" t="s">
        <v>264</v>
      </c>
      <c r="I1009" s="272" t="s">
        <v>263</v>
      </c>
      <c r="J1009" s="272" t="s">
        <v>263</v>
      </c>
      <c r="K1009" s="272" t="s">
        <v>263</v>
      </c>
      <c r="L1009" s="272" t="s">
        <v>263</v>
      </c>
      <c r="M1009" s="272" t="s">
        <v>263</v>
      </c>
      <c r="N1009" s="272" t="s">
        <v>263</v>
      </c>
    </row>
    <row r="1010" spans="1:14">
      <c r="A1010" s="272">
        <v>811686</v>
      </c>
      <c r="B1010" s="272" t="s">
        <v>712</v>
      </c>
      <c r="C1010" s="272" t="s">
        <v>264</v>
      </c>
      <c r="D1010" s="272" t="s">
        <v>263</v>
      </c>
      <c r="E1010" s="272" t="s">
        <v>263</v>
      </c>
      <c r="F1010" s="272" t="s">
        <v>264</v>
      </c>
      <c r="G1010" s="272" t="s">
        <v>264</v>
      </c>
      <c r="H1010" s="272" t="s">
        <v>264</v>
      </c>
      <c r="I1010" s="272" t="s">
        <v>263</v>
      </c>
      <c r="J1010" s="272" t="s">
        <v>263</v>
      </c>
      <c r="K1010" s="272" t="s">
        <v>263</v>
      </c>
      <c r="L1010" s="272" t="s">
        <v>263</v>
      </c>
      <c r="M1010" s="272" t="s">
        <v>263</v>
      </c>
      <c r="N1010" s="272" t="s">
        <v>263</v>
      </c>
    </row>
    <row r="1011" spans="1:14">
      <c r="A1011" s="272">
        <v>811688</v>
      </c>
      <c r="B1011" s="272" t="s">
        <v>712</v>
      </c>
      <c r="C1011" s="272" t="s">
        <v>264</v>
      </c>
      <c r="D1011" s="272" t="s">
        <v>264</v>
      </c>
      <c r="E1011" s="272" t="s">
        <v>264</v>
      </c>
      <c r="F1011" s="272" t="s">
        <v>264</v>
      </c>
      <c r="G1011" s="272" t="s">
        <v>264</v>
      </c>
      <c r="H1011" s="272" t="s">
        <v>264</v>
      </c>
      <c r="I1011" s="272" t="s">
        <v>263</v>
      </c>
      <c r="J1011" s="272" t="s">
        <v>263</v>
      </c>
      <c r="K1011" s="272" t="s">
        <v>263</v>
      </c>
      <c r="L1011" s="272" t="s">
        <v>263</v>
      </c>
      <c r="M1011" s="272" t="s">
        <v>263</v>
      </c>
      <c r="N1011" s="272" t="s">
        <v>263</v>
      </c>
    </row>
    <row r="1012" spans="1:14">
      <c r="A1012" s="272">
        <v>811692</v>
      </c>
      <c r="B1012" s="272" t="s">
        <v>712</v>
      </c>
      <c r="C1012" s="272" t="s">
        <v>264</v>
      </c>
      <c r="D1012" s="272" t="s">
        <v>263</v>
      </c>
      <c r="E1012" s="272" t="s">
        <v>264</v>
      </c>
      <c r="F1012" s="272" t="s">
        <v>263</v>
      </c>
      <c r="G1012" s="272" t="s">
        <v>264</v>
      </c>
      <c r="H1012" s="272" t="s">
        <v>264</v>
      </c>
      <c r="I1012" s="272" t="s">
        <v>263</v>
      </c>
      <c r="J1012" s="272" t="s">
        <v>264</v>
      </c>
      <c r="K1012" s="272" t="s">
        <v>264</v>
      </c>
      <c r="L1012" s="272" t="s">
        <v>263</v>
      </c>
      <c r="M1012" s="272" t="s">
        <v>263</v>
      </c>
      <c r="N1012" s="272" t="s">
        <v>264</v>
      </c>
    </row>
    <row r="1013" spans="1:14">
      <c r="A1013" s="272">
        <v>811694</v>
      </c>
      <c r="B1013" s="272" t="s">
        <v>712</v>
      </c>
      <c r="C1013" s="272" t="s">
        <v>264</v>
      </c>
      <c r="D1013" s="272" t="s">
        <v>264</v>
      </c>
      <c r="E1013" s="272" t="s">
        <v>263</v>
      </c>
      <c r="F1013" s="272" t="s">
        <v>264</v>
      </c>
      <c r="G1013" s="272" t="s">
        <v>264</v>
      </c>
      <c r="H1013" s="272" t="s">
        <v>264</v>
      </c>
      <c r="I1013" s="272" t="s">
        <v>263</v>
      </c>
      <c r="J1013" s="272" t="s">
        <v>263</v>
      </c>
      <c r="K1013" s="272" t="s">
        <v>263</v>
      </c>
      <c r="L1013" s="272" t="s">
        <v>263</v>
      </c>
      <c r="M1013" s="272" t="s">
        <v>263</v>
      </c>
      <c r="N1013" s="272" t="s">
        <v>263</v>
      </c>
    </row>
    <row r="1014" spans="1:14">
      <c r="A1014" s="272">
        <v>811697</v>
      </c>
      <c r="B1014" s="272" t="s">
        <v>712</v>
      </c>
      <c r="C1014" s="272" t="s">
        <v>264</v>
      </c>
      <c r="D1014" s="272" t="s">
        <v>264</v>
      </c>
      <c r="E1014" s="272" t="s">
        <v>264</v>
      </c>
      <c r="F1014" s="272" t="s">
        <v>264</v>
      </c>
      <c r="G1014" s="272" t="s">
        <v>263</v>
      </c>
      <c r="H1014" s="272" t="s">
        <v>263</v>
      </c>
      <c r="I1014" s="272" t="s">
        <v>263</v>
      </c>
      <c r="J1014" s="272" t="s">
        <v>263</v>
      </c>
      <c r="K1014" s="272" t="s">
        <v>263</v>
      </c>
      <c r="L1014" s="272" t="s">
        <v>263</v>
      </c>
      <c r="M1014" s="272" t="s">
        <v>263</v>
      </c>
      <c r="N1014" s="272" t="s">
        <v>263</v>
      </c>
    </row>
    <row r="1015" spans="1:14">
      <c r="A1015" s="272">
        <v>811702</v>
      </c>
      <c r="B1015" s="272" t="s">
        <v>712</v>
      </c>
      <c r="C1015" s="272" t="s">
        <v>264</v>
      </c>
      <c r="D1015" s="272" t="s">
        <v>263</v>
      </c>
      <c r="E1015" s="272" t="s">
        <v>264</v>
      </c>
      <c r="F1015" s="272" t="s">
        <v>262</v>
      </c>
      <c r="G1015" s="272" t="s">
        <v>262</v>
      </c>
      <c r="H1015" s="272" t="s">
        <v>264</v>
      </c>
      <c r="I1015" s="272" t="s">
        <v>263</v>
      </c>
      <c r="J1015" s="272" t="s">
        <v>263</v>
      </c>
      <c r="K1015" s="272" t="s">
        <v>263</v>
      </c>
      <c r="L1015" s="272" t="s">
        <v>263</v>
      </c>
      <c r="M1015" s="272" t="s">
        <v>263</v>
      </c>
      <c r="N1015" s="272" t="s">
        <v>264</v>
      </c>
    </row>
    <row r="1016" spans="1:14">
      <c r="A1016" s="272">
        <v>811704</v>
      </c>
      <c r="B1016" s="272" t="s">
        <v>712</v>
      </c>
      <c r="C1016" s="272" t="s">
        <v>264</v>
      </c>
      <c r="D1016" s="272" t="s">
        <v>263</v>
      </c>
      <c r="E1016" s="272" t="s">
        <v>263</v>
      </c>
      <c r="F1016" s="272" t="s">
        <v>264</v>
      </c>
      <c r="G1016" s="272" t="s">
        <v>264</v>
      </c>
      <c r="H1016" s="272" t="s">
        <v>263</v>
      </c>
      <c r="I1016" s="272" t="s">
        <v>263</v>
      </c>
      <c r="J1016" s="272" t="s">
        <v>263</v>
      </c>
      <c r="K1016" s="272" t="s">
        <v>263</v>
      </c>
      <c r="L1016" s="272" t="s">
        <v>263</v>
      </c>
      <c r="M1016" s="272" t="s">
        <v>263</v>
      </c>
      <c r="N1016" s="272" t="s">
        <v>263</v>
      </c>
    </row>
    <row r="1017" spans="1:14">
      <c r="A1017" s="272">
        <v>811708</v>
      </c>
      <c r="B1017" s="272" t="s">
        <v>712</v>
      </c>
      <c r="C1017" s="272" t="s">
        <v>264</v>
      </c>
      <c r="D1017" s="272" t="s">
        <v>264</v>
      </c>
      <c r="E1017" s="272" t="s">
        <v>263</v>
      </c>
      <c r="F1017" s="272" t="s">
        <v>263</v>
      </c>
      <c r="G1017" s="272" t="s">
        <v>263</v>
      </c>
      <c r="H1017" s="272" t="s">
        <v>263</v>
      </c>
      <c r="I1017" s="272" t="s">
        <v>263</v>
      </c>
      <c r="J1017" s="272" t="s">
        <v>263</v>
      </c>
      <c r="K1017" s="272" t="s">
        <v>263</v>
      </c>
      <c r="L1017" s="272" t="s">
        <v>263</v>
      </c>
      <c r="M1017" s="272" t="s">
        <v>263</v>
      </c>
      <c r="N1017" s="272" t="s">
        <v>263</v>
      </c>
    </row>
    <row r="1018" spans="1:14">
      <c r="A1018" s="272">
        <v>811709</v>
      </c>
      <c r="B1018" s="272" t="s">
        <v>712</v>
      </c>
      <c r="C1018" s="272" t="s">
        <v>263</v>
      </c>
      <c r="D1018" s="272" t="s">
        <v>264</v>
      </c>
      <c r="E1018" s="272" t="s">
        <v>264</v>
      </c>
      <c r="F1018" s="272" t="s">
        <v>264</v>
      </c>
      <c r="G1018" s="272" t="s">
        <v>263</v>
      </c>
      <c r="H1018" s="272" t="s">
        <v>263</v>
      </c>
      <c r="I1018" s="272" t="s">
        <v>263</v>
      </c>
      <c r="J1018" s="272" t="s">
        <v>263</v>
      </c>
      <c r="K1018" s="272" t="s">
        <v>263</v>
      </c>
      <c r="L1018" s="272" t="s">
        <v>263</v>
      </c>
      <c r="M1018" s="272" t="s">
        <v>263</v>
      </c>
      <c r="N1018" s="272" t="s">
        <v>263</v>
      </c>
    </row>
    <row r="1019" spans="1:14">
      <c r="A1019" s="272">
        <v>811710</v>
      </c>
      <c r="B1019" s="272" t="s">
        <v>712</v>
      </c>
      <c r="C1019" s="272" t="s">
        <v>264</v>
      </c>
      <c r="D1019" s="272" t="s">
        <v>263</v>
      </c>
      <c r="E1019" s="272" t="s">
        <v>263</v>
      </c>
      <c r="F1019" s="272" t="s">
        <v>263</v>
      </c>
      <c r="G1019" s="272" t="s">
        <v>263</v>
      </c>
      <c r="H1019" s="272" t="s">
        <v>264</v>
      </c>
      <c r="I1019" s="272" t="s">
        <v>263</v>
      </c>
      <c r="J1019" s="272" t="s">
        <v>263</v>
      </c>
      <c r="K1019" s="272" t="s">
        <v>263</v>
      </c>
      <c r="L1019" s="272" t="s">
        <v>263</v>
      </c>
      <c r="M1019" s="272" t="s">
        <v>263</v>
      </c>
      <c r="N1019" s="272" t="s">
        <v>263</v>
      </c>
    </row>
    <row r="1020" spans="1:14">
      <c r="A1020" s="272">
        <v>811713</v>
      </c>
      <c r="B1020" s="272" t="s">
        <v>712</v>
      </c>
      <c r="C1020" s="272" t="s">
        <v>264</v>
      </c>
      <c r="D1020" s="272" t="s">
        <v>263</v>
      </c>
      <c r="E1020" s="272" t="s">
        <v>264</v>
      </c>
      <c r="F1020" s="272" t="s">
        <v>263</v>
      </c>
      <c r="G1020" s="272" t="s">
        <v>263</v>
      </c>
      <c r="H1020" s="272" t="s">
        <v>263</v>
      </c>
      <c r="I1020" s="272" t="s">
        <v>263</v>
      </c>
      <c r="J1020" s="272" t="s">
        <v>263</v>
      </c>
      <c r="K1020" s="272" t="s">
        <v>263</v>
      </c>
      <c r="L1020" s="272" t="s">
        <v>263</v>
      </c>
      <c r="M1020" s="272" t="s">
        <v>263</v>
      </c>
      <c r="N1020" s="272" t="s">
        <v>263</v>
      </c>
    </row>
    <row r="1021" spans="1:14">
      <c r="A1021" s="272">
        <v>811715</v>
      </c>
      <c r="B1021" s="272" t="s">
        <v>712</v>
      </c>
      <c r="C1021" s="272" t="s">
        <v>264</v>
      </c>
      <c r="D1021" s="272" t="s">
        <v>264</v>
      </c>
      <c r="E1021" s="272" t="s">
        <v>264</v>
      </c>
      <c r="F1021" s="272" t="s">
        <v>263</v>
      </c>
      <c r="G1021" s="272" t="s">
        <v>263</v>
      </c>
      <c r="H1021" s="272" t="s">
        <v>264</v>
      </c>
      <c r="I1021" s="272" t="s">
        <v>263</v>
      </c>
      <c r="J1021" s="272" t="s">
        <v>263</v>
      </c>
      <c r="K1021" s="272" t="s">
        <v>263</v>
      </c>
      <c r="L1021" s="272" t="s">
        <v>263</v>
      </c>
      <c r="M1021" s="272" t="s">
        <v>263</v>
      </c>
      <c r="N1021" s="272" t="s">
        <v>263</v>
      </c>
    </row>
    <row r="1022" spans="1:14">
      <c r="A1022" s="272">
        <v>811718</v>
      </c>
      <c r="B1022" s="272" t="s">
        <v>712</v>
      </c>
      <c r="C1022" s="272" t="s">
        <v>264</v>
      </c>
      <c r="D1022" s="272" t="s">
        <v>263</v>
      </c>
      <c r="E1022" s="272" t="s">
        <v>263</v>
      </c>
      <c r="F1022" s="272" t="s">
        <v>263</v>
      </c>
      <c r="G1022" s="272" t="s">
        <v>263</v>
      </c>
      <c r="H1022" s="272" t="s">
        <v>263</v>
      </c>
      <c r="I1022" s="272" t="s">
        <v>263</v>
      </c>
      <c r="J1022" s="272" t="s">
        <v>263</v>
      </c>
      <c r="K1022" s="272" t="s">
        <v>263</v>
      </c>
      <c r="L1022" s="272" t="s">
        <v>264</v>
      </c>
      <c r="M1022" s="272" t="s">
        <v>263</v>
      </c>
      <c r="N1022" s="272" t="s">
        <v>263</v>
      </c>
    </row>
    <row r="1023" spans="1:14">
      <c r="A1023" s="272">
        <v>811720</v>
      </c>
      <c r="B1023" s="272" t="s">
        <v>712</v>
      </c>
      <c r="C1023" s="272" t="s">
        <v>264</v>
      </c>
      <c r="D1023" s="272" t="s">
        <v>263</v>
      </c>
      <c r="E1023" s="272" t="s">
        <v>263</v>
      </c>
      <c r="F1023" s="272" t="s">
        <v>263</v>
      </c>
      <c r="G1023" s="272" t="s">
        <v>263</v>
      </c>
      <c r="H1023" s="272" t="s">
        <v>264</v>
      </c>
      <c r="I1023" s="272" t="s">
        <v>263</v>
      </c>
      <c r="J1023" s="272" t="s">
        <v>263</v>
      </c>
      <c r="K1023" s="272" t="s">
        <v>263</v>
      </c>
      <c r="L1023" s="272" t="s">
        <v>263</v>
      </c>
      <c r="M1023" s="272" t="s">
        <v>263</v>
      </c>
      <c r="N1023" s="272" t="s">
        <v>263</v>
      </c>
    </row>
    <row r="1024" spans="1:14">
      <c r="A1024" s="272">
        <v>811721</v>
      </c>
      <c r="B1024" s="272" t="s">
        <v>712</v>
      </c>
      <c r="C1024" s="272" t="s">
        <v>264</v>
      </c>
      <c r="D1024" s="272" t="s">
        <v>263</v>
      </c>
      <c r="E1024" s="272" t="s">
        <v>263</v>
      </c>
      <c r="F1024" s="272" t="s">
        <v>263</v>
      </c>
      <c r="G1024" s="272" t="s">
        <v>264</v>
      </c>
      <c r="H1024" s="272" t="s">
        <v>264</v>
      </c>
      <c r="I1024" s="272" t="s">
        <v>263</v>
      </c>
      <c r="J1024" s="272" t="s">
        <v>263</v>
      </c>
      <c r="K1024" s="272" t="s">
        <v>263</v>
      </c>
      <c r="L1024" s="272" t="s">
        <v>263</v>
      </c>
      <c r="M1024" s="272" t="s">
        <v>263</v>
      </c>
      <c r="N1024" s="272" t="s">
        <v>263</v>
      </c>
    </row>
    <row r="1025" spans="1:14">
      <c r="A1025" s="272">
        <v>811723</v>
      </c>
      <c r="B1025" s="272" t="s">
        <v>712</v>
      </c>
      <c r="C1025" s="272" t="s">
        <v>264</v>
      </c>
      <c r="D1025" s="272" t="s">
        <v>264</v>
      </c>
      <c r="E1025" s="272" t="s">
        <v>264</v>
      </c>
      <c r="F1025" s="272" t="s">
        <v>264</v>
      </c>
      <c r="G1025" s="272" t="s">
        <v>264</v>
      </c>
      <c r="H1025" s="272" t="s">
        <v>264</v>
      </c>
      <c r="I1025" s="272" t="s">
        <v>263</v>
      </c>
      <c r="J1025" s="272" t="s">
        <v>263</v>
      </c>
      <c r="K1025" s="272" t="s">
        <v>263</v>
      </c>
      <c r="L1025" s="272" t="s">
        <v>263</v>
      </c>
      <c r="M1025" s="272" t="s">
        <v>263</v>
      </c>
      <c r="N1025" s="272" t="s">
        <v>263</v>
      </c>
    </row>
    <row r="1026" spans="1:14">
      <c r="A1026" s="272">
        <v>811725</v>
      </c>
      <c r="B1026" s="272" t="s">
        <v>712</v>
      </c>
      <c r="C1026" s="272" t="s">
        <v>264</v>
      </c>
      <c r="D1026" s="272" t="s">
        <v>264</v>
      </c>
      <c r="E1026" s="272" t="s">
        <v>263</v>
      </c>
      <c r="F1026" s="272" t="s">
        <v>263</v>
      </c>
      <c r="G1026" s="272" t="s">
        <v>264</v>
      </c>
      <c r="H1026" s="272" t="s">
        <v>263</v>
      </c>
      <c r="I1026" s="272" t="s">
        <v>263</v>
      </c>
      <c r="J1026" s="272" t="s">
        <v>263</v>
      </c>
      <c r="K1026" s="272" t="s">
        <v>263</v>
      </c>
      <c r="L1026" s="272" t="s">
        <v>263</v>
      </c>
      <c r="M1026" s="272" t="s">
        <v>263</v>
      </c>
      <c r="N1026" s="272" t="s">
        <v>263</v>
      </c>
    </row>
    <row r="1027" spans="1:14">
      <c r="A1027" s="272">
        <v>811741</v>
      </c>
      <c r="B1027" s="272" t="s">
        <v>712</v>
      </c>
      <c r="C1027" s="272" t="s">
        <v>264</v>
      </c>
      <c r="D1027" s="272" t="s">
        <v>264</v>
      </c>
      <c r="E1027" s="272" t="s">
        <v>264</v>
      </c>
      <c r="F1027" s="272" t="s">
        <v>264</v>
      </c>
      <c r="G1027" s="272" t="s">
        <v>263</v>
      </c>
      <c r="H1027" s="272" t="s">
        <v>264</v>
      </c>
      <c r="I1027" s="272" t="s">
        <v>263</v>
      </c>
      <c r="J1027" s="272" t="s">
        <v>263</v>
      </c>
      <c r="K1027" s="272" t="s">
        <v>263</v>
      </c>
      <c r="L1027" s="272" t="s">
        <v>263</v>
      </c>
      <c r="M1027" s="272" t="s">
        <v>263</v>
      </c>
      <c r="N1027" s="272" t="s">
        <v>263</v>
      </c>
    </row>
    <row r="1028" spans="1:14">
      <c r="A1028" s="272">
        <v>811745</v>
      </c>
      <c r="B1028" s="272" t="s">
        <v>712</v>
      </c>
      <c r="C1028" s="272" t="s">
        <v>263</v>
      </c>
      <c r="D1028" s="272" t="s">
        <v>264</v>
      </c>
      <c r="E1028" s="272" t="s">
        <v>264</v>
      </c>
      <c r="F1028" s="272" t="s">
        <v>263</v>
      </c>
      <c r="G1028" s="272" t="s">
        <v>263</v>
      </c>
      <c r="H1028" s="272" t="s">
        <v>263</v>
      </c>
      <c r="I1028" s="272" t="s">
        <v>263</v>
      </c>
      <c r="J1028" s="272" t="s">
        <v>263</v>
      </c>
      <c r="K1028" s="272" t="s">
        <v>263</v>
      </c>
      <c r="L1028" s="272" t="s">
        <v>263</v>
      </c>
      <c r="M1028" s="272" t="s">
        <v>263</v>
      </c>
      <c r="N1028" s="272" t="s">
        <v>263</v>
      </c>
    </row>
    <row r="1029" spans="1:14">
      <c r="A1029" s="272">
        <v>811750</v>
      </c>
      <c r="B1029" s="272" t="s">
        <v>712</v>
      </c>
      <c r="C1029" s="272" t="s">
        <v>264</v>
      </c>
      <c r="D1029" s="272" t="s">
        <v>264</v>
      </c>
      <c r="E1029" s="272" t="s">
        <v>264</v>
      </c>
      <c r="F1029" s="272" t="s">
        <v>264</v>
      </c>
      <c r="G1029" s="272" t="s">
        <v>264</v>
      </c>
      <c r="H1029" s="272" t="s">
        <v>264</v>
      </c>
      <c r="I1029" s="272" t="s">
        <v>263</v>
      </c>
      <c r="J1029" s="272" t="s">
        <v>263</v>
      </c>
      <c r="K1029" s="272" t="s">
        <v>263</v>
      </c>
      <c r="L1029" s="272" t="s">
        <v>263</v>
      </c>
      <c r="M1029" s="272" t="s">
        <v>263</v>
      </c>
      <c r="N1029" s="272" t="s">
        <v>263</v>
      </c>
    </row>
    <row r="1030" spans="1:14">
      <c r="A1030" s="272">
        <v>811753</v>
      </c>
      <c r="B1030" s="272" t="s">
        <v>712</v>
      </c>
      <c r="C1030" s="272" t="s">
        <v>263</v>
      </c>
      <c r="D1030" s="272" t="s">
        <v>263</v>
      </c>
      <c r="E1030" s="272" t="s">
        <v>264</v>
      </c>
      <c r="F1030" s="272" t="s">
        <v>262</v>
      </c>
      <c r="G1030" s="272" t="s">
        <v>264</v>
      </c>
      <c r="H1030" s="272" t="s">
        <v>262</v>
      </c>
      <c r="I1030" s="272" t="s">
        <v>263</v>
      </c>
      <c r="J1030" s="272" t="s">
        <v>263</v>
      </c>
      <c r="K1030" s="272" t="s">
        <v>263</v>
      </c>
      <c r="L1030" s="272" t="s">
        <v>263</v>
      </c>
      <c r="M1030" s="272" t="s">
        <v>263</v>
      </c>
      <c r="N1030" s="272" t="s">
        <v>263</v>
      </c>
    </row>
    <row r="1031" spans="1:14">
      <c r="A1031" s="272">
        <v>811754</v>
      </c>
      <c r="B1031" s="272" t="s">
        <v>712</v>
      </c>
      <c r="C1031" s="272" t="s">
        <v>264</v>
      </c>
      <c r="D1031" s="272" t="s">
        <v>264</v>
      </c>
      <c r="E1031" s="272" t="s">
        <v>264</v>
      </c>
      <c r="F1031" s="272" t="s">
        <v>264</v>
      </c>
      <c r="G1031" s="272" t="s">
        <v>264</v>
      </c>
      <c r="H1031" s="272" t="s">
        <v>264</v>
      </c>
      <c r="I1031" s="272" t="s">
        <v>263</v>
      </c>
      <c r="J1031" s="272" t="s">
        <v>263</v>
      </c>
      <c r="K1031" s="272" t="s">
        <v>263</v>
      </c>
      <c r="L1031" s="272" t="s">
        <v>263</v>
      </c>
      <c r="M1031" s="272" t="s">
        <v>263</v>
      </c>
      <c r="N1031" s="272" t="s">
        <v>263</v>
      </c>
    </row>
    <row r="1032" spans="1:14">
      <c r="A1032" s="272">
        <v>811756</v>
      </c>
      <c r="B1032" s="272" t="s">
        <v>712</v>
      </c>
      <c r="C1032" s="272" t="s">
        <v>264</v>
      </c>
      <c r="D1032" s="272" t="s">
        <v>263</v>
      </c>
      <c r="E1032" s="272" t="s">
        <v>263</v>
      </c>
      <c r="F1032" s="272" t="s">
        <v>264</v>
      </c>
      <c r="G1032" s="272" t="s">
        <v>264</v>
      </c>
      <c r="H1032" s="272" t="s">
        <v>263</v>
      </c>
      <c r="I1032" s="272" t="s">
        <v>263</v>
      </c>
      <c r="J1032" s="272" t="s">
        <v>263</v>
      </c>
      <c r="K1032" s="272" t="s">
        <v>263</v>
      </c>
      <c r="L1032" s="272" t="s">
        <v>263</v>
      </c>
      <c r="M1032" s="272" t="s">
        <v>263</v>
      </c>
      <c r="N1032" s="272" t="s">
        <v>263</v>
      </c>
    </row>
    <row r="1033" spans="1:14">
      <c r="A1033" s="272">
        <v>811757</v>
      </c>
      <c r="B1033" s="272" t="s">
        <v>712</v>
      </c>
      <c r="C1033" s="272" t="s">
        <v>264</v>
      </c>
      <c r="D1033" s="272" t="s">
        <v>264</v>
      </c>
      <c r="E1033" s="272" t="s">
        <v>264</v>
      </c>
      <c r="F1033" s="272" t="s">
        <v>264</v>
      </c>
      <c r="G1033" s="272" t="s">
        <v>264</v>
      </c>
      <c r="H1033" s="272" t="s">
        <v>264</v>
      </c>
      <c r="I1033" s="272" t="s">
        <v>263</v>
      </c>
      <c r="J1033" s="272" t="s">
        <v>263</v>
      </c>
      <c r="K1033" s="272" t="s">
        <v>263</v>
      </c>
      <c r="L1033" s="272" t="s">
        <v>263</v>
      </c>
      <c r="M1033" s="272" t="s">
        <v>263</v>
      </c>
      <c r="N1033" s="272" t="s">
        <v>263</v>
      </c>
    </row>
    <row r="1034" spans="1:14">
      <c r="A1034" s="272">
        <v>811761</v>
      </c>
      <c r="B1034" s="272" t="s">
        <v>712</v>
      </c>
      <c r="C1034" s="272" t="s">
        <v>264</v>
      </c>
      <c r="D1034" s="272" t="s">
        <v>264</v>
      </c>
      <c r="E1034" s="272" t="s">
        <v>263</v>
      </c>
      <c r="F1034" s="272" t="s">
        <v>264</v>
      </c>
      <c r="G1034" s="272" t="s">
        <v>264</v>
      </c>
      <c r="H1034" s="272" t="s">
        <v>263</v>
      </c>
      <c r="I1034" s="272" t="s">
        <v>263</v>
      </c>
      <c r="J1034" s="272" t="s">
        <v>263</v>
      </c>
      <c r="K1034" s="272" t="s">
        <v>263</v>
      </c>
      <c r="L1034" s="272" t="s">
        <v>263</v>
      </c>
      <c r="M1034" s="272" t="s">
        <v>263</v>
      </c>
      <c r="N1034" s="272" t="s">
        <v>263</v>
      </c>
    </row>
    <row r="1035" spans="1:14">
      <c r="A1035" s="272">
        <v>811763</v>
      </c>
      <c r="B1035" s="272" t="s">
        <v>712</v>
      </c>
      <c r="C1035" s="272" t="s">
        <v>264</v>
      </c>
      <c r="D1035" s="272" t="s">
        <v>264</v>
      </c>
      <c r="E1035" s="272" t="s">
        <v>264</v>
      </c>
      <c r="F1035" s="272" t="s">
        <v>264</v>
      </c>
      <c r="G1035" s="272" t="s">
        <v>264</v>
      </c>
      <c r="H1035" s="272" t="s">
        <v>264</v>
      </c>
      <c r="I1035" s="272" t="s">
        <v>263</v>
      </c>
      <c r="J1035" s="272" t="s">
        <v>263</v>
      </c>
      <c r="K1035" s="272" t="s">
        <v>263</v>
      </c>
      <c r="L1035" s="272" t="s">
        <v>263</v>
      </c>
      <c r="M1035" s="272" t="s">
        <v>263</v>
      </c>
      <c r="N1035" s="272" t="s">
        <v>263</v>
      </c>
    </row>
    <row r="1036" spans="1:14">
      <c r="A1036" s="272">
        <v>811764</v>
      </c>
      <c r="B1036" s="272" t="s">
        <v>712</v>
      </c>
      <c r="C1036" s="272" t="s">
        <v>264</v>
      </c>
      <c r="D1036" s="272" t="s">
        <v>264</v>
      </c>
      <c r="E1036" s="272" t="s">
        <v>264</v>
      </c>
      <c r="F1036" s="272" t="s">
        <v>264</v>
      </c>
      <c r="G1036" s="272" t="s">
        <v>264</v>
      </c>
      <c r="H1036" s="272" t="s">
        <v>264</v>
      </c>
      <c r="I1036" s="272" t="s">
        <v>264</v>
      </c>
      <c r="J1036" s="272" t="s">
        <v>263</v>
      </c>
      <c r="K1036" s="272" t="s">
        <v>263</v>
      </c>
      <c r="L1036" s="272" t="s">
        <v>264</v>
      </c>
      <c r="M1036" s="272" t="s">
        <v>264</v>
      </c>
      <c r="N1036" s="272" t="s">
        <v>264</v>
      </c>
    </row>
    <row r="1037" spans="1:14">
      <c r="A1037" s="272">
        <v>811767</v>
      </c>
      <c r="B1037" s="272" t="s">
        <v>712</v>
      </c>
      <c r="C1037" s="272" t="s">
        <v>264</v>
      </c>
      <c r="D1037" s="272" t="s">
        <v>263</v>
      </c>
      <c r="E1037" s="272" t="s">
        <v>263</v>
      </c>
      <c r="F1037" s="272" t="s">
        <v>264</v>
      </c>
      <c r="G1037" s="272" t="s">
        <v>263</v>
      </c>
      <c r="H1037" s="272" t="s">
        <v>264</v>
      </c>
      <c r="I1037" s="272" t="s">
        <v>263</v>
      </c>
      <c r="J1037" s="272" t="s">
        <v>263</v>
      </c>
      <c r="K1037" s="272" t="s">
        <v>263</v>
      </c>
      <c r="L1037" s="272" t="s">
        <v>263</v>
      </c>
      <c r="M1037" s="272" t="s">
        <v>263</v>
      </c>
      <c r="N1037" s="272" t="s">
        <v>263</v>
      </c>
    </row>
    <row r="1038" spans="1:14">
      <c r="A1038" s="272">
        <v>811769</v>
      </c>
      <c r="B1038" s="272" t="s">
        <v>712</v>
      </c>
      <c r="C1038" s="272" t="s">
        <v>263</v>
      </c>
      <c r="D1038" s="272" t="s">
        <v>263</v>
      </c>
      <c r="E1038" s="272" t="s">
        <v>263</v>
      </c>
      <c r="F1038" s="272" t="s">
        <v>264</v>
      </c>
      <c r="G1038" s="272" t="s">
        <v>263</v>
      </c>
      <c r="H1038" s="272" t="s">
        <v>263</v>
      </c>
      <c r="I1038" s="272" t="s">
        <v>263</v>
      </c>
      <c r="J1038" s="272" t="s">
        <v>263</v>
      </c>
      <c r="K1038" s="272" t="s">
        <v>263</v>
      </c>
      <c r="L1038" s="272" t="s">
        <v>264</v>
      </c>
      <c r="M1038" s="272" t="s">
        <v>263</v>
      </c>
      <c r="N1038" s="272" t="s">
        <v>263</v>
      </c>
    </row>
    <row r="1039" spans="1:14">
      <c r="A1039" s="272">
        <v>811770</v>
      </c>
      <c r="B1039" s="272" t="s">
        <v>712</v>
      </c>
      <c r="C1039" s="272" t="s">
        <v>264</v>
      </c>
      <c r="D1039" s="272" t="s">
        <v>263</v>
      </c>
      <c r="E1039" s="272" t="s">
        <v>263</v>
      </c>
      <c r="F1039" s="272" t="s">
        <v>263</v>
      </c>
      <c r="G1039" s="272" t="s">
        <v>264</v>
      </c>
      <c r="H1039" s="272" t="s">
        <v>264</v>
      </c>
      <c r="I1039" s="272" t="s">
        <v>263</v>
      </c>
      <c r="J1039" s="272" t="s">
        <v>263</v>
      </c>
      <c r="K1039" s="272" t="s">
        <v>263</v>
      </c>
      <c r="L1039" s="272" t="s">
        <v>263</v>
      </c>
      <c r="M1039" s="272" t="s">
        <v>263</v>
      </c>
      <c r="N1039" s="272" t="s">
        <v>263</v>
      </c>
    </row>
    <row r="1040" spans="1:14">
      <c r="A1040" s="272">
        <v>811772</v>
      </c>
      <c r="B1040" s="272" t="s">
        <v>712</v>
      </c>
      <c r="C1040" s="272" t="s">
        <v>263</v>
      </c>
      <c r="D1040" s="272" t="s">
        <v>264</v>
      </c>
      <c r="E1040" s="272" t="s">
        <v>263</v>
      </c>
      <c r="F1040" s="272" t="s">
        <v>264</v>
      </c>
      <c r="G1040" s="272" t="s">
        <v>263</v>
      </c>
      <c r="H1040" s="272" t="s">
        <v>264</v>
      </c>
      <c r="I1040" s="272" t="s">
        <v>263</v>
      </c>
      <c r="J1040" s="272" t="s">
        <v>263</v>
      </c>
      <c r="K1040" s="272" t="s">
        <v>263</v>
      </c>
      <c r="L1040" s="272" t="s">
        <v>263</v>
      </c>
      <c r="M1040" s="272" t="s">
        <v>263</v>
      </c>
      <c r="N1040" s="272" t="s">
        <v>263</v>
      </c>
    </row>
    <row r="1041" spans="1:14">
      <c r="A1041" s="272">
        <v>811773</v>
      </c>
      <c r="B1041" s="272" t="s">
        <v>712</v>
      </c>
      <c r="C1041" s="272" t="s">
        <v>264</v>
      </c>
      <c r="D1041" s="272" t="s">
        <v>263</v>
      </c>
      <c r="E1041" s="272" t="s">
        <v>263</v>
      </c>
      <c r="F1041" s="272" t="s">
        <v>264</v>
      </c>
      <c r="G1041" s="272" t="s">
        <v>264</v>
      </c>
      <c r="H1041" s="272" t="s">
        <v>264</v>
      </c>
      <c r="I1041" s="272" t="s">
        <v>263</v>
      </c>
      <c r="J1041" s="272" t="s">
        <v>263</v>
      </c>
      <c r="K1041" s="272" t="s">
        <v>263</v>
      </c>
      <c r="L1041" s="272" t="s">
        <v>263</v>
      </c>
      <c r="M1041" s="272" t="s">
        <v>263</v>
      </c>
      <c r="N1041" s="272" t="s">
        <v>263</v>
      </c>
    </row>
    <row r="1042" spans="1:14">
      <c r="A1042" s="272">
        <v>811777</v>
      </c>
      <c r="B1042" s="272" t="s">
        <v>712</v>
      </c>
      <c r="C1042" s="272" t="s">
        <v>262</v>
      </c>
      <c r="D1042" s="272" t="s">
        <v>262</v>
      </c>
      <c r="E1042" s="272" t="s">
        <v>264</v>
      </c>
      <c r="F1042" s="272" t="s">
        <v>264</v>
      </c>
      <c r="G1042" s="272" t="s">
        <v>263</v>
      </c>
      <c r="H1042" s="272" t="s">
        <v>264</v>
      </c>
      <c r="I1042" s="272" t="s">
        <v>263</v>
      </c>
      <c r="J1042" s="272" t="s">
        <v>263</v>
      </c>
      <c r="K1042" s="272" t="s">
        <v>263</v>
      </c>
      <c r="L1042" s="272" t="s">
        <v>264</v>
      </c>
      <c r="M1042" s="272" t="s">
        <v>263</v>
      </c>
      <c r="N1042" s="272" t="s">
        <v>263</v>
      </c>
    </row>
    <row r="1043" spans="1:14">
      <c r="A1043" s="272">
        <v>811779</v>
      </c>
      <c r="B1043" s="272" t="s">
        <v>712</v>
      </c>
      <c r="C1043" s="272" t="s">
        <v>263</v>
      </c>
      <c r="D1043" s="272" t="s">
        <v>263</v>
      </c>
      <c r="E1043" s="272" t="s">
        <v>263</v>
      </c>
      <c r="F1043" s="272" t="s">
        <v>264</v>
      </c>
      <c r="G1043" s="272" t="s">
        <v>264</v>
      </c>
      <c r="H1043" s="272" t="s">
        <v>263</v>
      </c>
      <c r="I1043" s="272" t="s">
        <v>263</v>
      </c>
      <c r="J1043" s="272" t="s">
        <v>263</v>
      </c>
      <c r="K1043" s="272" t="s">
        <v>263</v>
      </c>
      <c r="L1043" s="272" t="s">
        <v>263</v>
      </c>
      <c r="M1043" s="272" t="s">
        <v>263</v>
      </c>
      <c r="N1043" s="272" t="s">
        <v>263</v>
      </c>
    </row>
    <row r="1044" spans="1:14">
      <c r="A1044" s="272">
        <v>811780</v>
      </c>
      <c r="B1044" s="272" t="s">
        <v>712</v>
      </c>
      <c r="C1044" s="272" t="s">
        <v>264</v>
      </c>
      <c r="D1044" s="272" t="s">
        <v>264</v>
      </c>
      <c r="E1044" s="272" t="s">
        <v>263</v>
      </c>
      <c r="F1044" s="272" t="s">
        <v>264</v>
      </c>
      <c r="G1044" s="272" t="s">
        <v>264</v>
      </c>
      <c r="H1044" s="272" t="s">
        <v>264</v>
      </c>
      <c r="I1044" s="272" t="s">
        <v>263</v>
      </c>
      <c r="J1044" s="272" t="s">
        <v>263</v>
      </c>
      <c r="K1044" s="272" t="s">
        <v>263</v>
      </c>
      <c r="L1044" s="272" t="s">
        <v>263</v>
      </c>
      <c r="M1044" s="272" t="s">
        <v>263</v>
      </c>
      <c r="N1044" s="272" t="s">
        <v>263</v>
      </c>
    </row>
    <row r="1045" spans="1:14">
      <c r="A1045" s="272">
        <v>811781</v>
      </c>
      <c r="B1045" s="272" t="s">
        <v>712</v>
      </c>
      <c r="C1045" s="272" t="s">
        <v>264</v>
      </c>
      <c r="D1045" s="272" t="s">
        <v>264</v>
      </c>
      <c r="E1045" s="272" t="s">
        <v>264</v>
      </c>
      <c r="F1045" s="272" t="s">
        <v>263</v>
      </c>
      <c r="G1045" s="272" t="s">
        <v>263</v>
      </c>
      <c r="H1045" s="272" t="s">
        <v>264</v>
      </c>
      <c r="I1045" s="272" t="s">
        <v>263</v>
      </c>
      <c r="J1045" s="272" t="s">
        <v>263</v>
      </c>
      <c r="K1045" s="272" t="s">
        <v>263</v>
      </c>
      <c r="L1045" s="272" t="s">
        <v>263</v>
      </c>
      <c r="M1045" s="272" t="s">
        <v>263</v>
      </c>
      <c r="N1045" s="272" t="s">
        <v>263</v>
      </c>
    </row>
    <row r="1046" spans="1:14">
      <c r="A1046" s="272">
        <v>811783</v>
      </c>
      <c r="B1046" s="272" t="s">
        <v>712</v>
      </c>
      <c r="C1046" s="272" t="s">
        <v>264</v>
      </c>
      <c r="D1046" s="272" t="s">
        <v>264</v>
      </c>
      <c r="E1046" s="272" t="s">
        <v>263</v>
      </c>
      <c r="F1046" s="272" t="s">
        <v>263</v>
      </c>
      <c r="G1046" s="272" t="s">
        <v>263</v>
      </c>
      <c r="H1046" s="272" t="s">
        <v>264</v>
      </c>
      <c r="I1046" s="272" t="s">
        <v>263</v>
      </c>
      <c r="J1046" s="272" t="s">
        <v>263</v>
      </c>
      <c r="K1046" s="272" t="s">
        <v>263</v>
      </c>
      <c r="L1046" s="272" t="s">
        <v>263</v>
      </c>
      <c r="M1046" s="272" t="s">
        <v>263</v>
      </c>
      <c r="N1046" s="272" t="s">
        <v>263</v>
      </c>
    </row>
    <row r="1047" spans="1:14">
      <c r="A1047" s="272">
        <v>811784</v>
      </c>
      <c r="B1047" s="272" t="s">
        <v>712</v>
      </c>
      <c r="C1047" s="272" t="s">
        <v>264</v>
      </c>
      <c r="D1047" s="272" t="s">
        <v>264</v>
      </c>
      <c r="E1047" s="272" t="s">
        <v>264</v>
      </c>
      <c r="F1047" s="272" t="s">
        <v>264</v>
      </c>
      <c r="G1047" s="272" t="s">
        <v>264</v>
      </c>
      <c r="H1047" s="272" t="s">
        <v>264</v>
      </c>
      <c r="I1047" s="272" t="s">
        <v>263</v>
      </c>
      <c r="J1047" s="272" t="s">
        <v>263</v>
      </c>
      <c r="K1047" s="272" t="s">
        <v>263</v>
      </c>
      <c r="L1047" s="272" t="s">
        <v>263</v>
      </c>
      <c r="M1047" s="272" t="s">
        <v>263</v>
      </c>
      <c r="N1047" s="272" t="s">
        <v>263</v>
      </c>
    </row>
    <row r="1048" spans="1:14">
      <c r="A1048" s="272">
        <v>811785</v>
      </c>
      <c r="B1048" s="272" t="s">
        <v>712</v>
      </c>
      <c r="C1048" s="272" t="s">
        <v>264</v>
      </c>
      <c r="D1048" s="272" t="s">
        <v>262</v>
      </c>
      <c r="E1048" s="272" t="s">
        <v>262</v>
      </c>
      <c r="F1048" s="272" t="s">
        <v>264</v>
      </c>
      <c r="G1048" s="272" t="s">
        <v>264</v>
      </c>
      <c r="H1048" s="272" t="s">
        <v>264</v>
      </c>
      <c r="I1048" s="272" t="s">
        <v>264</v>
      </c>
      <c r="J1048" s="272" t="s">
        <v>264</v>
      </c>
      <c r="K1048" s="272" t="s">
        <v>264</v>
      </c>
      <c r="L1048" s="272" t="s">
        <v>264</v>
      </c>
      <c r="M1048" s="272" t="s">
        <v>264</v>
      </c>
      <c r="N1048" s="272" t="s">
        <v>263</v>
      </c>
    </row>
    <row r="1049" spans="1:14">
      <c r="A1049" s="272">
        <v>811786</v>
      </c>
      <c r="B1049" s="272" t="s">
        <v>712</v>
      </c>
      <c r="C1049" s="272" t="s">
        <v>264</v>
      </c>
      <c r="D1049" s="272" t="s">
        <v>264</v>
      </c>
      <c r="E1049" s="272" t="s">
        <v>264</v>
      </c>
      <c r="F1049" s="272" t="s">
        <v>264</v>
      </c>
      <c r="G1049" s="272" t="s">
        <v>264</v>
      </c>
      <c r="H1049" s="272" t="s">
        <v>264</v>
      </c>
      <c r="I1049" s="272" t="s">
        <v>263</v>
      </c>
      <c r="J1049" s="272" t="s">
        <v>263</v>
      </c>
      <c r="K1049" s="272" t="s">
        <v>263</v>
      </c>
      <c r="L1049" s="272" t="s">
        <v>263</v>
      </c>
      <c r="M1049" s="272" t="s">
        <v>263</v>
      </c>
      <c r="N1049" s="272" t="s">
        <v>263</v>
      </c>
    </row>
    <row r="1050" spans="1:14">
      <c r="A1050" s="272">
        <v>811789</v>
      </c>
      <c r="B1050" s="272" t="s">
        <v>712</v>
      </c>
      <c r="C1050" s="272" t="s">
        <v>264</v>
      </c>
      <c r="D1050" s="272" t="s">
        <v>264</v>
      </c>
      <c r="E1050" s="272" t="s">
        <v>264</v>
      </c>
      <c r="F1050" s="272" t="s">
        <v>262</v>
      </c>
      <c r="G1050" s="272" t="s">
        <v>264</v>
      </c>
      <c r="H1050" s="272" t="s">
        <v>264</v>
      </c>
      <c r="I1050" s="272" t="s">
        <v>263</v>
      </c>
      <c r="J1050" s="272" t="s">
        <v>263</v>
      </c>
      <c r="K1050" s="272" t="s">
        <v>263</v>
      </c>
      <c r="L1050" s="272" t="s">
        <v>263</v>
      </c>
      <c r="M1050" s="272" t="s">
        <v>263</v>
      </c>
      <c r="N1050" s="272" t="s">
        <v>263</v>
      </c>
    </row>
    <row r="1051" spans="1:14">
      <c r="A1051" s="272">
        <v>811790</v>
      </c>
      <c r="B1051" s="272" t="s">
        <v>712</v>
      </c>
      <c r="C1051" s="272" t="s">
        <v>264</v>
      </c>
      <c r="D1051" s="272" t="s">
        <v>264</v>
      </c>
      <c r="E1051" s="272" t="s">
        <v>262</v>
      </c>
      <c r="F1051" s="272" t="s">
        <v>264</v>
      </c>
      <c r="G1051" s="272" t="s">
        <v>264</v>
      </c>
      <c r="H1051" s="272" t="s">
        <v>264</v>
      </c>
      <c r="I1051" s="272" t="s">
        <v>264</v>
      </c>
      <c r="J1051" s="272" t="s">
        <v>263</v>
      </c>
      <c r="K1051" s="272" t="s">
        <v>263</v>
      </c>
      <c r="L1051" s="272" t="s">
        <v>263</v>
      </c>
      <c r="M1051" s="272" t="s">
        <v>263</v>
      </c>
      <c r="N1051" s="272" t="s">
        <v>263</v>
      </c>
    </row>
    <row r="1052" spans="1:14">
      <c r="A1052" s="272">
        <v>811791</v>
      </c>
      <c r="B1052" s="272" t="s">
        <v>712</v>
      </c>
      <c r="C1052" s="272" t="s">
        <v>264</v>
      </c>
      <c r="D1052" s="272" t="s">
        <v>263</v>
      </c>
      <c r="E1052" s="272" t="s">
        <v>264</v>
      </c>
      <c r="F1052" s="272" t="s">
        <v>264</v>
      </c>
      <c r="G1052" s="272" t="s">
        <v>264</v>
      </c>
      <c r="H1052" s="272" t="s">
        <v>263</v>
      </c>
      <c r="I1052" s="272" t="s">
        <v>264</v>
      </c>
      <c r="J1052" s="272" t="s">
        <v>264</v>
      </c>
      <c r="K1052" s="272" t="s">
        <v>264</v>
      </c>
      <c r="L1052" s="272" t="s">
        <v>264</v>
      </c>
      <c r="M1052" s="272" t="s">
        <v>264</v>
      </c>
      <c r="N1052" s="272" t="s">
        <v>264</v>
      </c>
    </row>
    <row r="1053" spans="1:14">
      <c r="A1053" s="272">
        <v>811793</v>
      </c>
      <c r="B1053" s="272" t="s">
        <v>712</v>
      </c>
      <c r="C1053" s="272" t="s">
        <v>264</v>
      </c>
      <c r="D1053" s="272" t="s">
        <v>264</v>
      </c>
      <c r="E1053" s="272" t="s">
        <v>263</v>
      </c>
      <c r="F1053" s="272" t="s">
        <v>264</v>
      </c>
      <c r="G1053" s="272" t="s">
        <v>264</v>
      </c>
      <c r="H1053" s="272" t="s">
        <v>264</v>
      </c>
      <c r="I1053" s="272" t="s">
        <v>263</v>
      </c>
      <c r="J1053" s="272" t="s">
        <v>263</v>
      </c>
      <c r="K1053" s="272" t="s">
        <v>263</v>
      </c>
      <c r="L1053" s="272" t="s">
        <v>263</v>
      </c>
      <c r="M1053" s="272" t="s">
        <v>263</v>
      </c>
      <c r="N1053" s="272" t="s">
        <v>263</v>
      </c>
    </row>
    <row r="1054" spans="1:14">
      <c r="A1054" s="272">
        <v>811794</v>
      </c>
      <c r="B1054" s="272" t="s">
        <v>712</v>
      </c>
      <c r="C1054" s="272" t="s">
        <v>264</v>
      </c>
      <c r="D1054" s="272" t="s">
        <v>263</v>
      </c>
      <c r="E1054" s="272" t="s">
        <v>263</v>
      </c>
      <c r="F1054" s="272" t="s">
        <v>264</v>
      </c>
      <c r="G1054" s="272" t="s">
        <v>264</v>
      </c>
      <c r="H1054" s="272" t="s">
        <v>263</v>
      </c>
      <c r="I1054" s="272" t="s">
        <v>263</v>
      </c>
      <c r="J1054" s="272" t="s">
        <v>263</v>
      </c>
      <c r="K1054" s="272" t="s">
        <v>263</v>
      </c>
      <c r="L1054" s="272" t="s">
        <v>263</v>
      </c>
      <c r="M1054" s="272" t="s">
        <v>263</v>
      </c>
      <c r="N1054" s="272" t="s">
        <v>263</v>
      </c>
    </row>
    <row r="1055" spans="1:14">
      <c r="A1055" s="272">
        <v>811795</v>
      </c>
      <c r="B1055" s="272" t="s">
        <v>712</v>
      </c>
      <c r="C1055" s="272" t="s">
        <v>264</v>
      </c>
      <c r="D1055" s="272" t="s">
        <v>264</v>
      </c>
      <c r="E1055" s="272" t="s">
        <v>263</v>
      </c>
      <c r="F1055" s="272" t="s">
        <v>263</v>
      </c>
      <c r="G1055" s="272" t="s">
        <v>263</v>
      </c>
      <c r="H1055" s="272" t="s">
        <v>263</v>
      </c>
      <c r="I1055" s="272" t="s">
        <v>263</v>
      </c>
      <c r="J1055" s="272" t="s">
        <v>263</v>
      </c>
      <c r="K1055" s="272" t="s">
        <v>263</v>
      </c>
      <c r="L1055" s="272" t="s">
        <v>263</v>
      </c>
      <c r="M1055" s="272" t="s">
        <v>263</v>
      </c>
      <c r="N1055" s="272" t="s">
        <v>263</v>
      </c>
    </row>
    <row r="1056" spans="1:14">
      <c r="A1056" s="272">
        <v>811796</v>
      </c>
      <c r="B1056" s="272" t="s">
        <v>712</v>
      </c>
      <c r="C1056" s="272" t="s">
        <v>264</v>
      </c>
      <c r="D1056" s="272" t="s">
        <v>264</v>
      </c>
      <c r="E1056" s="272" t="s">
        <v>263</v>
      </c>
      <c r="F1056" s="272" t="s">
        <v>264</v>
      </c>
      <c r="G1056" s="272" t="s">
        <v>264</v>
      </c>
      <c r="H1056" s="272" t="s">
        <v>263</v>
      </c>
      <c r="I1056" s="272" t="s">
        <v>263</v>
      </c>
      <c r="J1056" s="272" t="s">
        <v>263</v>
      </c>
      <c r="K1056" s="272" t="s">
        <v>263</v>
      </c>
      <c r="L1056" s="272" t="s">
        <v>263</v>
      </c>
      <c r="M1056" s="272" t="s">
        <v>263</v>
      </c>
      <c r="N1056" s="272" t="s">
        <v>263</v>
      </c>
    </row>
    <row r="1057" spans="1:14">
      <c r="A1057" s="272">
        <v>811797</v>
      </c>
      <c r="B1057" s="272" t="s">
        <v>712</v>
      </c>
      <c r="C1057" s="272" t="s">
        <v>264</v>
      </c>
      <c r="D1057" s="272" t="s">
        <v>264</v>
      </c>
      <c r="E1057" s="272" t="s">
        <v>263</v>
      </c>
      <c r="F1057" s="272" t="s">
        <v>264</v>
      </c>
      <c r="G1057" s="272" t="s">
        <v>264</v>
      </c>
      <c r="H1057" s="272" t="s">
        <v>263</v>
      </c>
      <c r="I1057" s="272" t="s">
        <v>263</v>
      </c>
      <c r="J1057" s="272" t="s">
        <v>263</v>
      </c>
      <c r="K1057" s="272" t="s">
        <v>263</v>
      </c>
      <c r="L1057" s="272" t="s">
        <v>263</v>
      </c>
      <c r="M1057" s="272" t="s">
        <v>263</v>
      </c>
      <c r="N1057" s="272" t="s">
        <v>263</v>
      </c>
    </row>
    <row r="1058" spans="1:14">
      <c r="A1058" s="272">
        <v>811798</v>
      </c>
      <c r="B1058" s="272" t="s">
        <v>712</v>
      </c>
      <c r="C1058" s="272" t="s">
        <v>264</v>
      </c>
      <c r="D1058" s="272" t="s">
        <v>264</v>
      </c>
      <c r="E1058" s="272" t="s">
        <v>264</v>
      </c>
      <c r="F1058" s="272" t="s">
        <v>264</v>
      </c>
      <c r="G1058" s="272" t="s">
        <v>264</v>
      </c>
      <c r="H1058" s="272" t="s">
        <v>264</v>
      </c>
      <c r="I1058" s="272" t="s">
        <v>263</v>
      </c>
      <c r="J1058" s="272" t="s">
        <v>263</v>
      </c>
      <c r="K1058" s="272" t="s">
        <v>263</v>
      </c>
      <c r="L1058" s="272" t="s">
        <v>263</v>
      </c>
      <c r="M1058" s="272" t="s">
        <v>263</v>
      </c>
      <c r="N1058" s="272" t="s">
        <v>263</v>
      </c>
    </row>
    <row r="1059" spans="1:14">
      <c r="A1059" s="272">
        <v>811927</v>
      </c>
      <c r="B1059" s="272" t="s">
        <v>712</v>
      </c>
      <c r="C1059" s="272" t="s">
        <v>264</v>
      </c>
      <c r="D1059" s="272" t="s">
        <v>264</v>
      </c>
      <c r="E1059" s="272" t="s">
        <v>263</v>
      </c>
      <c r="F1059" s="272" t="s">
        <v>263</v>
      </c>
      <c r="G1059" s="272" t="s">
        <v>264</v>
      </c>
      <c r="H1059" s="272" t="s">
        <v>263</v>
      </c>
      <c r="I1059" s="272" t="s">
        <v>263</v>
      </c>
      <c r="J1059" s="272" t="s">
        <v>263</v>
      </c>
      <c r="K1059" s="272" t="s">
        <v>263</v>
      </c>
      <c r="L1059" s="272" t="s">
        <v>263</v>
      </c>
      <c r="M1059" s="272" t="s">
        <v>263</v>
      </c>
      <c r="N1059" s="272" t="s">
        <v>263</v>
      </c>
    </row>
    <row r="1060" spans="1:14">
      <c r="A1060" s="272">
        <v>811930</v>
      </c>
      <c r="B1060" s="272" t="s">
        <v>712</v>
      </c>
      <c r="C1060" s="272" t="s">
        <v>264</v>
      </c>
      <c r="D1060" s="272" t="s">
        <v>263</v>
      </c>
      <c r="E1060" s="272" t="s">
        <v>264</v>
      </c>
      <c r="F1060" s="272" t="s">
        <v>264</v>
      </c>
      <c r="G1060" s="272" t="s">
        <v>263</v>
      </c>
      <c r="H1060" s="272" t="s">
        <v>264</v>
      </c>
      <c r="I1060" s="272" t="s">
        <v>263</v>
      </c>
      <c r="J1060" s="272" t="s">
        <v>263</v>
      </c>
      <c r="K1060" s="272" t="s">
        <v>263</v>
      </c>
      <c r="L1060" s="272" t="s">
        <v>263</v>
      </c>
      <c r="M1060" s="272" t="s">
        <v>263</v>
      </c>
      <c r="N1060" s="272" t="s">
        <v>263</v>
      </c>
    </row>
    <row r="1061" spans="1:14">
      <c r="A1061" s="272">
        <v>811931</v>
      </c>
      <c r="B1061" s="272" t="s">
        <v>712</v>
      </c>
      <c r="C1061" s="272" t="s">
        <v>264</v>
      </c>
      <c r="D1061" s="272" t="s">
        <v>264</v>
      </c>
      <c r="E1061" s="272" t="s">
        <v>263</v>
      </c>
      <c r="F1061" s="272" t="s">
        <v>264</v>
      </c>
      <c r="G1061" s="272" t="s">
        <v>263</v>
      </c>
      <c r="H1061" s="272" t="s">
        <v>263</v>
      </c>
      <c r="I1061" s="272" t="s">
        <v>263</v>
      </c>
      <c r="J1061" s="272" t="s">
        <v>263</v>
      </c>
      <c r="K1061" s="272" t="s">
        <v>263</v>
      </c>
      <c r="L1061" s="272" t="s">
        <v>263</v>
      </c>
      <c r="M1061" s="272" t="s">
        <v>263</v>
      </c>
      <c r="N1061" s="272" t="s">
        <v>263</v>
      </c>
    </row>
    <row r="1062" spans="1:14">
      <c r="A1062" s="272">
        <v>811932</v>
      </c>
      <c r="B1062" s="272" t="s">
        <v>712</v>
      </c>
      <c r="C1062" s="272" t="s">
        <v>264</v>
      </c>
      <c r="D1062" s="272" t="s">
        <v>264</v>
      </c>
      <c r="E1062" s="272" t="s">
        <v>263</v>
      </c>
      <c r="F1062" s="272" t="s">
        <v>264</v>
      </c>
      <c r="G1062" s="272" t="s">
        <v>263</v>
      </c>
      <c r="H1062" s="272" t="s">
        <v>263</v>
      </c>
      <c r="I1062" s="272" t="s">
        <v>263</v>
      </c>
      <c r="J1062" s="272" t="s">
        <v>263</v>
      </c>
      <c r="K1062" s="272" t="s">
        <v>263</v>
      </c>
      <c r="L1062" s="272" t="s">
        <v>263</v>
      </c>
      <c r="M1062" s="272" t="s">
        <v>263</v>
      </c>
      <c r="N1062" s="272" t="s">
        <v>263</v>
      </c>
    </row>
    <row r="1063" spans="1:14">
      <c r="A1063" s="272">
        <v>811933</v>
      </c>
      <c r="B1063" s="272" t="s">
        <v>712</v>
      </c>
      <c r="C1063" s="272" t="s">
        <v>264</v>
      </c>
      <c r="D1063" s="272" t="s">
        <v>264</v>
      </c>
      <c r="E1063" s="272" t="s">
        <v>263</v>
      </c>
      <c r="F1063" s="272" t="s">
        <v>263</v>
      </c>
      <c r="G1063" s="272" t="s">
        <v>263</v>
      </c>
      <c r="H1063" s="272" t="s">
        <v>264</v>
      </c>
      <c r="I1063" s="272" t="s">
        <v>263</v>
      </c>
      <c r="J1063" s="272" t="s">
        <v>264</v>
      </c>
      <c r="K1063" s="272" t="s">
        <v>263</v>
      </c>
      <c r="L1063" s="272" t="s">
        <v>264</v>
      </c>
      <c r="M1063" s="272" t="s">
        <v>264</v>
      </c>
      <c r="N1063" s="272" t="s">
        <v>264</v>
      </c>
    </row>
    <row r="1064" spans="1:14">
      <c r="A1064" s="272">
        <v>811934</v>
      </c>
      <c r="B1064" s="272" t="s">
        <v>712</v>
      </c>
      <c r="C1064" s="272" t="s">
        <v>263</v>
      </c>
      <c r="D1064" s="272" t="s">
        <v>264</v>
      </c>
      <c r="E1064" s="272" t="s">
        <v>264</v>
      </c>
      <c r="F1064" s="272" t="s">
        <v>263</v>
      </c>
      <c r="G1064" s="272" t="s">
        <v>264</v>
      </c>
      <c r="H1064" s="272" t="s">
        <v>264</v>
      </c>
      <c r="I1064" s="272" t="s">
        <v>263</v>
      </c>
      <c r="J1064" s="272" t="s">
        <v>263</v>
      </c>
      <c r="K1064" s="272" t="s">
        <v>263</v>
      </c>
      <c r="L1064" s="272" t="s">
        <v>263</v>
      </c>
      <c r="M1064" s="272" t="s">
        <v>263</v>
      </c>
      <c r="N1064" s="272" t="s">
        <v>263</v>
      </c>
    </row>
    <row r="1065" spans="1:14">
      <c r="A1065" s="272">
        <v>811943</v>
      </c>
      <c r="B1065" s="272" t="s">
        <v>712</v>
      </c>
      <c r="C1065" s="272" t="s">
        <v>264</v>
      </c>
      <c r="D1065" s="272" t="s">
        <v>264</v>
      </c>
      <c r="E1065" s="272" t="s">
        <v>264</v>
      </c>
      <c r="F1065" s="272" t="s">
        <v>264</v>
      </c>
      <c r="G1065" s="272" t="s">
        <v>264</v>
      </c>
      <c r="H1065" s="272" t="s">
        <v>264</v>
      </c>
      <c r="I1065" s="272" t="s">
        <v>263</v>
      </c>
      <c r="J1065" s="272" t="s">
        <v>263</v>
      </c>
      <c r="K1065" s="272" t="s">
        <v>263</v>
      </c>
      <c r="L1065" s="272" t="s">
        <v>263</v>
      </c>
      <c r="M1065" s="272" t="s">
        <v>263</v>
      </c>
      <c r="N1065" s="272" t="s">
        <v>263</v>
      </c>
    </row>
    <row r="1066" spans="1:14">
      <c r="A1066" s="272">
        <v>811945</v>
      </c>
      <c r="B1066" s="272" t="s">
        <v>712</v>
      </c>
      <c r="C1066" s="272" t="s">
        <v>264</v>
      </c>
      <c r="D1066" s="272" t="s">
        <v>264</v>
      </c>
      <c r="E1066" s="272" t="s">
        <v>264</v>
      </c>
      <c r="F1066" s="272" t="s">
        <v>264</v>
      </c>
      <c r="G1066" s="272" t="s">
        <v>264</v>
      </c>
      <c r="H1066" s="272" t="s">
        <v>264</v>
      </c>
      <c r="I1066" s="272" t="s">
        <v>263</v>
      </c>
      <c r="J1066" s="272" t="s">
        <v>263</v>
      </c>
      <c r="K1066" s="272" t="s">
        <v>263</v>
      </c>
      <c r="L1066" s="272" t="s">
        <v>263</v>
      </c>
      <c r="M1066" s="272" t="s">
        <v>263</v>
      </c>
      <c r="N1066" s="272" t="s">
        <v>263</v>
      </c>
    </row>
    <row r="1067" spans="1:14">
      <c r="A1067" s="272">
        <v>811946</v>
      </c>
      <c r="B1067" s="272" t="s">
        <v>712</v>
      </c>
      <c r="C1067" s="272" t="s">
        <v>264</v>
      </c>
      <c r="D1067" s="272" t="s">
        <v>263</v>
      </c>
      <c r="E1067" s="272" t="s">
        <v>264</v>
      </c>
      <c r="F1067" s="272" t="s">
        <v>264</v>
      </c>
      <c r="G1067" s="272" t="s">
        <v>264</v>
      </c>
      <c r="H1067" s="272" t="s">
        <v>264</v>
      </c>
      <c r="I1067" s="272" t="s">
        <v>263</v>
      </c>
      <c r="J1067" s="272" t="s">
        <v>263</v>
      </c>
      <c r="K1067" s="272" t="s">
        <v>263</v>
      </c>
      <c r="L1067" s="272" t="s">
        <v>263</v>
      </c>
      <c r="M1067" s="272" t="s">
        <v>263</v>
      </c>
      <c r="N1067" s="272" t="s">
        <v>263</v>
      </c>
    </row>
    <row r="1068" spans="1:14">
      <c r="A1068" s="272">
        <v>811951</v>
      </c>
      <c r="B1068" s="272" t="s">
        <v>712</v>
      </c>
      <c r="C1068" s="272" t="s">
        <v>263</v>
      </c>
      <c r="D1068" s="272" t="s">
        <v>263</v>
      </c>
      <c r="E1068" s="272" t="s">
        <v>263</v>
      </c>
      <c r="F1068" s="272" t="s">
        <v>263</v>
      </c>
      <c r="G1068" s="272" t="s">
        <v>263</v>
      </c>
      <c r="H1068" s="272" t="s">
        <v>263</v>
      </c>
      <c r="I1068" s="272" t="s">
        <v>263</v>
      </c>
      <c r="J1068" s="272" t="s">
        <v>264</v>
      </c>
      <c r="K1068" s="272" t="s">
        <v>263</v>
      </c>
      <c r="L1068" s="272" t="s">
        <v>263</v>
      </c>
      <c r="M1068" s="272" t="s">
        <v>264</v>
      </c>
      <c r="N1068" s="272" t="s">
        <v>263</v>
      </c>
    </row>
    <row r="1069" spans="1:14">
      <c r="A1069" s="272">
        <v>811953</v>
      </c>
      <c r="B1069" s="272" t="s">
        <v>712</v>
      </c>
      <c r="C1069" s="272" t="s">
        <v>264</v>
      </c>
      <c r="D1069" s="272" t="s">
        <v>263</v>
      </c>
      <c r="E1069" s="272" t="s">
        <v>264</v>
      </c>
      <c r="F1069" s="272" t="s">
        <v>263</v>
      </c>
      <c r="G1069" s="272" t="s">
        <v>264</v>
      </c>
      <c r="H1069" s="272" t="s">
        <v>264</v>
      </c>
      <c r="I1069" s="272" t="s">
        <v>263</v>
      </c>
      <c r="J1069" s="272" t="s">
        <v>263</v>
      </c>
      <c r="K1069" s="272" t="s">
        <v>263</v>
      </c>
      <c r="L1069" s="272" t="s">
        <v>263</v>
      </c>
      <c r="M1069" s="272" t="s">
        <v>263</v>
      </c>
      <c r="N1069" s="272" t="s">
        <v>263</v>
      </c>
    </row>
    <row r="1070" spans="1:14">
      <c r="A1070" s="272">
        <v>811961</v>
      </c>
      <c r="B1070" s="272" t="s">
        <v>712</v>
      </c>
      <c r="C1070" s="272" t="s">
        <v>263</v>
      </c>
      <c r="D1070" s="272" t="s">
        <v>262</v>
      </c>
      <c r="E1070" s="272" t="s">
        <v>262</v>
      </c>
      <c r="F1070" s="272" t="s">
        <v>263</v>
      </c>
      <c r="G1070" s="272" t="s">
        <v>263</v>
      </c>
      <c r="H1070" s="272" t="s">
        <v>263</v>
      </c>
      <c r="I1070" s="272" t="s">
        <v>263</v>
      </c>
      <c r="J1070" s="272" t="s">
        <v>262</v>
      </c>
      <c r="K1070" s="272" t="s">
        <v>263</v>
      </c>
      <c r="L1070" s="272" t="s">
        <v>262</v>
      </c>
      <c r="M1070" s="272" t="s">
        <v>263</v>
      </c>
      <c r="N1070" s="272" t="s">
        <v>263</v>
      </c>
    </row>
    <row r="1071" spans="1:14">
      <c r="A1071" s="272">
        <v>811966</v>
      </c>
      <c r="B1071" s="272" t="s">
        <v>712</v>
      </c>
      <c r="C1071" s="272" t="s">
        <v>263</v>
      </c>
      <c r="D1071" s="272" t="s">
        <v>264</v>
      </c>
      <c r="E1071" s="272" t="s">
        <v>264</v>
      </c>
      <c r="F1071" s="272" t="s">
        <v>263</v>
      </c>
      <c r="G1071" s="272" t="s">
        <v>263</v>
      </c>
      <c r="H1071" s="272" t="s">
        <v>263</v>
      </c>
      <c r="I1071" s="272" t="s">
        <v>264</v>
      </c>
      <c r="J1071" s="272" t="s">
        <v>263</v>
      </c>
      <c r="K1071" s="272" t="s">
        <v>263</v>
      </c>
      <c r="L1071" s="272" t="s">
        <v>263</v>
      </c>
      <c r="M1071" s="272" t="s">
        <v>263</v>
      </c>
      <c r="N1071" s="272" t="s">
        <v>263</v>
      </c>
    </row>
    <row r="1072" spans="1:14">
      <c r="A1072" s="272">
        <v>811968</v>
      </c>
      <c r="B1072" s="272" t="s">
        <v>712</v>
      </c>
      <c r="C1072" s="272" t="s">
        <v>262</v>
      </c>
      <c r="D1072" s="272" t="s">
        <v>263</v>
      </c>
      <c r="E1072" s="272" t="s">
        <v>263</v>
      </c>
      <c r="F1072" s="272" t="s">
        <v>264</v>
      </c>
      <c r="G1072" s="272" t="s">
        <v>263</v>
      </c>
      <c r="H1072" s="272" t="s">
        <v>263</v>
      </c>
      <c r="I1072" s="272" t="s">
        <v>264</v>
      </c>
      <c r="J1072" s="272" t="s">
        <v>263</v>
      </c>
      <c r="K1072" s="272" t="s">
        <v>263</v>
      </c>
      <c r="L1072" s="272" t="s">
        <v>263</v>
      </c>
      <c r="M1072" s="272" t="s">
        <v>263</v>
      </c>
      <c r="N1072" s="272" t="s">
        <v>263</v>
      </c>
    </row>
    <row r="1073" spans="1:50">
      <c r="A1073" s="272">
        <v>804808</v>
      </c>
      <c r="B1073" s="272" t="s">
        <v>712</v>
      </c>
      <c r="C1073" s="272" t="s">
        <v>262</v>
      </c>
      <c r="D1073" s="272" t="s">
        <v>263</v>
      </c>
      <c r="E1073" s="272" t="s">
        <v>263</v>
      </c>
      <c r="F1073" s="272" t="s">
        <v>263</v>
      </c>
      <c r="G1073" s="272" t="s">
        <v>263</v>
      </c>
      <c r="H1073" s="272" t="s">
        <v>263</v>
      </c>
      <c r="I1073" s="272" t="s">
        <v>264</v>
      </c>
      <c r="J1073" s="272" t="s">
        <v>263</v>
      </c>
      <c r="K1073" s="272" t="s">
        <v>263</v>
      </c>
      <c r="L1073" s="272" t="s">
        <v>263</v>
      </c>
      <c r="M1073" s="272" t="s">
        <v>263</v>
      </c>
      <c r="N1073" s="272" t="s">
        <v>263</v>
      </c>
    </row>
    <row r="1074" spans="1:50">
      <c r="A1074" s="272">
        <v>806059</v>
      </c>
      <c r="B1074" s="272" t="s">
        <v>712</v>
      </c>
      <c r="C1074" s="272" t="s">
        <v>263</v>
      </c>
      <c r="D1074" s="272" t="s">
        <v>263</v>
      </c>
      <c r="E1074" s="272" t="s">
        <v>263</v>
      </c>
      <c r="F1074" s="272" t="s">
        <v>264</v>
      </c>
      <c r="G1074" s="272" t="s">
        <v>264</v>
      </c>
      <c r="H1074" s="272" t="s">
        <v>263</v>
      </c>
      <c r="I1074" s="272" t="s">
        <v>263</v>
      </c>
      <c r="J1074" s="272" t="s">
        <v>263</v>
      </c>
      <c r="K1074" s="272" t="s">
        <v>263</v>
      </c>
      <c r="L1074" s="272" t="s">
        <v>263</v>
      </c>
      <c r="M1074" s="272" t="s">
        <v>263</v>
      </c>
      <c r="N1074" s="272" t="s">
        <v>263</v>
      </c>
      <c r="O1074" s="272" t="s">
        <v>677</v>
      </c>
      <c r="P1074" s="272" t="s">
        <v>677</v>
      </c>
      <c r="Q1074" s="272" t="s">
        <v>677</v>
      </c>
      <c r="R1074" s="272" t="s">
        <v>677</v>
      </c>
      <c r="S1074" s="272" t="s">
        <v>677</v>
      </c>
      <c r="T1074" s="272" t="s">
        <v>677</v>
      </c>
      <c r="U1074" s="272" t="s">
        <v>677</v>
      </c>
      <c r="V1074" s="272" t="s">
        <v>677</v>
      </c>
      <c r="W1074" s="272" t="s">
        <v>677</v>
      </c>
      <c r="X1074" s="272" t="s">
        <v>677</v>
      </c>
      <c r="Y1074" s="272" t="s">
        <v>677</v>
      </c>
      <c r="Z1074" s="272" t="s">
        <v>677</v>
      </c>
      <c r="AA1074" s="272" t="s">
        <v>677</v>
      </c>
      <c r="AB1074" s="272" t="s">
        <v>677</v>
      </c>
      <c r="AC1074" s="272" t="s">
        <v>677</v>
      </c>
      <c r="AD1074" s="272" t="s">
        <v>677</v>
      </c>
      <c r="AE1074" s="272" t="s">
        <v>677</v>
      </c>
      <c r="AF1074" s="272" t="s">
        <v>677</v>
      </c>
      <c r="AG1074" s="272" t="s">
        <v>677</v>
      </c>
      <c r="AH1074" s="272" t="s">
        <v>677</v>
      </c>
      <c r="AI1074" s="272" t="s">
        <v>677</v>
      </c>
      <c r="AJ1074" s="272" t="s">
        <v>677</v>
      </c>
      <c r="AK1074" s="272" t="s">
        <v>677</v>
      </c>
      <c r="AL1074" s="272" t="s">
        <v>677</v>
      </c>
      <c r="AM1074" s="272" t="s">
        <v>677</v>
      </c>
      <c r="AN1074" s="272" t="s">
        <v>677</v>
      </c>
      <c r="AO1074" s="272" t="s">
        <v>677</v>
      </c>
      <c r="AP1074" s="272" t="s">
        <v>677</v>
      </c>
      <c r="AQ1074" s="272" t="s">
        <v>677</v>
      </c>
      <c r="AR1074" s="272" t="s">
        <v>677</v>
      </c>
      <c r="AS1074" s="272" t="s">
        <v>677</v>
      </c>
      <c r="AT1074" s="272" t="s">
        <v>677</v>
      </c>
      <c r="AU1074" s="272" t="s">
        <v>677</v>
      </c>
      <c r="AV1074" s="272" t="s">
        <v>677</v>
      </c>
      <c r="AW1074" s="272" t="s">
        <v>677</v>
      </c>
      <c r="AX1074" s="272" t="s">
        <v>677</v>
      </c>
    </row>
    <row r="1075" spans="1:50">
      <c r="A1075" s="272">
        <v>806071</v>
      </c>
      <c r="B1075" s="272" t="s">
        <v>712</v>
      </c>
      <c r="C1075" s="272" t="s">
        <v>263</v>
      </c>
      <c r="D1075" s="272" t="s">
        <v>263</v>
      </c>
      <c r="E1075" s="272" t="s">
        <v>263</v>
      </c>
      <c r="F1075" s="272" t="s">
        <v>263</v>
      </c>
      <c r="G1075" s="272" t="s">
        <v>263</v>
      </c>
      <c r="H1075" s="272" t="s">
        <v>264</v>
      </c>
      <c r="I1075" s="272" t="s">
        <v>263</v>
      </c>
      <c r="J1075" s="272" t="s">
        <v>263</v>
      </c>
      <c r="K1075" s="272" t="s">
        <v>263</v>
      </c>
      <c r="L1075" s="272" t="s">
        <v>264</v>
      </c>
      <c r="M1075" s="272" t="s">
        <v>264</v>
      </c>
      <c r="N1075" s="272" t="s">
        <v>263</v>
      </c>
      <c r="O1075" s="272" t="s">
        <v>677</v>
      </c>
      <c r="P1075" s="272" t="s">
        <v>677</v>
      </c>
      <c r="Q1075" s="272" t="s">
        <v>677</v>
      </c>
      <c r="R1075" s="272" t="s">
        <v>677</v>
      </c>
      <c r="S1075" s="272" t="s">
        <v>677</v>
      </c>
      <c r="T1075" s="272" t="s">
        <v>677</v>
      </c>
      <c r="U1075" s="272" t="s">
        <v>677</v>
      </c>
      <c r="V1075" s="272" t="s">
        <v>677</v>
      </c>
      <c r="W1075" s="272" t="s">
        <v>677</v>
      </c>
      <c r="X1075" s="272" t="s">
        <v>677</v>
      </c>
      <c r="Y1075" s="272" t="s">
        <v>677</v>
      </c>
      <c r="Z1075" s="272" t="s">
        <v>677</v>
      </c>
      <c r="AA1075" s="272" t="s">
        <v>677</v>
      </c>
      <c r="AB1075" s="272" t="s">
        <v>677</v>
      </c>
      <c r="AC1075" s="272" t="s">
        <v>677</v>
      </c>
      <c r="AD1075" s="272" t="s">
        <v>677</v>
      </c>
      <c r="AE1075" s="272" t="s">
        <v>677</v>
      </c>
      <c r="AF1075" s="272" t="s">
        <v>677</v>
      </c>
      <c r="AG1075" s="272" t="s">
        <v>677</v>
      </c>
      <c r="AH1075" s="272" t="s">
        <v>677</v>
      </c>
      <c r="AI1075" s="272" t="s">
        <v>677</v>
      </c>
      <c r="AJ1075" s="272" t="s">
        <v>677</v>
      </c>
      <c r="AK1075" s="272" t="s">
        <v>677</v>
      </c>
      <c r="AL1075" s="272" t="s">
        <v>677</v>
      </c>
      <c r="AM1075" s="272" t="s">
        <v>677</v>
      </c>
      <c r="AN1075" s="272" t="s">
        <v>677</v>
      </c>
      <c r="AO1075" s="272" t="s">
        <v>677</v>
      </c>
      <c r="AP1075" s="272" t="s">
        <v>677</v>
      </c>
      <c r="AQ1075" s="272" t="s">
        <v>677</v>
      </c>
      <c r="AR1075" s="272" t="s">
        <v>677</v>
      </c>
      <c r="AS1075" s="272" t="s">
        <v>677</v>
      </c>
      <c r="AT1075" s="272" t="s">
        <v>677</v>
      </c>
      <c r="AU1075" s="272" t="s">
        <v>677</v>
      </c>
      <c r="AV1075" s="272" t="s">
        <v>677</v>
      </c>
      <c r="AW1075" s="272" t="s">
        <v>677</v>
      </c>
      <c r="AX1075" s="272" t="s">
        <v>677</v>
      </c>
    </row>
    <row r="1076" spans="1:50">
      <c r="A1076" s="272">
        <v>807039</v>
      </c>
      <c r="B1076" s="272" t="s">
        <v>712</v>
      </c>
      <c r="C1076" s="272" t="s">
        <v>263</v>
      </c>
      <c r="D1076" s="272" t="s">
        <v>263</v>
      </c>
      <c r="E1076" s="272" t="s">
        <v>264</v>
      </c>
      <c r="F1076" s="272" t="s">
        <v>263</v>
      </c>
      <c r="G1076" s="272" t="s">
        <v>263</v>
      </c>
      <c r="H1076" s="272" t="s">
        <v>263</v>
      </c>
      <c r="I1076" s="272" t="s">
        <v>262</v>
      </c>
      <c r="J1076" s="272" t="s">
        <v>263</v>
      </c>
      <c r="K1076" s="272" t="s">
        <v>262</v>
      </c>
      <c r="L1076" s="272" t="s">
        <v>264</v>
      </c>
      <c r="M1076" s="272" t="s">
        <v>263</v>
      </c>
      <c r="N1076" s="272" t="s">
        <v>263</v>
      </c>
      <c r="O1076" s="272" t="s">
        <v>677</v>
      </c>
      <c r="P1076" s="272" t="s">
        <v>677</v>
      </c>
      <c r="Q1076" s="272" t="s">
        <v>677</v>
      </c>
      <c r="R1076" s="272" t="s">
        <v>677</v>
      </c>
      <c r="S1076" s="272" t="s">
        <v>677</v>
      </c>
      <c r="T1076" s="272" t="s">
        <v>677</v>
      </c>
      <c r="U1076" s="272" t="s">
        <v>677</v>
      </c>
      <c r="V1076" s="272" t="s">
        <v>677</v>
      </c>
      <c r="W1076" s="272" t="s">
        <v>677</v>
      </c>
      <c r="X1076" s="272" t="s">
        <v>677</v>
      </c>
      <c r="Y1076" s="272" t="s">
        <v>677</v>
      </c>
      <c r="Z1076" s="272" t="s">
        <v>677</v>
      </c>
      <c r="AA1076" s="272" t="s">
        <v>677</v>
      </c>
      <c r="AB1076" s="272" t="s">
        <v>677</v>
      </c>
      <c r="AC1076" s="272" t="s">
        <v>677</v>
      </c>
      <c r="AD1076" s="272" t="s">
        <v>677</v>
      </c>
      <c r="AE1076" s="272" t="s">
        <v>677</v>
      </c>
      <c r="AF1076" s="272" t="s">
        <v>677</v>
      </c>
      <c r="AG1076" s="272" t="s">
        <v>677</v>
      </c>
      <c r="AH1076" s="272" t="s">
        <v>677</v>
      </c>
      <c r="AI1076" s="272" t="s">
        <v>677</v>
      </c>
      <c r="AJ1076" s="272" t="s">
        <v>677</v>
      </c>
      <c r="AK1076" s="272" t="s">
        <v>677</v>
      </c>
      <c r="AL1076" s="272" t="s">
        <v>677</v>
      </c>
      <c r="AM1076" s="272" t="s">
        <v>677</v>
      </c>
      <c r="AN1076" s="272" t="s">
        <v>677</v>
      </c>
      <c r="AO1076" s="272" t="s">
        <v>677</v>
      </c>
      <c r="AP1076" s="272" t="s">
        <v>677</v>
      </c>
      <c r="AQ1076" s="272" t="s">
        <v>677</v>
      </c>
      <c r="AR1076" s="272" t="s">
        <v>677</v>
      </c>
      <c r="AS1076" s="272" t="s">
        <v>677</v>
      </c>
      <c r="AT1076" s="272" t="s">
        <v>677</v>
      </c>
      <c r="AU1076" s="272" t="s">
        <v>677</v>
      </c>
      <c r="AV1076" s="272" t="s">
        <v>677</v>
      </c>
      <c r="AW1076" s="272" t="s">
        <v>677</v>
      </c>
      <c r="AX1076" s="272" t="s">
        <v>677</v>
      </c>
    </row>
    <row r="1077" spans="1:50">
      <c r="A1077" s="272">
        <v>807249</v>
      </c>
      <c r="B1077" s="272" t="s">
        <v>712</v>
      </c>
      <c r="C1077" s="272" t="s">
        <v>264</v>
      </c>
      <c r="D1077" s="272" t="s">
        <v>263</v>
      </c>
      <c r="E1077" s="272" t="s">
        <v>263</v>
      </c>
      <c r="F1077" s="272" t="s">
        <v>263</v>
      </c>
      <c r="G1077" s="272" t="s">
        <v>263</v>
      </c>
      <c r="H1077" s="272" t="s">
        <v>263</v>
      </c>
      <c r="I1077" s="272" t="s">
        <v>263</v>
      </c>
      <c r="J1077" s="272" t="s">
        <v>263</v>
      </c>
      <c r="K1077" s="272" t="s">
        <v>263</v>
      </c>
      <c r="L1077" s="272" t="s">
        <v>263</v>
      </c>
      <c r="M1077" s="272" t="s">
        <v>264</v>
      </c>
      <c r="N1077" s="272" t="s">
        <v>263</v>
      </c>
      <c r="O1077" s="272" t="s">
        <v>677</v>
      </c>
      <c r="P1077" s="272" t="s">
        <v>677</v>
      </c>
      <c r="Q1077" s="272" t="s">
        <v>677</v>
      </c>
      <c r="R1077" s="272" t="s">
        <v>677</v>
      </c>
      <c r="S1077" s="272" t="s">
        <v>677</v>
      </c>
      <c r="T1077" s="272" t="s">
        <v>677</v>
      </c>
      <c r="U1077" s="272" t="s">
        <v>677</v>
      </c>
      <c r="V1077" s="272" t="s">
        <v>677</v>
      </c>
      <c r="W1077" s="272" t="s">
        <v>677</v>
      </c>
      <c r="X1077" s="272" t="s">
        <v>677</v>
      </c>
      <c r="Y1077" s="272" t="s">
        <v>677</v>
      </c>
      <c r="Z1077" s="272" t="s">
        <v>677</v>
      </c>
      <c r="AA1077" s="272" t="s">
        <v>677</v>
      </c>
      <c r="AB1077" s="272" t="s">
        <v>677</v>
      </c>
      <c r="AC1077" s="272" t="s">
        <v>677</v>
      </c>
      <c r="AD1077" s="272" t="s">
        <v>677</v>
      </c>
      <c r="AE1077" s="272" t="s">
        <v>677</v>
      </c>
      <c r="AF1077" s="272" t="s">
        <v>677</v>
      </c>
      <c r="AG1077" s="272" t="s">
        <v>677</v>
      </c>
      <c r="AH1077" s="272" t="s">
        <v>677</v>
      </c>
      <c r="AI1077" s="272" t="s">
        <v>677</v>
      </c>
      <c r="AJ1077" s="272" t="s">
        <v>677</v>
      </c>
      <c r="AK1077" s="272" t="s">
        <v>677</v>
      </c>
      <c r="AL1077" s="272" t="s">
        <v>677</v>
      </c>
      <c r="AM1077" s="272" t="s">
        <v>677</v>
      </c>
      <c r="AN1077" s="272" t="s">
        <v>677</v>
      </c>
      <c r="AO1077" s="272" t="s">
        <v>677</v>
      </c>
      <c r="AP1077" s="272" t="s">
        <v>677</v>
      </c>
      <c r="AQ1077" s="272" t="s">
        <v>677</v>
      </c>
      <c r="AR1077" s="272" t="s">
        <v>677</v>
      </c>
      <c r="AS1077" s="272" t="s">
        <v>677</v>
      </c>
      <c r="AT1077" s="272" t="s">
        <v>677</v>
      </c>
      <c r="AU1077" s="272" t="s">
        <v>677</v>
      </c>
      <c r="AV1077" s="272" t="s">
        <v>677</v>
      </c>
      <c r="AW1077" s="272" t="s">
        <v>677</v>
      </c>
      <c r="AX1077" s="272" t="s">
        <v>677</v>
      </c>
    </row>
    <row r="1078" spans="1:50">
      <c r="A1078" s="272">
        <v>808356</v>
      </c>
      <c r="B1078" s="272" t="s">
        <v>712</v>
      </c>
      <c r="C1078" s="272" t="s">
        <v>264</v>
      </c>
      <c r="D1078" s="272" t="s">
        <v>264</v>
      </c>
      <c r="E1078" s="272" t="s">
        <v>264</v>
      </c>
      <c r="F1078" s="272" t="s">
        <v>264</v>
      </c>
      <c r="G1078" s="272" t="s">
        <v>264</v>
      </c>
      <c r="H1078" s="272" t="s">
        <v>263</v>
      </c>
      <c r="I1078" s="272" t="s">
        <v>264</v>
      </c>
      <c r="J1078" s="272" t="s">
        <v>264</v>
      </c>
      <c r="K1078" s="272" t="s">
        <v>264</v>
      </c>
      <c r="L1078" s="272" t="s">
        <v>264</v>
      </c>
      <c r="M1078" s="272" t="s">
        <v>264</v>
      </c>
      <c r="N1078" s="272" t="s">
        <v>263</v>
      </c>
      <c r="O1078" s="272" t="s">
        <v>677</v>
      </c>
      <c r="P1078" s="272" t="s">
        <v>677</v>
      </c>
      <c r="Q1078" s="272" t="s">
        <v>677</v>
      </c>
      <c r="R1078" s="272" t="s">
        <v>677</v>
      </c>
      <c r="S1078" s="272" t="s">
        <v>677</v>
      </c>
      <c r="T1078" s="272" t="s">
        <v>677</v>
      </c>
      <c r="U1078" s="272" t="s">
        <v>677</v>
      </c>
      <c r="V1078" s="272" t="s">
        <v>677</v>
      </c>
      <c r="W1078" s="272" t="s">
        <v>677</v>
      </c>
      <c r="X1078" s="272" t="s">
        <v>677</v>
      </c>
      <c r="Y1078" s="272" t="s">
        <v>677</v>
      </c>
      <c r="Z1078" s="272" t="s">
        <v>677</v>
      </c>
      <c r="AA1078" s="272" t="s">
        <v>677</v>
      </c>
      <c r="AB1078" s="272" t="s">
        <v>677</v>
      </c>
      <c r="AC1078" s="272" t="s">
        <v>677</v>
      </c>
      <c r="AD1078" s="272" t="s">
        <v>677</v>
      </c>
      <c r="AE1078" s="272" t="s">
        <v>677</v>
      </c>
      <c r="AF1078" s="272" t="s">
        <v>677</v>
      </c>
      <c r="AG1078" s="272" t="s">
        <v>677</v>
      </c>
      <c r="AH1078" s="272" t="s">
        <v>677</v>
      </c>
      <c r="AI1078" s="272" t="s">
        <v>677</v>
      </c>
      <c r="AJ1078" s="272" t="s">
        <v>677</v>
      </c>
      <c r="AK1078" s="272" t="s">
        <v>677</v>
      </c>
      <c r="AL1078" s="272" t="s">
        <v>677</v>
      </c>
      <c r="AM1078" s="272" t="s">
        <v>677</v>
      </c>
      <c r="AN1078" s="272" t="s">
        <v>677</v>
      </c>
      <c r="AO1078" s="272" t="s">
        <v>677</v>
      </c>
      <c r="AP1078" s="272" t="s">
        <v>677</v>
      </c>
      <c r="AQ1078" s="272" t="s">
        <v>677</v>
      </c>
      <c r="AR1078" s="272" t="s">
        <v>677</v>
      </c>
      <c r="AS1078" s="272" t="s">
        <v>677</v>
      </c>
      <c r="AT1078" s="272" t="s">
        <v>677</v>
      </c>
      <c r="AU1078" s="272" t="s">
        <v>677</v>
      </c>
      <c r="AV1078" s="272" t="s">
        <v>677</v>
      </c>
      <c r="AW1078" s="272" t="s">
        <v>677</v>
      </c>
      <c r="AX1078" s="272" t="s">
        <v>677</v>
      </c>
    </row>
    <row r="1079" spans="1:50">
      <c r="A1079" s="272">
        <v>808911</v>
      </c>
      <c r="B1079" s="272" t="s">
        <v>712</v>
      </c>
      <c r="C1079" s="272" t="s">
        <v>264</v>
      </c>
      <c r="D1079" s="272" t="s">
        <v>263</v>
      </c>
      <c r="E1079" s="272" t="s">
        <v>263</v>
      </c>
      <c r="F1079" s="272" t="s">
        <v>264</v>
      </c>
      <c r="G1079" s="272" t="s">
        <v>263</v>
      </c>
      <c r="H1079" s="272" t="s">
        <v>263</v>
      </c>
      <c r="I1079" s="272" t="s">
        <v>263</v>
      </c>
      <c r="J1079" s="272" t="s">
        <v>263</v>
      </c>
      <c r="K1079" s="272" t="s">
        <v>263</v>
      </c>
      <c r="L1079" s="272" t="s">
        <v>263</v>
      </c>
      <c r="M1079" s="272" t="s">
        <v>263</v>
      </c>
      <c r="N1079" s="272" t="s">
        <v>263</v>
      </c>
      <c r="O1079" s="272" t="s">
        <v>677</v>
      </c>
      <c r="P1079" s="272" t="s">
        <v>677</v>
      </c>
      <c r="Q1079" s="272" t="s">
        <v>677</v>
      </c>
      <c r="R1079" s="272" t="s">
        <v>677</v>
      </c>
      <c r="S1079" s="272" t="s">
        <v>677</v>
      </c>
      <c r="T1079" s="272" t="s">
        <v>677</v>
      </c>
      <c r="U1079" s="272" t="s">
        <v>677</v>
      </c>
      <c r="V1079" s="272" t="s">
        <v>677</v>
      </c>
      <c r="W1079" s="272" t="s">
        <v>677</v>
      </c>
      <c r="X1079" s="272" t="s">
        <v>677</v>
      </c>
      <c r="Y1079" s="272" t="s">
        <v>677</v>
      </c>
      <c r="Z1079" s="272" t="s">
        <v>677</v>
      </c>
      <c r="AA1079" s="272" t="s">
        <v>677</v>
      </c>
      <c r="AB1079" s="272" t="s">
        <v>677</v>
      </c>
      <c r="AC1079" s="272" t="s">
        <v>677</v>
      </c>
      <c r="AD1079" s="272" t="s">
        <v>677</v>
      </c>
      <c r="AE1079" s="272" t="s">
        <v>677</v>
      </c>
      <c r="AF1079" s="272" t="s">
        <v>677</v>
      </c>
      <c r="AG1079" s="272" t="s">
        <v>677</v>
      </c>
      <c r="AH1079" s="272" t="s">
        <v>677</v>
      </c>
      <c r="AI1079" s="272" t="s">
        <v>677</v>
      </c>
      <c r="AJ1079" s="272" t="s">
        <v>677</v>
      </c>
      <c r="AK1079" s="272" t="s">
        <v>677</v>
      </c>
      <c r="AL1079" s="272" t="s">
        <v>677</v>
      </c>
      <c r="AM1079" s="272" t="s">
        <v>677</v>
      </c>
      <c r="AN1079" s="272" t="s">
        <v>677</v>
      </c>
      <c r="AO1079" s="272" t="s">
        <v>677</v>
      </c>
      <c r="AP1079" s="272" t="s">
        <v>677</v>
      </c>
      <c r="AQ1079" s="272" t="s">
        <v>677</v>
      </c>
      <c r="AR1079" s="272" t="s">
        <v>677</v>
      </c>
      <c r="AS1079" s="272" t="s">
        <v>677</v>
      </c>
      <c r="AT1079" s="272" t="s">
        <v>677</v>
      </c>
      <c r="AU1079" s="272" t="s">
        <v>677</v>
      </c>
      <c r="AV1079" s="272" t="s">
        <v>677</v>
      </c>
      <c r="AW1079" s="272" t="s">
        <v>677</v>
      </c>
      <c r="AX1079" s="272" t="s">
        <v>677</v>
      </c>
    </row>
    <row r="1080" spans="1:50">
      <c r="A1080" s="272">
        <v>809439</v>
      </c>
      <c r="B1080" s="272" t="s">
        <v>712</v>
      </c>
      <c r="C1080" s="272" t="s">
        <v>262</v>
      </c>
      <c r="E1080" s="272" t="s">
        <v>262</v>
      </c>
      <c r="F1080" s="272" t="s">
        <v>262</v>
      </c>
      <c r="G1080" s="272" t="s">
        <v>262</v>
      </c>
      <c r="H1080" s="272" t="s">
        <v>262</v>
      </c>
    </row>
    <row r="1081" spans="1:50">
      <c r="A1081" s="272">
        <v>811484</v>
      </c>
      <c r="B1081" s="272" t="s">
        <v>712</v>
      </c>
      <c r="C1081" s="272" t="s">
        <v>262</v>
      </c>
      <c r="D1081" s="272" t="s">
        <v>262</v>
      </c>
      <c r="E1081" s="272" t="s">
        <v>264</v>
      </c>
      <c r="F1081" s="272" t="s">
        <v>262</v>
      </c>
      <c r="G1081" s="272" t="s">
        <v>262</v>
      </c>
      <c r="H1081" s="272" t="s">
        <v>264</v>
      </c>
      <c r="I1081" s="272" t="s">
        <v>263</v>
      </c>
      <c r="J1081" s="272" t="s">
        <v>263</v>
      </c>
      <c r="K1081" s="272" t="s">
        <v>263</v>
      </c>
      <c r="L1081" s="272" t="s">
        <v>263</v>
      </c>
      <c r="M1081" s="272" t="s">
        <v>263</v>
      </c>
      <c r="N1081" s="272" t="s">
        <v>263</v>
      </c>
      <c r="O1081" s="272" t="s">
        <v>677</v>
      </c>
      <c r="P1081" s="272" t="s">
        <v>677</v>
      </c>
      <c r="Q1081" s="272" t="s">
        <v>677</v>
      </c>
      <c r="R1081" s="272" t="s">
        <v>677</v>
      </c>
      <c r="S1081" s="272" t="s">
        <v>677</v>
      </c>
      <c r="T1081" s="272" t="s">
        <v>677</v>
      </c>
      <c r="U1081" s="272" t="s">
        <v>677</v>
      </c>
      <c r="V1081" s="272" t="s">
        <v>677</v>
      </c>
      <c r="W1081" s="272" t="s">
        <v>677</v>
      </c>
      <c r="X1081" s="272" t="s">
        <v>677</v>
      </c>
      <c r="Y1081" s="272" t="s">
        <v>677</v>
      </c>
      <c r="Z1081" s="272" t="s">
        <v>677</v>
      </c>
      <c r="AA1081" s="272" t="s">
        <v>677</v>
      </c>
      <c r="AB1081" s="272" t="s">
        <v>677</v>
      </c>
      <c r="AC1081" s="272" t="s">
        <v>677</v>
      </c>
      <c r="AD1081" s="272" t="s">
        <v>677</v>
      </c>
      <c r="AE1081" s="272" t="s">
        <v>677</v>
      </c>
      <c r="AF1081" s="272" t="s">
        <v>677</v>
      </c>
      <c r="AG1081" s="272" t="s">
        <v>677</v>
      </c>
      <c r="AH1081" s="272" t="s">
        <v>677</v>
      </c>
      <c r="AI1081" s="272" t="s">
        <v>677</v>
      </c>
      <c r="AJ1081" s="272" t="s">
        <v>677</v>
      </c>
      <c r="AK1081" s="272" t="s">
        <v>677</v>
      </c>
      <c r="AL1081" s="272" t="s">
        <v>677</v>
      </c>
      <c r="AM1081" s="272" t="s">
        <v>677</v>
      </c>
      <c r="AN1081" s="272" t="s">
        <v>677</v>
      </c>
      <c r="AO1081" s="272" t="s">
        <v>677</v>
      </c>
      <c r="AP1081" s="272" t="s">
        <v>677</v>
      </c>
      <c r="AQ1081" s="272" t="s">
        <v>677</v>
      </c>
      <c r="AR1081" s="272" t="s">
        <v>677</v>
      </c>
      <c r="AS1081" s="272" t="s">
        <v>677</v>
      </c>
      <c r="AT1081" s="272" t="s">
        <v>677</v>
      </c>
      <c r="AU1081" s="272" t="s">
        <v>677</v>
      </c>
      <c r="AV1081" s="272" t="s">
        <v>677</v>
      </c>
      <c r="AW1081" s="272" t="s">
        <v>677</v>
      </c>
      <c r="AX1081" s="272" t="s">
        <v>677</v>
      </c>
    </row>
    <row r="1082" spans="1:50">
      <c r="A1082" s="272">
        <v>811700</v>
      </c>
      <c r="B1082" s="272" t="s">
        <v>712</v>
      </c>
      <c r="C1082" s="272" t="s">
        <v>263</v>
      </c>
      <c r="D1082" s="272" t="s">
        <v>262</v>
      </c>
      <c r="E1082" s="272" t="s">
        <v>264</v>
      </c>
      <c r="F1082" s="272" t="s">
        <v>263</v>
      </c>
      <c r="G1082" s="272" t="s">
        <v>264</v>
      </c>
      <c r="H1082" s="272" t="s">
        <v>263</v>
      </c>
      <c r="I1082" s="272" t="s">
        <v>263</v>
      </c>
      <c r="J1082" s="272" t="s">
        <v>263</v>
      </c>
      <c r="K1082" s="272" t="s">
        <v>263</v>
      </c>
      <c r="L1082" s="272" t="s">
        <v>263</v>
      </c>
      <c r="M1082" s="272" t="s">
        <v>263</v>
      </c>
      <c r="N1082" s="272" t="s">
        <v>263</v>
      </c>
      <c r="O1082" s="272" t="s">
        <v>677</v>
      </c>
      <c r="P1082" s="272" t="s">
        <v>677</v>
      </c>
      <c r="Q1082" s="272" t="s">
        <v>677</v>
      </c>
      <c r="R1082" s="272" t="s">
        <v>677</v>
      </c>
      <c r="S1082" s="272" t="s">
        <v>677</v>
      </c>
      <c r="T1082" s="272" t="s">
        <v>677</v>
      </c>
      <c r="U1082" s="272" t="s">
        <v>677</v>
      </c>
      <c r="V1082" s="272" t="s">
        <v>677</v>
      </c>
      <c r="W1082" s="272" t="s">
        <v>677</v>
      </c>
      <c r="X1082" s="272" t="s">
        <v>677</v>
      </c>
      <c r="Y1082" s="272" t="s">
        <v>677</v>
      </c>
      <c r="Z1082" s="272" t="s">
        <v>677</v>
      </c>
      <c r="AA1082" s="272" t="s">
        <v>677</v>
      </c>
      <c r="AB1082" s="272" t="s">
        <v>677</v>
      </c>
      <c r="AC1082" s="272" t="s">
        <v>677</v>
      </c>
      <c r="AD1082" s="272" t="s">
        <v>677</v>
      </c>
      <c r="AE1082" s="272" t="s">
        <v>677</v>
      </c>
      <c r="AF1082" s="272" t="s">
        <v>677</v>
      </c>
      <c r="AG1082" s="272" t="s">
        <v>677</v>
      </c>
      <c r="AH1082" s="272" t="s">
        <v>677</v>
      </c>
      <c r="AI1082" s="272" t="s">
        <v>677</v>
      </c>
      <c r="AJ1082" s="272" t="s">
        <v>677</v>
      </c>
      <c r="AK1082" s="272" t="s">
        <v>677</v>
      </c>
      <c r="AL1082" s="272" t="s">
        <v>677</v>
      </c>
      <c r="AM1082" s="272" t="s">
        <v>677</v>
      </c>
      <c r="AN1082" s="272" t="s">
        <v>677</v>
      </c>
      <c r="AO1082" s="272" t="s">
        <v>677</v>
      </c>
      <c r="AP1082" s="272" t="s">
        <v>677</v>
      </c>
      <c r="AQ1082" s="272" t="s">
        <v>677</v>
      </c>
      <c r="AR1082" s="272" t="s">
        <v>677</v>
      </c>
      <c r="AS1082" s="272" t="s">
        <v>677</v>
      </c>
      <c r="AT1082" s="272" t="s">
        <v>677</v>
      </c>
      <c r="AU1082" s="272" t="s">
        <v>677</v>
      </c>
      <c r="AV1082" s="272" t="s">
        <v>677</v>
      </c>
      <c r="AW1082" s="272" t="s">
        <v>677</v>
      </c>
      <c r="AX1082" s="272" t="s">
        <v>677</v>
      </c>
    </row>
    <row r="1083" spans="1:50">
      <c r="A1083" s="272">
        <v>812166</v>
      </c>
      <c r="B1083" s="272" t="s">
        <v>712</v>
      </c>
      <c r="C1083" s="272" t="s">
        <v>263</v>
      </c>
      <c r="D1083" s="272" t="s">
        <v>263</v>
      </c>
      <c r="E1083" s="272" t="s">
        <v>263</v>
      </c>
      <c r="F1083" s="272" t="s">
        <v>263</v>
      </c>
      <c r="G1083" s="272" t="s">
        <v>264</v>
      </c>
      <c r="H1083" s="272" t="s">
        <v>263</v>
      </c>
      <c r="I1083" s="272" t="s">
        <v>263</v>
      </c>
      <c r="J1083" s="272" t="s">
        <v>263</v>
      </c>
      <c r="K1083" s="272" t="s">
        <v>263</v>
      </c>
      <c r="L1083" s="272" t="s">
        <v>263</v>
      </c>
      <c r="M1083" s="272" t="s">
        <v>264</v>
      </c>
      <c r="N1083" s="272" t="s">
        <v>263</v>
      </c>
      <c r="O1083" s="272" t="s">
        <v>677</v>
      </c>
      <c r="P1083" s="272" t="s">
        <v>677</v>
      </c>
      <c r="Q1083" s="272" t="s">
        <v>677</v>
      </c>
      <c r="R1083" s="272" t="s">
        <v>677</v>
      </c>
      <c r="S1083" s="272" t="s">
        <v>677</v>
      </c>
      <c r="T1083" s="272" t="s">
        <v>677</v>
      </c>
      <c r="U1083" s="272" t="s">
        <v>677</v>
      </c>
      <c r="V1083" s="272" t="s">
        <v>677</v>
      </c>
      <c r="W1083" s="272" t="s">
        <v>677</v>
      </c>
      <c r="X1083" s="272" t="s">
        <v>677</v>
      </c>
      <c r="Y1083" s="272" t="s">
        <v>677</v>
      </c>
      <c r="Z1083" s="272" t="s">
        <v>677</v>
      </c>
      <c r="AA1083" s="272" t="s">
        <v>677</v>
      </c>
      <c r="AB1083" s="272" t="s">
        <v>677</v>
      </c>
      <c r="AC1083" s="272" t="s">
        <v>677</v>
      </c>
      <c r="AD1083" s="272" t="s">
        <v>677</v>
      </c>
      <c r="AE1083" s="272" t="s">
        <v>677</v>
      </c>
      <c r="AF1083" s="272" t="s">
        <v>677</v>
      </c>
      <c r="AG1083" s="272" t="s">
        <v>677</v>
      </c>
      <c r="AH1083" s="272" t="s">
        <v>677</v>
      </c>
      <c r="AI1083" s="272" t="s">
        <v>677</v>
      </c>
      <c r="AJ1083" s="272" t="s">
        <v>677</v>
      </c>
      <c r="AK1083" s="272" t="s">
        <v>677</v>
      </c>
      <c r="AL1083" s="272" t="s">
        <v>677</v>
      </c>
      <c r="AM1083" s="272" t="s">
        <v>677</v>
      </c>
      <c r="AN1083" s="272" t="s">
        <v>677</v>
      </c>
      <c r="AO1083" s="272" t="s">
        <v>677</v>
      </c>
      <c r="AP1083" s="272" t="s">
        <v>677</v>
      </c>
      <c r="AQ1083" s="272" t="s">
        <v>677</v>
      </c>
      <c r="AR1083" s="272" t="s">
        <v>677</v>
      </c>
      <c r="AS1083" s="272" t="s">
        <v>677</v>
      </c>
      <c r="AT1083" s="272" t="s">
        <v>677</v>
      </c>
      <c r="AU1083" s="272" t="s">
        <v>677</v>
      </c>
      <c r="AV1083" s="272" t="s">
        <v>677</v>
      </c>
      <c r="AW1083" s="272" t="s">
        <v>677</v>
      </c>
      <c r="AX1083" s="272" t="s">
        <v>677</v>
      </c>
    </row>
    <row r="1084" spans="1:50">
      <c r="A1084" s="272">
        <v>812374</v>
      </c>
      <c r="B1084" s="272" t="s">
        <v>712</v>
      </c>
      <c r="C1084" s="272" t="s">
        <v>264</v>
      </c>
      <c r="D1084" s="272" t="s">
        <v>264</v>
      </c>
      <c r="E1084" s="272" t="s">
        <v>264</v>
      </c>
      <c r="F1084" s="272" t="s">
        <v>263</v>
      </c>
      <c r="G1084" s="272" t="s">
        <v>263</v>
      </c>
      <c r="H1084" s="272" t="s">
        <v>263</v>
      </c>
      <c r="I1084" s="272" t="s">
        <v>263</v>
      </c>
      <c r="J1084" s="272" t="s">
        <v>263</v>
      </c>
      <c r="K1084" s="272" t="s">
        <v>263</v>
      </c>
      <c r="L1084" s="272" t="s">
        <v>263</v>
      </c>
      <c r="M1084" s="272" t="s">
        <v>263</v>
      </c>
      <c r="N1084" s="272" t="s">
        <v>263</v>
      </c>
      <c r="O1084" s="272" t="s">
        <v>677</v>
      </c>
      <c r="P1084" s="272" t="s">
        <v>677</v>
      </c>
      <c r="Q1084" s="272" t="s">
        <v>677</v>
      </c>
      <c r="R1084" s="272" t="s">
        <v>677</v>
      </c>
      <c r="S1084" s="272" t="s">
        <v>677</v>
      </c>
      <c r="T1084" s="272" t="s">
        <v>677</v>
      </c>
      <c r="U1084" s="272" t="s">
        <v>677</v>
      </c>
      <c r="V1084" s="272" t="s">
        <v>677</v>
      </c>
      <c r="W1084" s="272" t="s">
        <v>677</v>
      </c>
      <c r="X1084" s="272" t="s">
        <v>677</v>
      </c>
      <c r="Y1084" s="272" t="s">
        <v>677</v>
      </c>
      <c r="Z1084" s="272" t="s">
        <v>677</v>
      </c>
      <c r="AA1084" s="272" t="s">
        <v>677</v>
      </c>
      <c r="AB1084" s="272" t="s">
        <v>677</v>
      </c>
      <c r="AC1084" s="272" t="s">
        <v>677</v>
      </c>
      <c r="AD1084" s="272" t="s">
        <v>677</v>
      </c>
      <c r="AE1084" s="272" t="s">
        <v>677</v>
      </c>
      <c r="AF1084" s="272" t="s">
        <v>677</v>
      </c>
      <c r="AG1084" s="272" t="s">
        <v>677</v>
      </c>
      <c r="AH1084" s="272" t="s">
        <v>677</v>
      </c>
      <c r="AI1084" s="272" t="s">
        <v>677</v>
      </c>
      <c r="AJ1084" s="272" t="s">
        <v>677</v>
      </c>
      <c r="AK1084" s="272" t="s">
        <v>677</v>
      </c>
      <c r="AL1084" s="272" t="s">
        <v>677</v>
      </c>
      <c r="AM1084" s="272" t="s">
        <v>677</v>
      </c>
      <c r="AN1084" s="272" t="s">
        <v>677</v>
      </c>
      <c r="AO1084" s="272" t="s">
        <v>677</v>
      </c>
      <c r="AP1084" s="272" t="s">
        <v>677</v>
      </c>
      <c r="AQ1084" s="272" t="s">
        <v>677</v>
      </c>
      <c r="AR1084" s="272" t="s">
        <v>677</v>
      </c>
      <c r="AS1084" s="272" t="s">
        <v>677</v>
      </c>
      <c r="AT1084" s="272" t="s">
        <v>677</v>
      </c>
      <c r="AU1084" s="272" t="s">
        <v>677</v>
      </c>
      <c r="AV1084" s="272" t="s">
        <v>677</v>
      </c>
      <c r="AW1084" s="272" t="s">
        <v>677</v>
      </c>
      <c r="AX1084" s="272" t="s">
        <v>677</v>
      </c>
    </row>
    <row r="1085" spans="1:50">
      <c r="A1085" s="272">
        <v>812380</v>
      </c>
      <c r="B1085" s="272" t="s">
        <v>712</v>
      </c>
      <c r="C1085" s="272" t="s">
        <v>263</v>
      </c>
      <c r="D1085" s="272" t="s">
        <v>264</v>
      </c>
      <c r="E1085" s="272" t="s">
        <v>263</v>
      </c>
      <c r="F1085" s="272" t="s">
        <v>263</v>
      </c>
      <c r="G1085" s="272" t="s">
        <v>263</v>
      </c>
      <c r="H1085" s="272" t="s">
        <v>264</v>
      </c>
      <c r="I1085" s="272" t="s">
        <v>263</v>
      </c>
      <c r="J1085" s="272" t="s">
        <v>263</v>
      </c>
      <c r="K1085" s="272" t="s">
        <v>263</v>
      </c>
      <c r="L1085" s="272" t="s">
        <v>263</v>
      </c>
      <c r="M1085" s="272" t="s">
        <v>263</v>
      </c>
      <c r="N1085" s="272" t="s">
        <v>263</v>
      </c>
      <c r="O1085" s="272" t="s">
        <v>677</v>
      </c>
      <c r="P1085" s="272" t="s">
        <v>677</v>
      </c>
      <c r="Q1085" s="272" t="s">
        <v>677</v>
      </c>
      <c r="R1085" s="272" t="s">
        <v>677</v>
      </c>
      <c r="S1085" s="272" t="s">
        <v>677</v>
      </c>
      <c r="T1085" s="272" t="s">
        <v>677</v>
      </c>
      <c r="U1085" s="272" t="s">
        <v>677</v>
      </c>
      <c r="V1085" s="272" t="s">
        <v>677</v>
      </c>
      <c r="W1085" s="272" t="s">
        <v>677</v>
      </c>
      <c r="X1085" s="272" t="s">
        <v>677</v>
      </c>
      <c r="Y1085" s="272" t="s">
        <v>677</v>
      </c>
      <c r="Z1085" s="272" t="s">
        <v>677</v>
      </c>
      <c r="AA1085" s="272" t="s">
        <v>677</v>
      </c>
      <c r="AB1085" s="272" t="s">
        <v>677</v>
      </c>
      <c r="AC1085" s="272" t="s">
        <v>677</v>
      </c>
      <c r="AD1085" s="272" t="s">
        <v>677</v>
      </c>
      <c r="AE1085" s="272" t="s">
        <v>677</v>
      </c>
      <c r="AF1085" s="272" t="s">
        <v>677</v>
      </c>
      <c r="AG1085" s="272" t="s">
        <v>677</v>
      </c>
      <c r="AH1085" s="272" t="s">
        <v>677</v>
      </c>
      <c r="AI1085" s="272" t="s">
        <v>677</v>
      </c>
      <c r="AJ1085" s="272" t="s">
        <v>677</v>
      </c>
      <c r="AK1085" s="272" t="s">
        <v>677</v>
      </c>
      <c r="AL1085" s="272" t="s">
        <v>677</v>
      </c>
      <c r="AM1085" s="272" t="s">
        <v>677</v>
      </c>
      <c r="AN1085" s="272" t="s">
        <v>677</v>
      </c>
      <c r="AO1085" s="272" t="s">
        <v>677</v>
      </c>
      <c r="AP1085" s="272" t="s">
        <v>677</v>
      </c>
      <c r="AQ1085" s="272" t="s">
        <v>677</v>
      </c>
      <c r="AR1085" s="272" t="s">
        <v>677</v>
      </c>
      <c r="AS1085" s="272" t="s">
        <v>677</v>
      </c>
      <c r="AT1085" s="272" t="s">
        <v>677</v>
      </c>
      <c r="AU1085" s="272" t="s">
        <v>677</v>
      </c>
      <c r="AV1085" s="272" t="s">
        <v>677</v>
      </c>
      <c r="AW1085" s="272" t="s">
        <v>677</v>
      </c>
      <c r="AX1085" s="272" t="s">
        <v>677</v>
      </c>
    </row>
    <row r="1086" spans="1:50">
      <c r="A1086" s="272">
        <v>812416</v>
      </c>
      <c r="B1086" s="272" t="s">
        <v>712</v>
      </c>
      <c r="C1086" s="272" t="s">
        <v>263</v>
      </c>
      <c r="D1086" s="272" t="s">
        <v>264</v>
      </c>
      <c r="E1086" s="272" t="s">
        <v>263</v>
      </c>
      <c r="F1086" s="272" t="s">
        <v>263</v>
      </c>
      <c r="G1086" s="272" t="s">
        <v>263</v>
      </c>
      <c r="H1086" s="272" t="s">
        <v>264</v>
      </c>
      <c r="I1086" s="272" t="s">
        <v>263</v>
      </c>
      <c r="J1086" s="272" t="s">
        <v>263</v>
      </c>
      <c r="K1086" s="272" t="s">
        <v>263</v>
      </c>
      <c r="L1086" s="272" t="s">
        <v>263</v>
      </c>
      <c r="M1086" s="272" t="s">
        <v>264</v>
      </c>
      <c r="N1086" s="272" t="s">
        <v>263</v>
      </c>
      <c r="O1086" s="272" t="s">
        <v>677</v>
      </c>
      <c r="P1086" s="272" t="s">
        <v>677</v>
      </c>
      <c r="Q1086" s="272" t="s">
        <v>677</v>
      </c>
      <c r="R1086" s="272" t="s">
        <v>677</v>
      </c>
      <c r="S1086" s="272" t="s">
        <v>677</v>
      </c>
      <c r="T1086" s="272" t="s">
        <v>677</v>
      </c>
      <c r="U1086" s="272" t="s">
        <v>677</v>
      </c>
      <c r="V1086" s="272" t="s">
        <v>677</v>
      </c>
      <c r="W1086" s="272" t="s">
        <v>677</v>
      </c>
      <c r="X1086" s="272" t="s">
        <v>677</v>
      </c>
      <c r="Y1086" s="272" t="s">
        <v>677</v>
      </c>
      <c r="Z1086" s="272" t="s">
        <v>677</v>
      </c>
      <c r="AA1086" s="272" t="s">
        <v>677</v>
      </c>
      <c r="AB1086" s="272" t="s">
        <v>677</v>
      </c>
      <c r="AC1086" s="272" t="s">
        <v>677</v>
      </c>
      <c r="AD1086" s="272" t="s">
        <v>677</v>
      </c>
      <c r="AE1086" s="272" t="s">
        <v>677</v>
      </c>
      <c r="AF1086" s="272" t="s">
        <v>677</v>
      </c>
      <c r="AG1086" s="272" t="s">
        <v>677</v>
      </c>
      <c r="AH1086" s="272" t="s">
        <v>677</v>
      </c>
      <c r="AI1086" s="272" t="s">
        <v>677</v>
      </c>
      <c r="AJ1086" s="272" t="s">
        <v>677</v>
      </c>
      <c r="AK1086" s="272" t="s">
        <v>677</v>
      </c>
      <c r="AL1086" s="272" t="s">
        <v>677</v>
      </c>
      <c r="AM1086" s="272" t="s">
        <v>677</v>
      </c>
      <c r="AN1086" s="272" t="s">
        <v>677</v>
      </c>
      <c r="AO1086" s="272" t="s">
        <v>677</v>
      </c>
      <c r="AP1086" s="272" t="s">
        <v>677</v>
      </c>
      <c r="AQ1086" s="272" t="s">
        <v>677</v>
      </c>
      <c r="AR1086" s="272" t="s">
        <v>677</v>
      </c>
      <c r="AS1086" s="272" t="s">
        <v>677</v>
      </c>
      <c r="AT1086" s="272" t="s">
        <v>677</v>
      </c>
      <c r="AU1086" s="272" t="s">
        <v>677</v>
      </c>
      <c r="AV1086" s="272" t="s">
        <v>677</v>
      </c>
      <c r="AW1086" s="272" t="s">
        <v>677</v>
      </c>
      <c r="AX1086" s="272" t="s">
        <v>677</v>
      </c>
    </row>
    <row r="1087" spans="1:50">
      <c r="A1087" s="272">
        <v>812542</v>
      </c>
      <c r="B1087" s="272" t="s">
        <v>712</v>
      </c>
      <c r="C1087" s="272" t="s">
        <v>263</v>
      </c>
      <c r="D1087" s="272" t="s">
        <v>264</v>
      </c>
      <c r="E1087" s="272" t="s">
        <v>263</v>
      </c>
      <c r="F1087" s="272" t="s">
        <v>264</v>
      </c>
      <c r="G1087" s="272" t="s">
        <v>263</v>
      </c>
      <c r="H1087" s="272" t="s">
        <v>263</v>
      </c>
      <c r="I1087" s="272" t="s">
        <v>263</v>
      </c>
      <c r="J1087" s="272" t="s">
        <v>263</v>
      </c>
      <c r="K1087" s="272" t="s">
        <v>263</v>
      </c>
      <c r="L1087" s="272" t="s">
        <v>264</v>
      </c>
      <c r="M1087" s="272" t="s">
        <v>263</v>
      </c>
      <c r="N1087" s="272" t="s">
        <v>263</v>
      </c>
      <c r="O1087" s="272" t="s">
        <v>677</v>
      </c>
      <c r="P1087" s="272" t="s">
        <v>677</v>
      </c>
      <c r="Q1087" s="272" t="s">
        <v>677</v>
      </c>
      <c r="R1087" s="272" t="s">
        <v>677</v>
      </c>
      <c r="S1087" s="272" t="s">
        <v>677</v>
      </c>
      <c r="T1087" s="272" t="s">
        <v>677</v>
      </c>
      <c r="U1087" s="272" t="s">
        <v>677</v>
      </c>
      <c r="V1087" s="272" t="s">
        <v>677</v>
      </c>
      <c r="W1087" s="272" t="s">
        <v>677</v>
      </c>
      <c r="X1087" s="272" t="s">
        <v>677</v>
      </c>
      <c r="Y1087" s="272" t="s">
        <v>677</v>
      </c>
      <c r="Z1087" s="272" t="s">
        <v>677</v>
      </c>
      <c r="AA1087" s="272" t="s">
        <v>677</v>
      </c>
      <c r="AB1087" s="272" t="s">
        <v>677</v>
      </c>
      <c r="AC1087" s="272" t="s">
        <v>677</v>
      </c>
      <c r="AD1087" s="272" t="s">
        <v>677</v>
      </c>
      <c r="AE1087" s="272" t="s">
        <v>677</v>
      </c>
      <c r="AF1087" s="272" t="s">
        <v>677</v>
      </c>
      <c r="AG1087" s="272" t="s">
        <v>677</v>
      </c>
      <c r="AH1087" s="272" t="s">
        <v>677</v>
      </c>
      <c r="AI1087" s="272" t="s">
        <v>677</v>
      </c>
      <c r="AJ1087" s="272" t="s">
        <v>677</v>
      </c>
      <c r="AK1087" s="272" t="s">
        <v>677</v>
      </c>
      <c r="AL1087" s="272" t="s">
        <v>677</v>
      </c>
      <c r="AM1087" s="272" t="s">
        <v>677</v>
      </c>
      <c r="AN1087" s="272" t="s">
        <v>677</v>
      </c>
      <c r="AO1087" s="272" t="s">
        <v>677</v>
      </c>
      <c r="AP1087" s="272" t="s">
        <v>677</v>
      </c>
      <c r="AQ1087" s="272" t="s">
        <v>677</v>
      </c>
      <c r="AR1087" s="272" t="s">
        <v>677</v>
      </c>
      <c r="AS1087" s="272" t="s">
        <v>677</v>
      </c>
      <c r="AT1087" s="272" t="s">
        <v>677</v>
      </c>
      <c r="AU1087" s="272" t="s">
        <v>677</v>
      </c>
      <c r="AV1087" s="272" t="s">
        <v>677</v>
      </c>
      <c r="AW1087" s="272" t="s">
        <v>677</v>
      </c>
      <c r="AX1087" s="272" t="s">
        <v>677</v>
      </c>
    </row>
    <row r="1088" spans="1:50">
      <c r="A1088" s="272">
        <v>812586</v>
      </c>
      <c r="B1088" s="272" t="s">
        <v>712</v>
      </c>
      <c r="C1088" s="272" t="s">
        <v>264</v>
      </c>
      <c r="D1088" s="272" t="s">
        <v>264</v>
      </c>
      <c r="E1088" s="272" t="s">
        <v>263</v>
      </c>
      <c r="F1088" s="272" t="s">
        <v>264</v>
      </c>
      <c r="G1088" s="272" t="s">
        <v>264</v>
      </c>
    </row>
    <row r="1089" spans="1:50">
      <c r="A1089" s="272">
        <v>812614</v>
      </c>
      <c r="B1089" s="272" t="s">
        <v>712</v>
      </c>
      <c r="C1089" s="272" t="s">
        <v>263</v>
      </c>
      <c r="D1089" s="272" t="s">
        <v>263</v>
      </c>
      <c r="E1089" s="272" t="s">
        <v>264</v>
      </c>
      <c r="F1089" s="272" t="s">
        <v>263</v>
      </c>
      <c r="G1089" s="272" t="s">
        <v>263</v>
      </c>
      <c r="H1089" s="272" t="s">
        <v>263</v>
      </c>
      <c r="I1089" s="272" t="s">
        <v>263</v>
      </c>
      <c r="J1089" s="272" t="s">
        <v>264</v>
      </c>
      <c r="K1089" s="272" t="s">
        <v>264</v>
      </c>
      <c r="L1089" s="272" t="s">
        <v>264</v>
      </c>
      <c r="M1089" s="272" t="s">
        <v>263</v>
      </c>
      <c r="N1089" s="272" t="s">
        <v>263</v>
      </c>
      <c r="O1089" s="272" t="s">
        <v>677</v>
      </c>
      <c r="P1089" s="272" t="s">
        <v>677</v>
      </c>
      <c r="Q1089" s="272" t="s">
        <v>677</v>
      </c>
      <c r="R1089" s="272" t="s">
        <v>677</v>
      </c>
      <c r="S1089" s="272" t="s">
        <v>677</v>
      </c>
      <c r="T1089" s="272" t="s">
        <v>677</v>
      </c>
      <c r="U1089" s="272" t="s">
        <v>677</v>
      </c>
      <c r="V1089" s="272" t="s">
        <v>677</v>
      </c>
      <c r="W1089" s="272" t="s">
        <v>677</v>
      </c>
      <c r="X1089" s="272" t="s">
        <v>677</v>
      </c>
      <c r="Y1089" s="272" t="s">
        <v>677</v>
      </c>
      <c r="Z1089" s="272" t="s">
        <v>677</v>
      </c>
      <c r="AA1089" s="272" t="s">
        <v>677</v>
      </c>
      <c r="AB1089" s="272" t="s">
        <v>677</v>
      </c>
      <c r="AC1089" s="272" t="s">
        <v>677</v>
      </c>
      <c r="AD1089" s="272" t="s">
        <v>677</v>
      </c>
      <c r="AE1089" s="272" t="s">
        <v>677</v>
      </c>
      <c r="AF1089" s="272" t="s">
        <v>677</v>
      </c>
      <c r="AG1089" s="272" t="s">
        <v>677</v>
      </c>
      <c r="AH1089" s="272" t="s">
        <v>677</v>
      </c>
      <c r="AI1089" s="272" t="s">
        <v>677</v>
      </c>
      <c r="AJ1089" s="272" t="s">
        <v>677</v>
      </c>
      <c r="AK1089" s="272" t="s">
        <v>677</v>
      </c>
      <c r="AL1089" s="272" t="s">
        <v>677</v>
      </c>
      <c r="AM1089" s="272" t="s">
        <v>677</v>
      </c>
      <c r="AN1089" s="272" t="s">
        <v>677</v>
      </c>
      <c r="AO1089" s="272" t="s">
        <v>677</v>
      </c>
      <c r="AP1089" s="272" t="s">
        <v>677</v>
      </c>
      <c r="AQ1089" s="272" t="s">
        <v>677</v>
      </c>
      <c r="AR1089" s="272" t="s">
        <v>677</v>
      </c>
      <c r="AS1089" s="272" t="s">
        <v>677</v>
      </c>
      <c r="AT1089" s="272" t="s">
        <v>677</v>
      </c>
      <c r="AU1089" s="272" t="s">
        <v>677</v>
      </c>
      <c r="AV1089" s="272" t="s">
        <v>677</v>
      </c>
      <c r="AW1089" s="272" t="s">
        <v>677</v>
      </c>
      <c r="AX1089" s="272" t="s">
        <v>677</v>
      </c>
    </row>
    <row r="1090" spans="1:50">
      <c r="A1090" s="272">
        <v>812906</v>
      </c>
      <c r="B1090" s="272" t="s">
        <v>712</v>
      </c>
      <c r="C1090" s="272" t="s">
        <v>263</v>
      </c>
      <c r="D1090" s="272" t="s">
        <v>264</v>
      </c>
      <c r="E1090" s="272" t="s">
        <v>264</v>
      </c>
      <c r="F1090" s="272" t="s">
        <v>264</v>
      </c>
      <c r="G1090" s="272" t="s">
        <v>263</v>
      </c>
      <c r="H1090" s="272" t="s">
        <v>263</v>
      </c>
      <c r="I1090" s="272" t="s">
        <v>263</v>
      </c>
      <c r="J1090" s="272" t="s">
        <v>263</v>
      </c>
      <c r="K1090" s="272" t="s">
        <v>263</v>
      </c>
      <c r="L1090" s="272" t="s">
        <v>264</v>
      </c>
      <c r="M1090" s="272" t="s">
        <v>263</v>
      </c>
      <c r="N1090" s="272" t="s">
        <v>263</v>
      </c>
      <c r="O1090" s="272" t="s">
        <v>677</v>
      </c>
      <c r="P1090" s="272" t="s">
        <v>677</v>
      </c>
      <c r="Q1090" s="272" t="s">
        <v>677</v>
      </c>
      <c r="R1090" s="272" t="s">
        <v>677</v>
      </c>
      <c r="S1090" s="272" t="s">
        <v>677</v>
      </c>
      <c r="T1090" s="272" t="s">
        <v>677</v>
      </c>
      <c r="U1090" s="272" t="s">
        <v>677</v>
      </c>
      <c r="V1090" s="272" t="s">
        <v>677</v>
      </c>
      <c r="W1090" s="272" t="s">
        <v>677</v>
      </c>
      <c r="X1090" s="272" t="s">
        <v>677</v>
      </c>
      <c r="Y1090" s="272" t="s">
        <v>677</v>
      </c>
      <c r="Z1090" s="272" t="s">
        <v>677</v>
      </c>
      <c r="AA1090" s="272" t="s">
        <v>677</v>
      </c>
      <c r="AB1090" s="272" t="s">
        <v>677</v>
      </c>
      <c r="AC1090" s="272" t="s">
        <v>677</v>
      </c>
      <c r="AD1090" s="272" t="s">
        <v>677</v>
      </c>
      <c r="AE1090" s="272" t="s">
        <v>677</v>
      </c>
      <c r="AF1090" s="272" t="s">
        <v>677</v>
      </c>
      <c r="AG1090" s="272" t="s">
        <v>677</v>
      </c>
      <c r="AH1090" s="272" t="s">
        <v>677</v>
      </c>
      <c r="AI1090" s="272" t="s">
        <v>677</v>
      </c>
      <c r="AJ1090" s="272" t="s">
        <v>677</v>
      </c>
      <c r="AK1090" s="272" t="s">
        <v>677</v>
      </c>
      <c r="AL1090" s="272" t="s">
        <v>677</v>
      </c>
      <c r="AM1090" s="272" t="s">
        <v>677</v>
      </c>
      <c r="AN1090" s="272" t="s">
        <v>677</v>
      </c>
      <c r="AO1090" s="272" t="s">
        <v>677</v>
      </c>
      <c r="AP1090" s="272" t="s">
        <v>677</v>
      </c>
      <c r="AQ1090" s="272" t="s">
        <v>677</v>
      </c>
      <c r="AR1090" s="272" t="s">
        <v>677</v>
      </c>
      <c r="AS1090" s="272" t="s">
        <v>677</v>
      </c>
      <c r="AT1090" s="272" t="s">
        <v>677</v>
      </c>
      <c r="AU1090" s="272" t="s">
        <v>677</v>
      </c>
      <c r="AV1090" s="272" t="s">
        <v>677</v>
      </c>
      <c r="AW1090" s="272" t="s">
        <v>677</v>
      </c>
      <c r="AX1090" s="272" t="s">
        <v>677</v>
      </c>
    </row>
    <row r="1091" spans="1:50">
      <c r="A1091" s="272">
        <v>812927</v>
      </c>
      <c r="B1091" s="272" t="s">
        <v>712</v>
      </c>
      <c r="C1091" s="272" t="s">
        <v>263</v>
      </c>
      <c r="D1091" s="272" t="s">
        <v>264</v>
      </c>
      <c r="E1091" s="272" t="s">
        <v>263</v>
      </c>
      <c r="F1091" s="272" t="s">
        <v>264</v>
      </c>
      <c r="G1091" s="272" t="s">
        <v>264</v>
      </c>
      <c r="H1091" s="272" t="s">
        <v>263</v>
      </c>
      <c r="I1091" s="272" t="s">
        <v>263</v>
      </c>
      <c r="J1091" s="272" t="s">
        <v>264</v>
      </c>
      <c r="K1091" s="272" t="s">
        <v>264</v>
      </c>
      <c r="L1091" s="272" t="s">
        <v>264</v>
      </c>
      <c r="M1091" s="272" t="s">
        <v>263</v>
      </c>
      <c r="N1091" s="272" t="s">
        <v>263</v>
      </c>
      <c r="O1091" s="272" t="s">
        <v>677</v>
      </c>
      <c r="P1091" s="272" t="s">
        <v>677</v>
      </c>
      <c r="Q1091" s="272" t="s">
        <v>677</v>
      </c>
      <c r="R1091" s="272" t="s">
        <v>677</v>
      </c>
      <c r="S1091" s="272" t="s">
        <v>677</v>
      </c>
      <c r="T1091" s="272" t="s">
        <v>677</v>
      </c>
      <c r="U1091" s="272" t="s">
        <v>677</v>
      </c>
      <c r="V1091" s="272" t="s">
        <v>677</v>
      </c>
      <c r="W1091" s="272" t="s">
        <v>677</v>
      </c>
      <c r="X1091" s="272" t="s">
        <v>677</v>
      </c>
      <c r="Y1091" s="272" t="s">
        <v>677</v>
      </c>
      <c r="Z1091" s="272" t="s">
        <v>677</v>
      </c>
      <c r="AA1091" s="272" t="s">
        <v>677</v>
      </c>
      <c r="AB1091" s="272" t="s">
        <v>677</v>
      </c>
      <c r="AC1091" s="272" t="s">
        <v>677</v>
      </c>
      <c r="AD1091" s="272" t="s">
        <v>677</v>
      </c>
      <c r="AE1091" s="272" t="s">
        <v>677</v>
      </c>
      <c r="AF1091" s="272" t="s">
        <v>677</v>
      </c>
      <c r="AG1091" s="272" t="s">
        <v>677</v>
      </c>
      <c r="AH1091" s="272" t="s">
        <v>677</v>
      </c>
      <c r="AI1091" s="272" t="s">
        <v>677</v>
      </c>
      <c r="AJ1091" s="272" t="s">
        <v>677</v>
      </c>
      <c r="AK1091" s="272" t="s">
        <v>677</v>
      </c>
      <c r="AL1091" s="272" t="s">
        <v>677</v>
      </c>
      <c r="AM1091" s="272" t="s">
        <v>677</v>
      </c>
      <c r="AN1091" s="272" t="s">
        <v>677</v>
      </c>
      <c r="AO1091" s="272" t="s">
        <v>677</v>
      </c>
      <c r="AP1091" s="272" t="s">
        <v>677</v>
      </c>
      <c r="AQ1091" s="272" t="s">
        <v>677</v>
      </c>
      <c r="AR1091" s="272" t="s">
        <v>677</v>
      </c>
      <c r="AS1091" s="272" t="s">
        <v>677</v>
      </c>
      <c r="AT1091" s="272" t="s">
        <v>677</v>
      </c>
      <c r="AU1091" s="272" t="s">
        <v>677</v>
      </c>
      <c r="AV1091" s="272" t="s">
        <v>677</v>
      </c>
      <c r="AW1091" s="272" t="s">
        <v>677</v>
      </c>
      <c r="AX1091" s="272" t="s">
        <v>677</v>
      </c>
    </row>
    <row r="1092" spans="1:50">
      <c r="A1092" s="272">
        <v>812951</v>
      </c>
      <c r="B1092" s="272" t="s">
        <v>712</v>
      </c>
      <c r="C1092" s="272" t="s">
        <v>264</v>
      </c>
      <c r="D1092" s="272" t="s">
        <v>264</v>
      </c>
      <c r="E1092" s="272" t="s">
        <v>264</v>
      </c>
      <c r="F1092" s="272" t="s">
        <v>263</v>
      </c>
      <c r="G1092" s="272" t="s">
        <v>263</v>
      </c>
      <c r="H1092" s="272" t="s">
        <v>264</v>
      </c>
      <c r="I1092" s="272" t="s">
        <v>263</v>
      </c>
      <c r="J1092" s="272" t="s">
        <v>263</v>
      </c>
      <c r="K1092" s="272" t="s">
        <v>263</v>
      </c>
      <c r="L1092" s="272" t="s">
        <v>263</v>
      </c>
      <c r="M1092" s="272" t="s">
        <v>263</v>
      </c>
      <c r="N1092" s="272" t="s">
        <v>263</v>
      </c>
      <c r="O1092" s="272" t="s">
        <v>677</v>
      </c>
      <c r="P1092" s="272" t="s">
        <v>677</v>
      </c>
      <c r="Q1092" s="272" t="s">
        <v>677</v>
      </c>
      <c r="R1092" s="272" t="s">
        <v>677</v>
      </c>
      <c r="S1092" s="272" t="s">
        <v>677</v>
      </c>
      <c r="T1092" s="272" t="s">
        <v>677</v>
      </c>
      <c r="U1092" s="272" t="s">
        <v>677</v>
      </c>
      <c r="V1092" s="272" t="s">
        <v>677</v>
      </c>
      <c r="W1092" s="272" t="s">
        <v>677</v>
      </c>
      <c r="X1092" s="272" t="s">
        <v>677</v>
      </c>
      <c r="Y1092" s="272" t="s">
        <v>677</v>
      </c>
      <c r="Z1092" s="272" t="s">
        <v>677</v>
      </c>
      <c r="AA1092" s="272" t="s">
        <v>677</v>
      </c>
      <c r="AB1092" s="272" t="s">
        <v>677</v>
      </c>
      <c r="AC1092" s="272" t="s">
        <v>677</v>
      </c>
      <c r="AD1092" s="272" t="s">
        <v>677</v>
      </c>
      <c r="AE1092" s="272" t="s">
        <v>677</v>
      </c>
      <c r="AF1092" s="272" t="s">
        <v>677</v>
      </c>
      <c r="AG1092" s="272" t="s">
        <v>677</v>
      </c>
      <c r="AH1092" s="272" t="s">
        <v>677</v>
      </c>
      <c r="AI1092" s="272" t="s">
        <v>677</v>
      </c>
      <c r="AJ1092" s="272" t="s">
        <v>677</v>
      </c>
      <c r="AK1092" s="272" t="s">
        <v>677</v>
      </c>
      <c r="AL1092" s="272" t="s">
        <v>677</v>
      </c>
      <c r="AM1092" s="272" t="s">
        <v>677</v>
      </c>
      <c r="AN1092" s="272" t="s">
        <v>677</v>
      </c>
      <c r="AO1092" s="272" t="s">
        <v>677</v>
      </c>
      <c r="AP1092" s="272" t="s">
        <v>677</v>
      </c>
      <c r="AQ1092" s="272" t="s">
        <v>677</v>
      </c>
      <c r="AR1092" s="272" t="s">
        <v>677</v>
      </c>
      <c r="AS1092" s="272" t="s">
        <v>677</v>
      </c>
      <c r="AT1092" s="272" t="s">
        <v>677</v>
      </c>
      <c r="AU1092" s="272" t="s">
        <v>677</v>
      </c>
      <c r="AV1092" s="272" t="s">
        <v>677</v>
      </c>
      <c r="AW1092" s="272" t="s">
        <v>677</v>
      </c>
      <c r="AX1092" s="272" t="s">
        <v>677</v>
      </c>
    </row>
    <row r="1093" spans="1:50">
      <c r="A1093" s="272">
        <v>812975</v>
      </c>
      <c r="B1093" s="272" t="s">
        <v>712</v>
      </c>
      <c r="C1093" s="272" t="s">
        <v>263</v>
      </c>
      <c r="D1093" s="272" t="s">
        <v>264</v>
      </c>
      <c r="E1093" s="272" t="s">
        <v>263</v>
      </c>
      <c r="F1093" s="272" t="s">
        <v>263</v>
      </c>
      <c r="G1093" s="272" t="s">
        <v>263</v>
      </c>
      <c r="H1093" s="272" t="s">
        <v>263</v>
      </c>
      <c r="I1093" s="272" t="s">
        <v>263</v>
      </c>
      <c r="J1093" s="272" t="s">
        <v>263</v>
      </c>
      <c r="K1093" s="272" t="s">
        <v>263</v>
      </c>
      <c r="L1093" s="272" t="s">
        <v>263</v>
      </c>
      <c r="M1093" s="272" t="s">
        <v>264</v>
      </c>
      <c r="N1093" s="272" t="s">
        <v>263</v>
      </c>
      <c r="O1093" s="272" t="s">
        <v>677</v>
      </c>
      <c r="P1093" s="272" t="s">
        <v>677</v>
      </c>
      <c r="Q1093" s="272" t="s">
        <v>677</v>
      </c>
      <c r="R1093" s="272" t="s">
        <v>677</v>
      </c>
      <c r="S1093" s="272" t="s">
        <v>677</v>
      </c>
      <c r="T1093" s="272" t="s">
        <v>677</v>
      </c>
      <c r="U1093" s="272" t="s">
        <v>677</v>
      </c>
      <c r="V1093" s="272" t="s">
        <v>677</v>
      </c>
      <c r="W1093" s="272" t="s">
        <v>677</v>
      </c>
      <c r="X1093" s="272" t="s">
        <v>677</v>
      </c>
      <c r="Y1093" s="272" t="s">
        <v>677</v>
      </c>
      <c r="Z1093" s="272" t="s">
        <v>677</v>
      </c>
      <c r="AA1093" s="272" t="s">
        <v>677</v>
      </c>
      <c r="AB1093" s="272" t="s">
        <v>677</v>
      </c>
      <c r="AC1093" s="272" t="s">
        <v>677</v>
      </c>
      <c r="AD1093" s="272" t="s">
        <v>677</v>
      </c>
      <c r="AE1093" s="272" t="s">
        <v>677</v>
      </c>
      <c r="AF1093" s="272" t="s">
        <v>677</v>
      </c>
      <c r="AG1093" s="272" t="s">
        <v>677</v>
      </c>
      <c r="AH1093" s="272" t="s">
        <v>677</v>
      </c>
      <c r="AI1093" s="272" t="s">
        <v>677</v>
      </c>
      <c r="AJ1093" s="272" t="s">
        <v>677</v>
      </c>
      <c r="AK1093" s="272" t="s">
        <v>677</v>
      </c>
      <c r="AL1093" s="272" t="s">
        <v>677</v>
      </c>
      <c r="AM1093" s="272" t="s">
        <v>677</v>
      </c>
      <c r="AN1093" s="272" t="s">
        <v>677</v>
      </c>
      <c r="AO1093" s="272" t="s">
        <v>677</v>
      </c>
      <c r="AP1093" s="272" t="s">
        <v>677</v>
      </c>
      <c r="AQ1093" s="272" t="s">
        <v>677</v>
      </c>
      <c r="AR1093" s="272" t="s">
        <v>677</v>
      </c>
      <c r="AS1093" s="272" t="s">
        <v>677</v>
      </c>
      <c r="AT1093" s="272" t="s">
        <v>677</v>
      </c>
      <c r="AU1093" s="272" t="s">
        <v>677</v>
      </c>
      <c r="AV1093" s="272" t="s">
        <v>677</v>
      </c>
      <c r="AW1093" s="272" t="s">
        <v>677</v>
      </c>
      <c r="AX1093" s="272" t="s">
        <v>677</v>
      </c>
    </row>
    <row r="1094" spans="1:50">
      <c r="A1094" s="272">
        <v>813013</v>
      </c>
      <c r="B1094" s="272" t="s">
        <v>712</v>
      </c>
      <c r="C1094" s="272" t="s">
        <v>263</v>
      </c>
      <c r="D1094" s="272" t="s">
        <v>264</v>
      </c>
      <c r="E1094" s="272" t="s">
        <v>263</v>
      </c>
      <c r="F1094" s="272" t="s">
        <v>263</v>
      </c>
      <c r="G1094" s="272" t="s">
        <v>263</v>
      </c>
      <c r="H1094" s="272" t="s">
        <v>264</v>
      </c>
      <c r="I1094" s="272" t="s">
        <v>264</v>
      </c>
      <c r="J1094" s="272" t="s">
        <v>263</v>
      </c>
      <c r="K1094" s="272" t="s">
        <v>263</v>
      </c>
      <c r="L1094" s="272" t="s">
        <v>263</v>
      </c>
      <c r="M1094" s="272" t="s">
        <v>263</v>
      </c>
      <c r="N1094" s="272" t="s">
        <v>263</v>
      </c>
      <c r="O1094" s="272" t="s">
        <v>677</v>
      </c>
      <c r="P1094" s="272" t="s">
        <v>677</v>
      </c>
      <c r="Q1094" s="272" t="s">
        <v>677</v>
      </c>
      <c r="R1094" s="272" t="s">
        <v>677</v>
      </c>
      <c r="S1094" s="272" t="s">
        <v>677</v>
      </c>
      <c r="T1094" s="272" t="s">
        <v>677</v>
      </c>
      <c r="U1094" s="272" t="s">
        <v>677</v>
      </c>
      <c r="V1094" s="272" t="s">
        <v>677</v>
      </c>
      <c r="W1094" s="272" t="s">
        <v>677</v>
      </c>
      <c r="X1094" s="272" t="s">
        <v>677</v>
      </c>
      <c r="Y1094" s="272" t="s">
        <v>677</v>
      </c>
      <c r="Z1094" s="272" t="s">
        <v>677</v>
      </c>
      <c r="AA1094" s="272" t="s">
        <v>677</v>
      </c>
      <c r="AB1094" s="272" t="s">
        <v>677</v>
      </c>
      <c r="AC1094" s="272" t="s">
        <v>677</v>
      </c>
      <c r="AD1094" s="272" t="s">
        <v>677</v>
      </c>
      <c r="AE1094" s="272" t="s">
        <v>677</v>
      </c>
      <c r="AF1094" s="272" t="s">
        <v>677</v>
      </c>
      <c r="AG1094" s="272" t="s">
        <v>677</v>
      </c>
      <c r="AH1094" s="272" t="s">
        <v>677</v>
      </c>
      <c r="AI1094" s="272" t="s">
        <v>677</v>
      </c>
      <c r="AJ1094" s="272" t="s">
        <v>677</v>
      </c>
      <c r="AK1094" s="272" t="s">
        <v>677</v>
      </c>
      <c r="AL1094" s="272" t="s">
        <v>677</v>
      </c>
      <c r="AM1094" s="272" t="s">
        <v>677</v>
      </c>
      <c r="AN1094" s="272" t="s">
        <v>677</v>
      </c>
      <c r="AO1094" s="272" t="s">
        <v>677</v>
      </c>
      <c r="AP1094" s="272" t="s">
        <v>677</v>
      </c>
      <c r="AQ1094" s="272" t="s">
        <v>677</v>
      </c>
      <c r="AR1094" s="272" t="s">
        <v>677</v>
      </c>
      <c r="AS1094" s="272" t="s">
        <v>677</v>
      </c>
      <c r="AT1094" s="272" t="s">
        <v>677</v>
      </c>
      <c r="AU1094" s="272" t="s">
        <v>677</v>
      </c>
      <c r="AV1094" s="272" t="s">
        <v>677</v>
      </c>
      <c r="AW1094" s="272" t="s">
        <v>677</v>
      </c>
      <c r="AX1094" s="272" t="s">
        <v>677</v>
      </c>
    </row>
    <row r="1095" spans="1:50">
      <c r="A1095" s="272">
        <v>813039</v>
      </c>
      <c r="B1095" s="272" t="s">
        <v>712</v>
      </c>
      <c r="C1095" s="272" t="s">
        <v>263</v>
      </c>
      <c r="D1095" s="272" t="s">
        <v>264</v>
      </c>
      <c r="E1095" s="272" t="s">
        <v>264</v>
      </c>
      <c r="F1095" s="272" t="s">
        <v>264</v>
      </c>
      <c r="G1095" s="272" t="s">
        <v>264</v>
      </c>
      <c r="H1095" s="272" t="s">
        <v>263</v>
      </c>
      <c r="I1095" s="272" t="s">
        <v>263</v>
      </c>
      <c r="J1095" s="272" t="s">
        <v>263</v>
      </c>
      <c r="K1095" s="272" t="s">
        <v>263</v>
      </c>
      <c r="L1095" s="272" t="s">
        <v>263</v>
      </c>
      <c r="M1095" s="272" t="s">
        <v>263</v>
      </c>
      <c r="N1095" s="272" t="s">
        <v>263</v>
      </c>
      <c r="O1095" s="272" t="s">
        <v>677</v>
      </c>
      <c r="P1095" s="272" t="s">
        <v>677</v>
      </c>
      <c r="Q1095" s="272" t="s">
        <v>677</v>
      </c>
      <c r="R1095" s="272" t="s">
        <v>677</v>
      </c>
      <c r="S1095" s="272" t="s">
        <v>677</v>
      </c>
      <c r="T1095" s="272" t="s">
        <v>677</v>
      </c>
      <c r="U1095" s="272" t="s">
        <v>677</v>
      </c>
      <c r="V1095" s="272" t="s">
        <v>677</v>
      </c>
      <c r="W1095" s="272" t="s">
        <v>677</v>
      </c>
      <c r="X1095" s="272" t="s">
        <v>677</v>
      </c>
      <c r="Y1095" s="272" t="s">
        <v>677</v>
      </c>
      <c r="Z1095" s="272" t="s">
        <v>677</v>
      </c>
      <c r="AA1095" s="272" t="s">
        <v>677</v>
      </c>
      <c r="AB1095" s="272" t="s">
        <v>677</v>
      </c>
      <c r="AC1095" s="272" t="s">
        <v>677</v>
      </c>
      <c r="AD1095" s="272" t="s">
        <v>677</v>
      </c>
      <c r="AE1095" s="272" t="s">
        <v>677</v>
      </c>
      <c r="AF1095" s="272" t="s">
        <v>677</v>
      </c>
      <c r="AG1095" s="272" t="s">
        <v>677</v>
      </c>
      <c r="AH1095" s="272" t="s">
        <v>677</v>
      </c>
      <c r="AI1095" s="272" t="s">
        <v>677</v>
      </c>
      <c r="AJ1095" s="272" t="s">
        <v>677</v>
      </c>
      <c r="AK1095" s="272" t="s">
        <v>677</v>
      </c>
      <c r="AL1095" s="272" t="s">
        <v>677</v>
      </c>
      <c r="AM1095" s="272" t="s">
        <v>677</v>
      </c>
      <c r="AN1095" s="272" t="s">
        <v>677</v>
      </c>
      <c r="AO1095" s="272" t="s">
        <v>677</v>
      </c>
      <c r="AP1095" s="272" t="s">
        <v>677</v>
      </c>
      <c r="AQ1095" s="272" t="s">
        <v>677</v>
      </c>
      <c r="AR1095" s="272" t="s">
        <v>677</v>
      </c>
      <c r="AS1095" s="272" t="s">
        <v>677</v>
      </c>
      <c r="AT1095" s="272" t="s">
        <v>677</v>
      </c>
      <c r="AU1095" s="272" t="s">
        <v>677</v>
      </c>
      <c r="AV1095" s="272" t="s">
        <v>677</v>
      </c>
      <c r="AW1095" s="272" t="s">
        <v>677</v>
      </c>
      <c r="AX1095" s="272" t="s">
        <v>677</v>
      </c>
    </row>
    <row r="1096" spans="1:50">
      <c r="A1096" s="272">
        <v>813076</v>
      </c>
      <c r="B1096" s="272" t="s">
        <v>712</v>
      </c>
      <c r="C1096" s="272" t="s">
        <v>263</v>
      </c>
      <c r="D1096" s="272" t="s">
        <v>264</v>
      </c>
      <c r="E1096" s="272" t="s">
        <v>264</v>
      </c>
      <c r="F1096" s="272" t="s">
        <v>263</v>
      </c>
      <c r="G1096" s="272" t="s">
        <v>263</v>
      </c>
      <c r="H1096" s="272" t="s">
        <v>263</v>
      </c>
      <c r="I1096" s="272" t="s">
        <v>264</v>
      </c>
      <c r="J1096" s="272" t="s">
        <v>263</v>
      </c>
      <c r="K1096" s="272" t="s">
        <v>264</v>
      </c>
      <c r="L1096" s="272" t="s">
        <v>264</v>
      </c>
      <c r="M1096" s="272" t="s">
        <v>263</v>
      </c>
      <c r="N1096" s="272" t="s">
        <v>263</v>
      </c>
      <c r="O1096" s="272" t="s">
        <v>677</v>
      </c>
      <c r="P1096" s="272" t="s">
        <v>677</v>
      </c>
      <c r="Q1096" s="272" t="s">
        <v>677</v>
      </c>
      <c r="R1096" s="272" t="s">
        <v>677</v>
      </c>
      <c r="S1096" s="272" t="s">
        <v>677</v>
      </c>
      <c r="T1096" s="272" t="s">
        <v>677</v>
      </c>
      <c r="U1096" s="272" t="s">
        <v>677</v>
      </c>
      <c r="V1096" s="272" t="s">
        <v>677</v>
      </c>
      <c r="W1096" s="272" t="s">
        <v>677</v>
      </c>
      <c r="X1096" s="272" t="s">
        <v>677</v>
      </c>
      <c r="Y1096" s="272" t="s">
        <v>677</v>
      </c>
      <c r="Z1096" s="272" t="s">
        <v>677</v>
      </c>
      <c r="AA1096" s="272" t="s">
        <v>677</v>
      </c>
      <c r="AB1096" s="272" t="s">
        <v>677</v>
      </c>
      <c r="AC1096" s="272" t="s">
        <v>677</v>
      </c>
      <c r="AD1096" s="272" t="s">
        <v>677</v>
      </c>
      <c r="AE1096" s="272" t="s">
        <v>677</v>
      </c>
      <c r="AF1096" s="272" t="s">
        <v>677</v>
      </c>
      <c r="AG1096" s="272" t="s">
        <v>677</v>
      </c>
      <c r="AH1096" s="272" t="s">
        <v>677</v>
      </c>
      <c r="AI1096" s="272" t="s">
        <v>677</v>
      </c>
      <c r="AJ1096" s="272" t="s">
        <v>677</v>
      </c>
      <c r="AK1096" s="272" t="s">
        <v>677</v>
      </c>
      <c r="AL1096" s="272" t="s">
        <v>677</v>
      </c>
      <c r="AM1096" s="272" t="s">
        <v>677</v>
      </c>
      <c r="AN1096" s="272" t="s">
        <v>677</v>
      </c>
      <c r="AO1096" s="272" t="s">
        <v>677</v>
      </c>
      <c r="AP1096" s="272" t="s">
        <v>677</v>
      </c>
      <c r="AQ1096" s="272" t="s">
        <v>677</v>
      </c>
      <c r="AR1096" s="272" t="s">
        <v>677</v>
      </c>
      <c r="AS1096" s="272" t="s">
        <v>677</v>
      </c>
      <c r="AT1096" s="272" t="s">
        <v>677</v>
      </c>
      <c r="AU1096" s="272" t="s">
        <v>677</v>
      </c>
      <c r="AV1096" s="272" t="s">
        <v>677</v>
      </c>
      <c r="AW1096" s="272" t="s">
        <v>677</v>
      </c>
      <c r="AX1096" s="272" t="s">
        <v>677</v>
      </c>
    </row>
    <row r="1097" spans="1:50">
      <c r="A1097" s="272">
        <v>813094</v>
      </c>
      <c r="B1097" s="272" t="s">
        <v>712</v>
      </c>
      <c r="C1097" s="272" t="s">
        <v>263</v>
      </c>
      <c r="D1097" s="272" t="s">
        <v>264</v>
      </c>
      <c r="E1097" s="272" t="s">
        <v>263</v>
      </c>
      <c r="F1097" s="272" t="s">
        <v>263</v>
      </c>
      <c r="G1097" s="272" t="s">
        <v>263</v>
      </c>
      <c r="H1097" s="272" t="s">
        <v>263</v>
      </c>
      <c r="I1097" s="272" t="s">
        <v>264</v>
      </c>
      <c r="J1097" s="272" t="s">
        <v>263</v>
      </c>
      <c r="K1097" s="272" t="s">
        <v>264</v>
      </c>
      <c r="L1097" s="272" t="s">
        <v>264</v>
      </c>
      <c r="M1097" s="272" t="s">
        <v>264</v>
      </c>
      <c r="N1097" s="272" t="s">
        <v>263</v>
      </c>
      <c r="O1097" s="272" t="s">
        <v>677</v>
      </c>
      <c r="P1097" s="272" t="s">
        <v>677</v>
      </c>
      <c r="Q1097" s="272" t="s">
        <v>677</v>
      </c>
      <c r="R1097" s="272" t="s">
        <v>677</v>
      </c>
      <c r="S1097" s="272" t="s">
        <v>677</v>
      </c>
      <c r="T1097" s="272" t="s">
        <v>677</v>
      </c>
      <c r="U1097" s="272" t="s">
        <v>677</v>
      </c>
      <c r="V1097" s="272" t="s">
        <v>677</v>
      </c>
      <c r="W1097" s="272" t="s">
        <v>677</v>
      </c>
      <c r="X1097" s="272" t="s">
        <v>677</v>
      </c>
      <c r="Y1097" s="272" t="s">
        <v>677</v>
      </c>
      <c r="Z1097" s="272" t="s">
        <v>677</v>
      </c>
      <c r="AA1097" s="272" t="s">
        <v>677</v>
      </c>
      <c r="AB1097" s="272" t="s">
        <v>677</v>
      </c>
      <c r="AC1097" s="272" t="s">
        <v>677</v>
      </c>
      <c r="AD1097" s="272" t="s">
        <v>677</v>
      </c>
      <c r="AE1097" s="272" t="s">
        <v>677</v>
      </c>
      <c r="AF1097" s="272" t="s">
        <v>677</v>
      </c>
      <c r="AG1097" s="272" t="s">
        <v>677</v>
      </c>
      <c r="AH1097" s="272" t="s">
        <v>677</v>
      </c>
      <c r="AI1097" s="272" t="s">
        <v>677</v>
      </c>
      <c r="AJ1097" s="272" t="s">
        <v>677</v>
      </c>
      <c r="AK1097" s="272" t="s">
        <v>677</v>
      </c>
      <c r="AL1097" s="272" t="s">
        <v>677</v>
      </c>
      <c r="AM1097" s="272" t="s">
        <v>677</v>
      </c>
      <c r="AN1097" s="272" t="s">
        <v>677</v>
      </c>
      <c r="AO1097" s="272" t="s">
        <v>677</v>
      </c>
      <c r="AP1097" s="272" t="s">
        <v>677</v>
      </c>
      <c r="AQ1097" s="272" t="s">
        <v>677</v>
      </c>
      <c r="AR1097" s="272" t="s">
        <v>677</v>
      </c>
      <c r="AS1097" s="272" t="s">
        <v>677</v>
      </c>
      <c r="AT1097" s="272" t="s">
        <v>677</v>
      </c>
      <c r="AU1097" s="272" t="s">
        <v>677</v>
      </c>
      <c r="AV1097" s="272" t="s">
        <v>677</v>
      </c>
      <c r="AW1097" s="272" t="s">
        <v>677</v>
      </c>
      <c r="AX1097" s="272" t="s">
        <v>677</v>
      </c>
    </row>
    <row r="1098" spans="1:50">
      <c r="A1098" s="272">
        <v>813194</v>
      </c>
      <c r="B1098" s="272" t="s">
        <v>712</v>
      </c>
      <c r="C1098" s="272" t="s">
        <v>263</v>
      </c>
      <c r="D1098" s="272" t="s">
        <v>264</v>
      </c>
      <c r="E1098" s="272" t="s">
        <v>264</v>
      </c>
      <c r="F1098" s="272" t="s">
        <v>264</v>
      </c>
      <c r="G1098" s="272" t="s">
        <v>263</v>
      </c>
      <c r="H1098" s="272" t="s">
        <v>263</v>
      </c>
      <c r="I1098" s="272" t="s">
        <v>263</v>
      </c>
      <c r="J1098" s="272" t="s">
        <v>263</v>
      </c>
      <c r="K1098" s="272" t="s">
        <v>263</v>
      </c>
      <c r="L1098" s="272" t="s">
        <v>264</v>
      </c>
      <c r="M1098" s="272" t="s">
        <v>263</v>
      </c>
      <c r="N1098" s="272" t="s">
        <v>263</v>
      </c>
      <c r="O1098" s="272" t="s">
        <v>677</v>
      </c>
      <c r="P1098" s="272" t="s">
        <v>677</v>
      </c>
      <c r="Q1098" s="272" t="s">
        <v>677</v>
      </c>
      <c r="R1098" s="272" t="s">
        <v>677</v>
      </c>
      <c r="S1098" s="272" t="s">
        <v>677</v>
      </c>
      <c r="T1098" s="272" t="s">
        <v>677</v>
      </c>
      <c r="U1098" s="272" t="s">
        <v>677</v>
      </c>
      <c r="V1098" s="272" t="s">
        <v>677</v>
      </c>
      <c r="W1098" s="272" t="s">
        <v>677</v>
      </c>
      <c r="X1098" s="272" t="s">
        <v>677</v>
      </c>
      <c r="Y1098" s="272" t="s">
        <v>677</v>
      </c>
      <c r="Z1098" s="272" t="s">
        <v>677</v>
      </c>
      <c r="AA1098" s="272" t="s">
        <v>677</v>
      </c>
      <c r="AB1098" s="272" t="s">
        <v>677</v>
      </c>
      <c r="AC1098" s="272" t="s">
        <v>677</v>
      </c>
      <c r="AD1098" s="272" t="s">
        <v>677</v>
      </c>
      <c r="AE1098" s="272" t="s">
        <v>677</v>
      </c>
      <c r="AF1098" s="272" t="s">
        <v>677</v>
      </c>
      <c r="AG1098" s="272" t="s">
        <v>677</v>
      </c>
      <c r="AH1098" s="272" t="s">
        <v>677</v>
      </c>
      <c r="AI1098" s="272" t="s">
        <v>677</v>
      </c>
      <c r="AJ1098" s="272" t="s">
        <v>677</v>
      </c>
      <c r="AK1098" s="272" t="s">
        <v>677</v>
      </c>
      <c r="AL1098" s="272" t="s">
        <v>677</v>
      </c>
      <c r="AM1098" s="272" t="s">
        <v>677</v>
      </c>
      <c r="AN1098" s="272" t="s">
        <v>677</v>
      </c>
      <c r="AO1098" s="272" t="s">
        <v>677</v>
      </c>
      <c r="AP1098" s="272" t="s">
        <v>677</v>
      </c>
      <c r="AQ1098" s="272" t="s">
        <v>677</v>
      </c>
      <c r="AR1098" s="272" t="s">
        <v>677</v>
      </c>
      <c r="AS1098" s="272" t="s">
        <v>677</v>
      </c>
      <c r="AT1098" s="272" t="s">
        <v>677</v>
      </c>
      <c r="AU1098" s="272" t="s">
        <v>677</v>
      </c>
      <c r="AV1098" s="272" t="s">
        <v>677</v>
      </c>
      <c r="AW1098" s="272" t="s">
        <v>677</v>
      </c>
      <c r="AX1098" s="272" t="s">
        <v>677</v>
      </c>
    </row>
    <row r="1099" spans="1:50">
      <c r="A1099" s="272">
        <v>813438</v>
      </c>
      <c r="B1099" s="272" t="s">
        <v>712</v>
      </c>
      <c r="C1099" s="272" t="s">
        <v>263</v>
      </c>
      <c r="D1099" s="272" t="s">
        <v>263</v>
      </c>
      <c r="E1099" s="272" t="s">
        <v>263</v>
      </c>
      <c r="F1099" s="272" t="s">
        <v>264</v>
      </c>
      <c r="G1099" s="272" t="s">
        <v>263</v>
      </c>
      <c r="H1099" s="272" t="s">
        <v>263</v>
      </c>
      <c r="I1099" s="272" t="s">
        <v>263</v>
      </c>
      <c r="J1099" s="272" t="s">
        <v>263</v>
      </c>
      <c r="K1099" s="272" t="s">
        <v>264</v>
      </c>
      <c r="L1099" s="272" t="s">
        <v>263</v>
      </c>
      <c r="M1099" s="272" t="s">
        <v>263</v>
      </c>
      <c r="N1099" s="272" t="s">
        <v>263</v>
      </c>
      <c r="O1099" s="272" t="s">
        <v>677</v>
      </c>
      <c r="P1099" s="272" t="s">
        <v>677</v>
      </c>
      <c r="Q1099" s="272" t="s">
        <v>677</v>
      </c>
      <c r="R1099" s="272" t="s">
        <v>677</v>
      </c>
      <c r="S1099" s="272" t="s">
        <v>677</v>
      </c>
      <c r="T1099" s="272" t="s">
        <v>677</v>
      </c>
      <c r="U1099" s="272" t="s">
        <v>677</v>
      </c>
      <c r="V1099" s="272" t="s">
        <v>677</v>
      </c>
      <c r="W1099" s="272" t="s">
        <v>677</v>
      </c>
      <c r="X1099" s="272" t="s">
        <v>677</v>
      </c>
      <c r="Y1099" s="272" t="s">
        <v>677</v>
      </c>
      <c r="Z1099" s="272" t="s">
        <v>677</v>
      </c>
      <c r="AA1099" s="272" t="s">
        <v>677</v>
      </c>
      <c r="AB1099" s="272" t="s">
        <v>677</v>
      </c>
      <c r="AC1099" s="272" t="s">
        <v>677</v>
      </c>
      <c r="AD1099" s="272" t="s">
        <v>677</v>
      </c>
      <c r="AE1099" s="272" t="s">
        <v>677</v>
      </c>
      <c r="AF1099" s="272" t="s">
        <v>677</v>
      </c>
      <c r="AG1099" s="272" t="s">
        <v>677</v>
      </c>
      <c r="AH1099" s="272" t="s">
        <v>677</v>
      </c>
      <c r="AI1099" s="272" t="s">
        <v>677</v>
      </c>
      <c r="AJ1099" s="272" t="s">
        <v>677</v>
      </c>
      <c r="AK1099" s="272" t="s">
        <v>677</v>
      </c>
      <c r="AL1099" s="272" t="s">
        <v>677</v>
      </c>
      <c r="AM1099" s="272" t="s">
        <v>677</v>
      </c>
      <c r="AN1099" s="272" t="s">
        <v>677</v>
      </c>
      <c r="AO1099" s="272" t="s">
        <v>677</v>
      </c>
      <c r="AP1099" s="272" t="s">
        <v>677</v>
      </c>
      <c r="AQ1099" s="272" t="s">
        <v>677</v>
      </c>
      <c r="AR1099" s="272" t="s">
        <v>677</v>
      </c>
      <c r="AS1099" s="272" t="s">
        <v>677</v>
      </c>
      <c r="AT1099" s="272" t="s">
        <v>677</v>
      </c>
      <c r="AU1099" s="272" t="s">
        <v>677</v>
      </c>
      <c r="AV1099" s="272" t="s">
        <v>677</v>
      </c>
      <c r="AW1099" s="272" t="s">
        <v>677</v>
      </c>
      <c r="AX1099" s="272" t="s">
        <v>677</v>
      </c>
    </row>
    <row r="1100" spans="1:50">
      <c r="A1100" s="272">
        <v>813470</v>
      </c>
      <c r="B1100" s="272" t="s">
        <v>712</v>
      </c>
      <c r="C1100" s="272" t="s">
        <v>263</v>
      </c>
      <c r="D1100" s="272" t="s">
        <v>264</v>
      </c>
      <c r="E1100" s="272" t="s">
        <v>263</v>
      </c>
      <c r="F1100" s="272" t="s">
        <v>264</v>
      </c>
      <c r="G1100" s="272" t="s">
        <v>263</v>
      </c>
      <c r="H1100" s="272" t="s">
        <v>263</v>
      </c>
      <c r="I1100" s="272" t="s">
        <v>264</v>
      </c>
      <c r="J1100" s="272" t="s">
        <v>263</v>
      </c>
      <c r="K1100" s="272" t="s">
        <v>263</v>
      </c>
      <c r="L1100" s="272" t="s">
        <v>264</v>
      </c>
    </row>
    <row r="1101" spans="1:50">
      <c r="A1101" s="272">
        <v>813474</v>
      </c>
      <c r="B1101" s="272" t="s">
        <v>712</v>
      </c>
      <c r="C1101" s="272" t="s">
        <v>263</v>
      </c>
      <c r="D1101" s="272" t="s">
        <v>263</v>
      </c>
      <c r="E1101" s="272" t="s">
        <v>264</v>
      </c>
      <c r="F1101" s="272" t="s">
        <v>263</v>
      </c>
      <c r="G1101" s="272" t="s">
        <v>263</v>
      </c>
      <c r="H1101" s="272" t="s">
        <v>263</v>
      </c>
      <c r="I1101" s="272" t="s">
        <v>263</v>
      </c>
      <c r="J1101" s="272" t="s">
        <v>264</v>
      </c>
      <c r="K1101" s="272" t="s">
        <v>263</v>
      </c>
      <c r="L1101" s="272" t="s">
        <v>263</v>
      </c>
      <c r="M1101" s="272" t="s">
        <v>263</v>
      </c>
      <c r="N1101" s="272" t="s">
        <v>263</v>
      </c>
      <c r="O1101" s="272" t="s">
        <v>263</v>
      </c>
      <c r="P1101" s="272" t="s">
        <v>263</v>
      </c>
      <c r="Q1101" s="272" t="s">
        <v>263</v>
      </c>
      <c r="R1101" s="272" t="s">
        <v>263</v>
      </c>
      <c r="S1101" s="272" t="s">
        <v>263</v>
      </c>
      <c r="T1101" s="272" t="s">
        <v>263</v>
      </c>
      <c r="U1101" s="272" t="e">
        <v>#N/A</v>
      </c>
      <c r="V1101" s="272" t="e">
        <v>#N/A</v>
      </c>
      <c r="W1101" s="272" t="e">
        <v>#N/A</v>
      </c>
      <c r="X1101" s="272" t="e">
        <v>#N/A</v>
      </c>
      <c r="Y1101" s="272" t="e">
        <v>#N/A</v>
      </c>
      <c r="Z1101" s="272" t="e">
        <v>#N/A</v>
      </c>
      <c r="AA1101" s="272" t="s">
        <v>263</v>
      </c>
      <c r="AB1101" s="272" t="s">
        <v>263</v>
      </c>
      <c r="AC1101" s="272" t="s">
        <v>263</v>
      </c>
      <c r="AD1101" s="272" t="s">
        <v>263</v>
      </c>
      <c r="AE1101" s="272" t="s">
        <v>263</v>
      </c>
      <c r="AF1101" s="272" t="s">
        <v>263</v>
      </c>
      <c r="AG1101" s="272" t="e">
        <v>#N/A</v>
      </c>
      <c r="AH1101" s="272" t="e">
        <v>#N/A</v>
      </c>
      <c r="AI1101" s="272" t="e">
        <v>#N/A</v>
      </c>
      <c r="AJ1101" s="272" t="e">
        <v>#N/A</v>
      </c>
      <c r="AK1101" s="272" t="e">
        <v>#N/A</v>
      </c>
      <c r="AL1101" s="272" t="e">
        <v>#N/A</v>
      </c>
      <c r="AM1101" s="272" t="s">
        <v>263</v>
      </c>
      <c r="AN1101" s="272" t="s">
        <v>263</v>
      </c>
      <c r="AO1101" s="272" t="s">
        <v>263</v>
      </c>
      <c r="AP1101" s="272" t="s">
        <v>263</v>
      </c>
      <c r="AQ1101" s="272" t="s">
        <v>263</v>
      </c>
      <c r="AR1101" s="272" t="s">
        <v>263</v>
      </c>
      <c r="AS1101" s="272" t="e">
        <v>#N/A</v>
      </c>
      <c r="AT1101" s="272" t="e">
        <v>#N/A</v>
      </c>
      <c r="AU1101" s="272" t="e">
        <v>#N/A</v>
      </c>
      <c r="AV1101" s="272" t="e">
        <v>#N/A</v>
      </c>
      <c r="AW1101" s="272" t="e">
        <v>#N/A</v>
      </c>
      <c r="AX1101" s="272" t="e">
        <v>#N/A</v>
      </c>
    </row>
    <row r="1102" spans="1:50">
      <c r="A1102" s="272">
        <v>812069</v>
      </c>
      <c r="B1102" s="272" t="s">
        <v>712</v>
      </c>
      <c r="C1102" s="272" t="s">
        <v>264</v>
      </c>
      <c r="D1102" s="272" t="s">
        <v>264</v>
      </c>
      <c r="E1102" s="272" t="s">
        <v>264</v>
      </c>
      <c r="F1102" s="272" t="s">
        <v>264</v>
      </c>
      <c r="G1102" s="272" t="s">
        <v>264</v>
      </c>
      <c r="H1102" s="272" t="s">
        <v>263</v>
      </c>
      <c r="I1102" s="272" t="s">
        <v>263</v>
      </c>
      <c r="J1102" s="272" t="s">
        <v>263</v>
      </c>
      <c r="K1102" s="272" t="s">
        <v>263</v>
      </c>
      <c r="L1102" s="272" t="s">
        <v>263</v>
      </c>
      <c r="M1102" s="272" t="s">
        <v>263</v>
      </c>
      <c r="N1102" s="272" t="s">
        <v>263</v>
      </c>
    </row>
    <row r="1103" spans="1:50">
      <c r="A1103" s="272">
        <v>812091</v>
      </c>
      <c r="B1103" s="272" t="s">
        <v>712</v>
      </c>
      <c r="C1103" s="272" t="s">
        <v>264</v>
      </c>
      <c r="D1103" s="272" t="s">
        <v>264</v>
      </c>
      <c r="E1103" s="272" t="s">
        <v>264</v>
      </c>
      <c r="F1103" s="272" t="s">
        <v>264</v>
      </c>
      <c r="G1103" s="272" t="s">
        <v>263</v>
      </c>
      <c r="H1103" s="272" t="s">
        <v>264</v>
      </c>
      <c r="I1103" s="272" t="s">
        <v>263</v>
      </c>
      <c r="J1103" s="272" t="s">
        <v>263</v>
      </c>
      <c r="K1103" s="272" t="s">
        <v>263</v>
      </c>
      <c r="L1103" s="272" t="s">
        <v>263</v>
      </c>
      <c r="M1103" s="272" t="s">
        <v>263</v>
      </c>
      <c r="N1103" s="272" t="s">
        <v>263</v>
      </c>
    </row>
    <row r="1104" spans="1:50">
      <c r="A1104" s="272">
        <v>812174</v>
      </c>
      <c r="B1104" s="272" t="s">
        <v>712</v>
      </c>
      <c r="C1104" s="272" t="s">
        <v>264</v>
      </c>
      <c r="D1104" s="272" t="s">
        <v>263</v>
      </c>
      <c r="E1104" s="272" t="s">
        <v>264</v>
      </c>
      <c r="F1104" s="272" t="s">
        <v>263</v>
      </c>
      <c r="G1104" s="272" t="s">
        <v>263</v>
      </c>
      <c r="H1104" s="272" t="s">
        <v>263</v>
      </c>
      <c r="I1104" s="272" t="s">
        <v>263</v>
      </c>
      <c r="J1104" s="272" t="s">
        <v>263</v>
      </c>
      <c r="K1104" s="272" t="s">
        <v>263</v>
      </c>
      <c r="L1104" s="272" t="s">
        <v>263</v>
      </c>
      <c r="M1104" s="272" t="s">
        <v>263</v>
      </c>
      <c r="N1104" s="272" t="s">
        <v>263</v>
      </c>
    </row>
    <row r="1105" spans="1:14">
      <c r="A1105" s="272">
        <v>812176</v>
      </c>
      <c r="B1105" s="272" t="s">
        <v>712</v>
      </c>
      <c r="C1105" s="272" t="s">
        <v>264</v>
      </c>
      <c r="D1105" s="272" t="s">
        <v>264</v>
      </c>
      <c r="E1105" s="272" t="s">
        <v>264</v>
      </c>
      <c r="F1105" s="272" t="s">
        <v>264</v>
      </c>
      <c r="G1105" s="272" t="s">
        <v>264</v>
      </c>
      <c r="H1105" s="272" t="s">
        <v>264</v>
      </c>
      <c r="I1105" s="272" t="s">
        <v>263</v>
      </c>
      <c r="J1105" s="272" t="s">
        <v>263</v>
      </c>
      <c r="K1105" s="272" t="s">
        <v>263</v>
      </c>
      <c r="L1105" s="272" t="s">
        <v>263</v>
      </c>
      <c r="M1105" s="272" t="s">
        <v>263</v>
      </c>
      <c r="N1105" s="272" t="s">
        <v>263</v>
      </c>
    </row>
    <row r="1106" spans="1:14">
      <c r="A1106" s="272">
        <v>812209</v>
      </c>
      <c r="B1106" s="272" t="s">
        <v>712</v>
      </c>
      <c r="C1106" s="272" t="s">
        <v>264</v>
      </c>
      <c r="D1106" s="272" t="s">
        <v>264</v>
      </c>
      <c r="E1106" s="272" t="s">
        <v>264</v>
      </c>
      <c r="F1106" s="272" t="s">
        <v>264</v>
      </c>
      <c r="G1106" s="272" t="s">
        <v>264</v>
      </c>
      <c r="H1106" s="272" t="s">
        <v>264</v>
      </c>
      <c r="I1106" s="272" t="s">
        <v>263</v>
      </c>
      <c r="J1106" s="272" t="s">
        <v>263</v>
      </c>
      <c r="K1106" s="272" t="s">
        <v>263</v>
      </c>
      <c r="L1106" s="272" t="s">
        <v>263</v>
      </c>
      <c r="M1106" s="272" t="s">
        <v>263</v>
      </c>
      <c r="N1106" s="272" t="s">
        <v>263</v>
      </c>
    </row>
    <row r="1107" spans="1:14">
      <c r="A1107" s="272">
        <v>812287</v>
      </c>
      <c r="B1107" s="272" t="s">
        <v>712</v>
      </c>
      <c r="C1107" s="272" t="s">
        <v>264</v>
      </c>
      <c r="D1107" s="272" t="s">
        <v>263</v>
      </c>
      <c r="E1107" s="272" t="s">
        <v>263</v>
      </c>
      <c r="F1107" s="272" t="s">
        <v>264</v>
      </c>
      <c r="G1107" s="272" t="s">
        <v>263</v>
      </c>
      <c r="H1107" s="272" t="s">
        <v>264</v>
      </c>
      <c r="I1107" s="272" t="s">
        <v>263</v>
      </c>
      <c r="J1107" s="272" t="s">
        <v>263</v>
      </c>
      <c r="K1107" s="272" t="s">
        <v>263</v>
      </c>
      <c r="L1107" s="272" t="s">
        <v>263</v>
      </c>
      <c r="M1107" s="272" t="s">
        <v>263</v>
      </c>
      <c r="N1107" s="272" t="s">
        <v>263</v>
      </c>
    </row>
    <row r="1108" spans="1:14">
      <c r="A1108" s="272">
        <v>812292</v>
      </c>
      <c r="B1108" s="272" t="s">
        <v>712</v>
      </c>
      <c r="C1108" s="272" t="s">
        <v>264</v>
      </c>
      <c r="D1108" s="272" t="s">
        <v>264</v>
      </c>
      <c r="E1108" s="272" t="s">
        <v>264</v>
      </c>
      <c r="F1108" s="272" t="s">
        <v>263</v>
      </c>
      <c r="G1108" s="272" t="s">
        <v>263</v>
      </c>
      <c r="H1108" s="272" t="s">
        <v>263</v>
      </c>
      <c r="I1108" s="272" t="s">
        <v>263</v>
      </c>
      <c r="J1108" s="272" t="s">
        <v>263</v>
      </c>
      <c r="K1108" s="272" t="s">
        <v>263</v>
      </c>
      <c r="L1108" s="272" t="s">
        <v>263</v>
      </c>
      <c r="M1108" s="272" t="s">
        <v>263</v>
      </c>
      <c r="N1108" s="272" t="s">
        <v>263</v>
      </c>
    </row>
    <row r="1109" spans="1:14">
      <c r="A1109" s="272">
        <v>812332</v>
      </c>
      <c r="B1109" s="272" t="s">
        <v>712</v>
      </c>
      <c r="C1109" s="272" t="s">
        <v>264</v>
      </c>
      <c r="D1109" s="272" t="s">
        <v>264</v>
      </c>
      <c r="E1109" s="272" t="s">
        <v>263</v>
      </c>
      <c r="F1109" s="272" t="s">
        <v>264</v>
      </c>
      <c r="G1109" s="272" t="s">
        <v>264</v>
      </c>
      <c r="H1109" s="272" t="s">
        <v>263</v>
      </c>
      <c r="I1109" s="272" t="s">
        <v>263</v>
      </c>
      <c r="J1109" s="272" t="s">
        <v>263</v>
      </c>
      <c r="K1109" s="272" t="s">
        <v>263</v>
      </c>
      <c r="L1109" s="272" t="s">
        <v>263</v>
      </c>
      <c r="M1109" s="272" t="s">
        <v>263</v>
      </c>
      <c r="N1109" s="272" t="s">
        <v>263</v>
      </c>
    </row>
    <row r="1110" spans="1:14">
      <c r="A1110" s="272">
        <v>812343</v>
      </c>
      <c r="B1110" s="272" t="s">
        <v>712</v>
      </c>
      <c r="C1110" s="272" t="s">
        <v>264</v>
      </c>
      <c r="D1110" s="272" t="s">
        <v>264</v>
      </c>
      <c r="E1110" s="272" t="s">
        <v>263</v>
      </c>
      <c r="F1110" s="272" t="s">
        <v>264</v>
      </c>
      <c r="G1110" s="272" t="s">
        <v>264</v>
      </c>
      <c r="H1110" s="272" t="s">
        <v>264</v>
      </c>
      <c r="I1110" s="272" t="s">
        <v>263</v>
      </c>
      <c r="J1110" s="272" t="s">
        <v>263</v>
      </c>
      <c r="K1110" s="272" t="s">
        <v>263</v>
      </c>
      <c r="L1110" s="272" t="s">
        <v>263</v>
      </c>
      <c r="M1110" s="272" t="s">
        <v>263</v>
      </c>
      <c r="N1110" s="272" t="s">
        <v>263</v>
      </c>
    </row>
    <row r="1111" spans="1:14">
      <c r="A1111" s="272">
        <v>812451</v>
      </c>
      <c r="B1111" s="272" t="s">
        <v>712</v>
      </c>
      <c r="C1111" s="272" t="s">
        <v>264</v>
      </c>
      <c r="D1111" s="272" t="s">
        <v>263</v>
      </c>
      <c r="E1111" s="272" t="s">
        <v>263</v>
      </c>
      <c r="F1111" s="272" t="s">
        <v>263</v>
      </c>
      <c r="G1111" s="272" t="s">
        <v>263</v>
      </c>
      <c r="H1111" s="272" t="s">
        <v>264</v>
      </c>
      <c r="I1111" s="272" t="s">
        <v>263</v>
      </c>
      <c r="J1111" s="272" t="s">
        <v>263</v>
      </c>
      <c r="K1111" s="272" t="s">
        <v>263</v>
      </c>
      <c r="L1111" s="272" t="s">
        <v>263</v>
      </c>
      <c r="M1111" s="272" t="s">
        <v>263</v>
      </c>
      <c r="N1111" s="272" t="s">
        <v>263</v>
      </c>
    </row>
    <row r="1112" spans="1:14">
      <c r="A1112" s="272">
        <v>812512</v>
      </c>
      <c r="B1112" s="272" t="s">
        <v>712</v>
      </c>
      <c r="C1112" s="272" t="s">
        <v>264</v>
      </c>
      <c r="D1112" s="272" t="s">
        <v>263</v>
      </c>
      <c r="E1112" s="272" t="s">
        <v>263</v>
      </c>
      <c r="F1112" s="272" t="s">
        <v>264</v>
      </c>
      <c r="G1112" s="272" t="s">
        <v>264</v>
      </c>
      <c r="H1112" s="272" t="s">
        <v>264</v>
      </c>
      <c r="I1112" s="272" t="s">
        <v>263</v>
      </c>
      <c r="J1112" s="272" t="s">
        <v>263</v>
      </c>
      <c r="K1112" s="272" t="s">
        <v>263</v>
      </c>
      <c r="L1112" s="272" t="s">
        <v>263</v>
      </c>
      <c r="M1112" s="272" t="s">
        <v>263</v>
      </c>
      <c r="N1112" s="272" t="s">
        <v>263</v>
      </c>
    </row>
    <row r="1113" spans="1:14">
      <c r="A1113" s="272">
        <v>812635</v>
      </c>
      <c r="B1113" s="272" t="s">
        <v>712</v>
      </c>
      <c r="C1113" s="272" t="s">
        <v>264</v>
      </c>
      <c r="D1113" s="272" t="s">
        <v>264</v>
      </c>
      <c r="E1113" s="272" t="s">
        <v>264</v>
      </c>
      <c r="F1113" s="272" t="s">
        <v>264</v>
      </c>
      <c r="G1113" s="272" t="s">
        <v>264</v>
      </c>
      <c r="H1113" s="272" t="s">
        <v>264</v>
      </c>
      <c r="I1113" s="272" t="s">
        <v>263</v>
      </c>
      <c r="J1113" s="272" t="s">
        <v>263</v>
      </c>
      <c r="K1113" s="272" t="s">
        <v>263</v>
      </c>
      <c r="L1113" s="272" t="s">
        <v>263</v>
      </c>
      <c r="M1113" s="272" t="s">
        <v>263</v>
      </c>
      <c r="N1113" s="272" t="s">
        <v>263</v>
      </c>
    </row>
    <row r="1114" spans="1:14">
      <c r="A1114" s="272">
        <v>812781</v>
      </c>
      <c r="B1114" s="272" t="s">
        <v>712</v>
      </c>
      <c r="C1114" s="272" t="s">
        <v>264</v>
      </c>
      <c r="D1114" s="272" t="s">
        <v>264</v>
      </c>
      <c r="E1114" s="272" t="s">
        <v>264</v>
      </c>
      <c r="F1114" s="272" t="s">
        <v>264</v>
      </c>
      <c r="G1114" s="272" t="s">
        <v>264</v>
      </c>
      <c r="H1114" s="272" t="s">
        <v>264</v>
      </c>
      <c r="I1114" s="272" t="s">
        <v>263</v>
      </c>
      <c r="J1114" s="272" t="s">
        <v>263</v>
      </c>
      <c r="K1114" s="272" t="s">
        <v>263</v>
      </c>
      <c r="L1114" s="272" t="s">
        <v>263</v>
      </c>
      <c r="M1114" s="272" t="s">
        <v>263</v>
      </c>
      <c r="N1114" s="272" t="s">
        <v>263</v>
      </c>
    </row>
    <row r="1115" spans="1:14">
      <c r="A1115" s="272">
        <v>812809</v>
      </c>
      <c r="B1115" s="272" t="s">
        <v>712</v>
      </c>
      <c r="C1115" s="272" t="s">
        <v>264</v>
      </c>
      <c r="D1115" s="272" t="s">
        <v>264</v>
      </c>
      <c r="E1115" s="272" t="s">
        <v>264</v>
      </c>
      <c r="F1115" s="272" t="s">
        <v>264</v>
      </c>
      <c r="G1115" s="272" t="s">
        <v>264</v>
      </c>
      <c r="H1115" s="272" t="s">
        <v>264</v>
      </c>
      <c r="I1115" s="272" t="s">
        <v>263</v>
      </c>
      <c r="J1115" s="272" t="s">
        <v>263</v>
      </c>
      <c r="K1115" s="272" t="s">
        <v>263</v>
      </c>
      <c r="L1115" s="272" t="s">
        <v>263</v>
      </c>
      <c r="M1115" s="272" t="s">
        <v>263</v>
      </c>
      <c r="N1115" s="272" t="s">
        <v>263</v>
      </c>
    </row>
    <row r="1116" spans="1:14">
      <c r="A1116" s="272">
        <v>812853</v>
      </c>
      <c r="B1116" s="272" t="s">
        <v>712</v>
      </c>
      <c r="C1116" s="272" t="s">
        <v>264</v>
      </c>
      <c r="D1116" s="272" t="s">
        <v>263</v>
      </c>
      <c r="E1116" s="272" t="s">
        <v>263</v>
      </c>
      <c r="F1116" s="272" t="s">
        <v>263</v>
      </c>
      <c r="G1116" s="272" t="s">
        <v>264</v>
      </c>
      <c r="H1116" s="272" t="s">
        <v>263</v>
      </c>
      <c r="I1116" s="272" t="s">
        <v>263</v>
      </c>
      <c r="J1116" s="272" t="s">
        <v>263</v>
      </c>
      <c r="K1116" s="272" t="s">
        <v>263</v>
      </c>
      <c r="L1116" s="272" t="s">
        <v>263</v>
      </c>
      <c r="M1116" s="272" t="s">
        <v>263</v>
      </c>
      <c r="N1116" s="272" t="s">
        <v>263</v>
      </c>
    </row>
    <row r="1117" spans="1:14">
      <c r="A1117" s="272">
        <v>812859</v>
      </c>
      <c r="B1117" s="272" t="s">
        <v>712</v>
      </c>
      <c r="C1117" s="272" t="s">
        <v>264</v>
      </c>
      <c r="D1117" s="272" t="s">
        <v>264</v>
      </c>
      <c r="E1117" s="272" t="s">
        <v>264</v>
      </c>
      <c r="F1117" s="272" t="s">
        <v>264</v>
      </c>
      <c r="G1117" s="272" t="s">
        <v>264</v>
      </c>
      <c r="H1117" s="272" t="s">
        <v>264</v>
      </c>
      <c r="I1117" s="272" t="s">
        <v>263</v>
      </c>
      <c r="J1117" s="272" t="s">
        <v>263</v>
      </c>
      <c r="K1117" s="272" t="s">
        <v>263</v>
      </c>
      <c r="L1117" s="272" t="s">
        <v>263</v>
      </c>
      <c r="M1117" s="272" t="s">
        <v>263</v>
      </c>
      <c r="N1117" s="272" t="s">
        <v>263</v>
      </c>
    </row>
    <row r="1118" spans="1:14">
      <c r="A1118" s="272">
        <v>812893</v>
      </c>
      <c r="B1118" s="272" t="s">
        <v>712</v>
      </c>
      <c r="C1118" s="272" t="s">
        <v>263</v>
      </c>
      <c r="D1118" s="272" t="s">
        <v>264</v>
      </c>
      <c r="E1118" s="272" t="s">
        <v>264</v>
      </c>
      <c r="F1118" s="272" t="s">
        <v>264</v>
      </c>
      <c r="G1118" s="272" t="s">
        <v>264</v>
      </c>
      <c r="H1118" s="272" t="s">
        <v>264</v>
      </c>
      <c r="I1118" s="272" t="s">
        <v>263</v>
      </c>
      <c r="J1118" s="272" t="s">
        <v>263</v>
      </c>
      <c r="K1118" s="272" t="s">
        <v>263</v>
      </c>
      <c r="L1118" s="272" t="s">
        <v>263</v>
      </c>
      <c r="M1118" s="272" t="s">
        <v>263</v>
      </c>
      <c r="N1118" s="272" t="s">
        <v>263</v>
      </c>
    </row>
    <row r="1119" spans="1:14">
      <c r="A1119" s="272">
        <v>812926</v>
      </c>
      <c r="B1119" s="272" t="s">
        <v>712</v>
      </c>
      <c r="C1119" s="272" t="s">
        <v>264</v>
      </c>
      <c r="D1119" s="272" t="s">
        <v>263</v>
      </c>
      <c r="E1119" s="272" t="s">
        <v>263</v>
      </c>
      <c r="F1119" s="272" t="s">
        <v>264</v>
      </c>
      <c r="G1119" s="272" t="s">
        <v>263</v>
      </c>
      <c r="H1119" s="272" t="s">
        <v>263</v>
      </c>
      <c r="I1119" s="272" t="s">
        <v>263</v>
      </c>
      <c r="J1119" s="272" t="s">
        <v>263</v>
      </c>
      <c r="K1119" s="272" t="s">
        <v>263</v>
      </c>
      <c r="L1119" s="272" t="s">
        <v>263</v>
      </c>
      <c r="M1119" s="272" t="s">
        <v>263</v>
      </c>
      <c r="N1119" s="272" t="s">
        <v>263</v>
      </c>
    </row>
    <row r="1120" spans="1:14">
      <c r="A1120" s="272">
        <v>812993</v>
      </c>
      <c r="B1120" s="272" t="s">
        <v>712</v>
      </c>
      <c r="C1120" s="272" t="s">
        <v>264</v>
      </c>
      <c r="D1120" s="272" t="s">
        <v>264</v>
      </c>
      <c r="E1120" s="272" t="s">
        <v>264</v>
      </c>
      <c r="F1120" s="272" t="s">
        <v>264</v>
      </c>
      <c r="G1120" s="272" t="s">
        <v>264</v>
      </c>
      <c r="H1120" s="272" t="s">
        <v>264</v>
      </c>
      <c r="I1120" s="272" t="s">
        <v>263</v>
      </c>
      <c r="J1120" s="272" t="s">
        <v>263</v>
      </c>
      <c r="K1120" s="272" t="s">
        <v>263</v>
      </c>
      <c r="L1120" s="272" t="s">
        <v>263</v>
      </c>
      <c r="M1120" s="272" t="s">
        <v>263</v>
      </c>
      <c r="N1120" s="272" t="s">
        <v>263</v>
      </c>
    </row>
    <row r="1121" spans="1:50">
      <c r="A1121" s="272">
        <v>813002</v>
      </c>
      <c r="B1121" s="272" t="s">
        <v>712</v>
      </c>
      <c r="C1121" s="272" t="s">
        <v>263</v>
      </c>
      <c r="D1121" s="272" t="s">
        <v>263</v>
      </c>
      <c r="E1121" s="272" t="s">
        <v>263</v>
      </c>
      <c r="F1121" s="272" t="s">
        <v>264</v>
      </c>
      <c r="G1121" s="272" t="s">
        <v>263</v>
      </c>
      <c r="H1121" s="272" t="s">
        <v>264</v>
      </c>
      <c r="I1121" s="272" t="s">
        <v>263</v>
      </c>
      <c r="J1121" s="272" t="s">
        <v>263</v>
      </c>
      <c r="K1121" s="272" t="s">
        <v>263</v>
      </c>
      <c r="L1121" s="272" t="s">
        <v>263</v>
      </c>
      <c r="M1121" s="272" t="s">
        <v>263</v>
      </c>
      <c r="N1121" s="272" t="s">
        <v>263</v>
      </c>
    </row>
    <row r="1122" spans="1:50">
      <c r="A1122" s="272">
        <v>813005</v>
      </c>
      <c r="B1122" s="272" t="s">
        <v>712</v>
      </c>
      <c r="C1122" s="272" t="s">
        <v>263</v>
      </c>
      <c r="D1122" s="272" t="s">
        <v>264</v>
      </c>
      <c r="E1122" s="272" t="s">
        <v>264</v>
      </c>
      <c r="F1122" s="272" t="s">
        <v>264</v>
      </c>
      <c r="G1122" s="272" t="s">
        <v>264</v>
      </c>
      <c r="H1122" s="272" t="s">
        <v>263</v>
      </c>
      <c r="I1122" s="272" t="s">
        <v>263</v>
      </c>
      <c r="J1122" s="272" t="s">
        <v>263</v>
      </c>
      <c r="K1122" s="272" t="s">
        <v>263</v>
      </c>
      <c r="L1122" s="272" t="s">
        <v>263</v>
      </c>
      <c r="M1122" s="272" t="s">
        <v>263</v>
      </c>
      <c r="N1122" s="272" t="s">
        <v>263</v>
      </c>
    </row>
    <row r="1123" spans="1:50">
      <c r="A1123" s="272">
        <v>813040</v>
      </c>
      <c r="B1123" s="272" t="s">
        <v>712</v>
      </c>
      <c r="C1123" s="272" t="s">
        <v>264</v>
      </c>
      <c r="D1123" s="272" t="s">
        <v>263</v>
      </c>
      <c r="E1123" s="272" t="s">
        <v>263</v>
      </c>
      <c r="F1123" s="272" t="s">
        <v>264</v>
      </c>
      <c r="G1123" s="272" t="s">
        <v>263</v>
      </c>
      <c r="H1123" s="272" t="s">
        <v>264</v>
      </c>
      <c r="I1123" s="272" t="s">
        <v>263</v>
      </c>
      <c r="J1123" s="272" t="s">
        <v>263</v>
      </c>
      <c r="K1123" s="272" t="s">
        <v>263</v>
      </c>
      <c r="L1123" s="272" t="s">
        <v>263</v>
      </c>
      <c r="M1123" s="272" t="s">
        <v>263</v>
      </c>
      <c r="N1123" s="272" t="s">
        <v>263</v>
      </c>
    </row>
    <row r="1124" spans="1:50">
      <c r="A1124" s="272">
        <v>813276</v>
      </c>
      <c r="B1124" s="272" t="s">
        <v>712</v>
      </c>
      <c r="C1124" s="272" t="s">
        <v>264</v>
      </c>
      <c r="D1124" s="272" t="s">
        <v>263</v>
      </c>
      <c r="E1124" s="272" t="s">
        <v>263</v>
      </c>
      <c r="F1124" s="272" t="s">
        <v>263</v>
      </c>
      <c r="G1124" s="272" t="s">
        <v>264</v>
      </c>
      <c r="H1124" s="272" t="s">
        <v>263</v>
      </c>
      <c r="I1124" s="272" t="s">
        <v>263</v>
      </c>
      <c r="J1124" s="272" t="s">
        <v>263</v>
      </c>
      <c r="K1124" s="272" t="s">
        <v>263</v>
      </c>
      <c r="L1124" s="272" t="s">
        <v>263</v>
      </c>
      <c r="M1124" s="272" t="s">
        <v>263</v>
      </c>
      <c r="N1124" s="272" t="s">
        <v>263</v>
      </c>
    </row>
    <row r="1125" spans="1:50">
      <c r="A1125" s="272">
        <v>813335</v>
      </c>
      <c r="B1125" s="272" t="s">
        <v>712</v>
      </c>
      <c r="C1125" s="272" t="s">
        <v>264</v>
      </c>
      <c r="D1125" s="272" t="s">
        <v>263</v>
      </c>
      <c r="E1125" s="272" t="s">
        <v>263</v>
      </c>
      <c r="F1125" s="272" t="s">
        <v>264</v>
      </c>
      <c r="G1125" s="272" t="s">
        <v>264</v>
      </c>
      <c r="H1125" s="272" t="s">
        <v>263</v>
      </c>
      <c r="I1125" s="272" t="s">
        <v>263</v>
      </c>
      <c r="J1125" s="272" t="s">
        <v>263</v>
      </c>
      <c r="K1125" s="272" t="s">
        <v>263</v>
      </c>
      <c r="L1125" s="272" t="s">
        <v>263</v>
      </c>
      <c r="M1125" s="272" t="s">
        <v>263</v>
      </c>
      <c r="N1125" s="272" t="s">
        <v>263</v>
      </c>
    </row>
    <row r="1126" spans="1:50">
      <c r="A1126" s="272">
        <v>813453</v>
      </c>
      <c r="B1126" s="272" t="s">
        <v>712</v>
      </c>
      <c r="C1126" s="272" t="s">
        <v>264</v>
      </c>
      <c r="D1126" s="272" t="s">
        <v>264</v>
      </c>
      <c r="E1126" s="272" t="s">
        <v>264</v>
      </c>
      <c r="F1126" s="272" t="s">
        <v>264</v>
      </c>
      <c r="G1126" s="272" t="s">
        <v>264</v>
      </c>
      <c r="H1126" s="272" t="s">
        <v>263</v>
      </c>
      <c r="I1126" s="272" t="s">
        <v>263</v>
      </c>
      <c r="J1126" s="272" t="s">
        <v>263</v>
      </c>
      <c r="K1126" s="272" t="s">
        <v>263</v>
      </c>
      <c r="L1126" s="272" t="s">
        <v>263</v>
      </c>
      <c r="M1126" s="272" t="s">
        <v>263</v>
      </c>
      <c r="N1126" s="272" t="s">
        <v>263</v>
      </c>
    </row>
    <row r="1127" spans="1:50">
      <c r="A1127" s="272">
        <v>813465</v>
      </c>
      <c r="B1127" s="272" t="s">
        <v>712</v>
      </c>
      <c r="C1127" s="272" t="s">
        <v>264</v>
      </c>
      <c r="D1127" s="272" t="s">
        <v>264</v>
      </c>
      <c r="E1127" s="272" t="s">
        <v>263</v>
      </c>
      <c r="F1127" s="272" t="s">
        <v>264</v>
      </c>
      <c r="G1127" s="272" t="s">
        <v>263</v>
      </c>
      <c r="H1127" s="272" t="s">
        <v>263</v>
      </c>
      <c r="I1127" s="272" t="s">
        <v>263</v>
      </c>
      <c r="J1127" s="272" t="s">
        <v>263</v>
      </c>
      <c r="K1127" s="272" t="s">
        <v>263</v>
      </c>
      <c r="L1127" s="272" t="s">
        <v>263</v>
      </c>
      <c r="M1127" s="272" t="s">
        <v>263</v>
      </c>
      <c r="N1127" s="272" t="s">
        <v>263</v>
      </c>
    </row>
    <row r="1128" spans="1:50">
      <c r="A1128" s="272">
        <v>813468</v>
      </c>
      <c r="B1128" s="272" t="s">
        <v>712</v>
      </c>
      <c r="C1128" s="272" t="s">
        <v>264</v>
      </c>
      <c r="D1128" s="272" t="s">
        <v>263</v>
      </c>
      <c r="E1128" s="272" t="s">
        <v>263</v>
      </c>
      <c r="F1128" s="272" t="s">
        <v>263</v>
      </c>
      <c r="G1128" s="272" t="s">
        <v>264</v>
      </c>
      <c r="H1128" s="272" t="s">
        <v>264</v>
      </c>
      <c r="I1128" s="272" t="s">
        <v>263</v>
      </c>
      <c r="J1128" s="272" t="s">
        <v>263</v>
      </c>
      <c r="K1128" s="272" t="s">
        <v>263</v>
      </c>
      <c r="L1128" s="272" t="s">
        <v>263</v>
      </c>
      <c r="M1128" s="272" t="s">
        <v>263</v>
      </c>
      <c r="N1128" s="272" t="s">
        <v>263</v>
      </c>
    </row>
    <row r="1129" spans="1:50">
      <c r="A1129" s="272">
        <v>813471</v>
      </c>
      <c r="B1129" s="272" t="s">
        <v>712</v>
      </c>
      <c r="C1129" s="272" t="s">
        <v>264</v>
      </c>
      <c r="D1129" s="272" t="s">
        <v>264</v>
      </c>
      <c r="E1129" s="272" t="s">
        <v>264</v>
      </c>
      <c r="F1129" s="272" t="s">
        <v>264</v>
      </c>
      <c r="G1129" s="272" t="s">
        <v>264</v>
      </c>
      <c r="H1129" s="272" t="s">
        <v>263</v>
      </c>
      <c r="I1129" s="272" t="s">
        <v>263</v>
      </c>
      <c r="J1129" s="272" t="s">
        <v>263</v>
      </c>
      <c r="K1129" s="272" t="s">
        <v>263</v>
      </c>
      <c r="L1129" s="272" t="s">
        <v>263</v>
      </c>
      <c r="M1129" s="272" t="s">
        <v>263</v>
      </c>
      <c r="N1129" s="272" t="s">
        <v>263</v>
      </c>
    </row>
    <row r="1130" spans="1:50">
      <c r="A1130" s="272">
        <v>813478</v>
      </c>
      <c r="B1130" s="272" t="s">
        <v>712</v>
      </c>
      <c r="C1130" s="272" t="s">
        <v>264</v>
      </c>
      <c r="D1130" s="272" t="s">
        <v>264</v>
      </c>
      <c r="G1130" s="272" t="s">
        <v>264</v>
      </c>
      <c r="H1130" s="272" t="s">
        <v>264</v>
      </c>
      <c r="I1130" s="272" t="s">
        <v>263</v>
      </c>
      <c r="J1130" s="272" t="s">
        <v>263</v>
      </c>
      <c r="K1130" s="272" t="s">
        <v>263</v>
      </c>
      <c r="L1130" s="272" t="s">
        <v>263</v>
      </c>
      <c r="M1130" s="272" t="s">
        <v>263</v>
      </c>
      <c r="N1130" s="272" t="s">
        <v>263</v>
      </c>
    </row>
    <row r="1131" spans="1:50">
      <c r="A1131" s="272">
        <v>800017</v>
      </c>
      <c r="B1131" s="272" t="s">
        <v>712</v>
      </c>
      <c r="C1131" s="272" t="s">
        <v>264</v>
      </c>
      <c r="D1131" s="272" t="s">
        <v>263</v>
      </c>
      <c r="E1131" s="272" t="s">
        <v>262</v>
      </c>
      <c r="F1131" s="272" t="s">
        <v>262</v>
      </c>
      <c r="G1131" s="272" t="s">
        <v>264</v>
      </c>
      <c r="H1131" s="272" t="s">
        <v>262</v>
      </c>
      <c r="I1131" s="272" t="s">
        <v>263</v>
      </c>
      <c r="J1131" s="272" t="s">
        <v>263</v>
      </c>
      <c r="K1131" s="272" t="s">
        <v>263</v>
      </c>
      <c r="L1131" s="272" t="s">
        <v>263</v>
      </c>
      <c r="M1131" s="272" t="s">
        <v>263</v>
      </c>
      <c r="N1131" s="272" t="s">
        <v>263</v>
      </c>
      <c r="O1131" s="272" t="s">
        <v>677</v>
      </c>
      <c r="P1131" s="272" t="s">
        <v>677</v>
      </c>
      <c r="Q1131" s="272" t="s">
        <v>677</v>
      </c>
      <c r="R1131" s="272" t="s">
        <v>677</v>
      </c>
      <c r="S1131" s="272" t="s">
        <v>677</v>
      </c>
      <c r="T1131" s="272" t="s">
        <v>677</v>
      </c>
      <c r="U1131" s="272" t="s">
        <v>677</v>
      </c>
      <c r="V1131" s="272" t="s">
        <v>677</v>
      </c>
      <c r="W1131" s="272" t="s">
        <v>677</v>
      </c>
      <c r="X1131" s="272" t="s">
        <v>677</v>
      </c>
      <c r="Y1131" s="272" t="s">
        <v>677</v>
      </c>
      <c r="Z1131" s="272" t="s">
        <v>677</v>
      </c>
      <c r="AA1131" s="272" t="s">
        <v>677</v>
      </c>
      <c r="AB1131" s="272" t="s">
        <v>677</v>
      </c>
      <c r="AC1131" s="272" t="s">
        <v>677</v>
      </c>
      <c r="AD1131" s="272" t="s">
        <v>677</v>
      </c>
      <c r="AE1131" s="272" t="s">
        <v>677</v>
      </c>
      <c r="AF1131" s="272" t="s">
        <v>677</v>
      </c>
      <c r="AG1131" s="272" t="s">
        <v>677</v>
      </c>
      <c r="AH1131" s="272" t="s">
        <v>677</v>
      </c>
      <c r="AI1131" s="272" t="s">
        <v>677</v>
      </c>
      <c r="AJ1131" s="272" t="s">
        <v>677</v>
      </c>
      <c r="AK1131" s="272" t="s">
        <v>677</v>
      </c>
      <c r="AL1131" s="272" t="s">
        <v>677</v>
      </c>
      <c r="AM1131" s="272" t="s">
        <v>677</v>
      </c>
      <c r="AN1131" s="272" t="s">
        <v>677</v>
      </c>
      <c r="AO1131" s="272" t="s">
        <v>677</v>
      </c>
      <c r="AP1131" s="272" t="s">
        <v>677</v>
      </c>
      <c r="AQ1131" s="272" t="s">
        <v>677</v>
      </c>
      <c r="AR1131" s="272" t="s">
        <v>677</v>
      </c>
      <c r="AS1131" s="272" t="s">
        <v>677</v>
      </c>
      <c r="AT1131" s="272" t="s">
        <v>677</v>
      </c>
      <c r="AU1131" s="272" t="s">
        <v>677</v>
      </c>
      <c r="AV1131" s="272" t="s">
        <v>677</v>
      </c>
      <c r="AW1131" s="272" t="s">
        <v>677</v>
      </c>
      <c r="AX1131" s="272" t="s">
        <v>677</v>
      </c>
    </row>
    <row r="1132" spans="1:50">
      <c r="A1132" s="272">
        <v>800254</v>
      </c>
      <c r="B1132" s="272" t="s">
        <v>712</v>
      </c>
      <c r="C1132" s="272" t="s">
        <v>262</v>
      </c>
      <c r="D1132" s="272" t="s">
        <v>262</v>
      </c>
      <c r="E1132" s="272" t="s">
        <v>262</v>
      </c>
      <c r="F1132" s="272" t="s">
        <v>262</v>
      </c>
      <c r="G1132" s="272" t="s">
        <v>262</v>
      </c>
      <c r="H1132" s="272" t="s">
        <v>262</v>
      </c>
      <c r="I1132" s="272" t="s">
        <v>262</v>
      </c>
      <c r="J1132" s="272" t="s">
        <v>262</v>
      </c>
      <c r="K1132" s="272" t="s">
        <v>262</v>
      </c>
      <c r="L1132" s="272" t="s">
        <v>262</v>
      </c>
      <c r="M1132" s="272" t="s">
        <v>262</v>
      </c>
      <c r="N1132" s="272" t="s">
        <v>264</v>
      </c>
      <c r="O1132" s="272" t="s">
        <v>677</v>
      </c>
      <c r="P1132" s="272" t="s">
        <v>677</v>
      </c>
      <c r="Q1132" s="272" t="s">
        <v>677</v>
      </c>
      <c r="R1132" s="272" t="s">
        <v>677</v>
      </c>
      <c r="S1132" s="272" t="s">
        <v>677</v>
      </c>
      <c r="T1132" s="272" t="s">
        <v>677</v>
      </c>
      <c r="U1132" s="272" t="s">
        <v>677</v>
      </c>
      <c r="V1132" s="272" t="s">
        <v>677</v>
      </c>
      <c r="W1132" s="272" t="s">
        <v>677</v>
      </c>
      <c r="X1132" s="272" t="s">
        <v>677</v>
      </c>
      <c r="Y1132" s="272" t="s">
        <v>677</v>
      </c>
      <c r="Z1132" s="272" t="s">
        <v>677</v>
      </c>
      <c r="AA1132" s="272" t="s">
        <v>677</v>
      </c>
      <c r="AB1132" s="272" t="s">
        <v>677</v>
      </c>
      <c r="AC1132" s="272" t="s">
        <v>677</v>
      </c>
      <c r="AD1132" s="272" t="s">
        <v>677</v>
      </c>
      <c r="AE1132" s="272" t="s">
        <v>677</v>
      </c>
      <c r="AF1132" s="272" t="s">
        <v>677</v>
      </c>
      <c r="AG1132" s="272" t="s">
        <v>677</v>
      </c>
      <c r="AH1132" s="272" t="s">
        <v>677</v>
      </c>
      <c r="AI1132" s="272" t="s">
        <v>677</v>
      </c>
      <c r="AJ1132" s="272" t="s">
        <v>677</v>
      </c>
      <c r="AK1132" s="272" t="s">
        <v>677</v>
      </c>
      <c r="AL1132" s="272" t="s">
        <v>677</v>
      </c>
      <c r="AM1132" s="272" t="s">
        <v>677</v>
      </c>
      <c r="AN1132" s="272" t="s">
        <v>677</v>
      </c>
      <c r="AO1132" s="272" t="s">
        <v>677</v>
      </c>
      <c r="AP1132" s="272" t="s">
        <v>677</v>
      </c>
      <c r="AQ1132" s="272" t="s">
        <v>677</v>
      </c>
      <c r="AR1132" s="272" t="s">
        <v>677</v>
      </c>
      <c r="AS1132" s="272" t="s">
        <v>677</v>
      </c>
      <c r="AT1132" s="272" t="s">
        <v>677</v>
      </c>
      <c r="AU1132" s="272" t="s">
        <v>677</v>
      </c>
      <c r="AV1132" s="272" t="s">
        <v>677</v>
      </c>
      <c r="AW1132" s="272" t="s">
        <v>677</v>
      </c>
      <c r="AX1132" s="272" t="s">
        <v>677</v>
      </c>
    </row>
    <row r="1133" spans="1:50">
      <c r="A1133" s="272">
        <v>800274</v>
      </c>
      <c r="B1133" s="272" t="s">
        <v>712</v>
      </c>
      <c r="C1133" s="272" t="s">
        <v>262</v>
      </c>
      <c r="D1133" s="272" t="s">
        <v>262</v>
      </c>
      <c r="E1133" s="272" t="s">
        <v>262</v>
      </c>
      <c r="F1133" s="272" t="s">
        <v>262</v>
      </c>
      <c r="G1133" s="272" t="s">
        <v>263</v>
      </c>
      <c r="H1133" s="272" t="s">
        <v>264</v>
      </c>
      <c r="I1133" s="272" t="s">
        <v>262</v>
      </c>
      <c r="J1133" s="272" t="s">
        <v>263</v>
      </c>
      <c r="K1133" s="272" t="s">
        <v>263</v>
      </c>
      <c r="L1133" s="272" t="s">
        <v>263</v>
      </c>
      <c r="M1133" s="272" t="s">
        <v>264</v>
      </c>
      <c r="N1133" s="272" t="s">
        <v>262</v>
      </c>
      <c r="O1133" s="272" t="s">
        <v>677</v>
      </c>
      <c r="P1133" s="272" t="s">
        <v>677</v>
      </c>
      <c r="Q1133" s="272" t="s">
        <v>677</v>
      </c>
      <c r="R1133" s="272" t="s">
        <v>677</v>
      </c>
      <c r="S1133" s="272" t="s">
        <v>677</v>
      </c>
      <c r="T1133" s="272" t="s">
        <v>677</v>
      </c>
      <c r="U1133" s="272" t="s">
        <v>677</v>
      </c>
      <c r="V1133" s="272" t="s">
        <v>677</v>
      </c>
      <c r="W1133" s="272" t="s">
        <v>677</v>
      </c>
      <c r="X1133" s="272" t="s">
        <v>677</v>
      </c>
      <c r="Y1133" s="272" t="s">
        <v>677</v>
      </c>
      <c r="Z1133" s="272" t="s">
        <v>677</v>
      </c>
      <c r="AA1133" s="272" t="s">
        <v>677</v>
      </c>
      <c r="AB1133" s="272" t="s">
        <v>677</v>
      </c>
      <c r="AC1133" s="272" t="s">
        <v>677</v>
      </c>
      <c r="AD1133" s="272" t="s">
        <v>677</v>
      </c>
      <c r="AE1133" s="272" t="s">
        <v>677</v>
      </c>
      <c r="AF1133" s="272" t="s">
        <v>677</v>
      </c>
      <c r="AG1133" s="272" t="s">
        <v>677</v>
      </c>
      <c r="AH1133" s="272" t="s">
        <v>677</v>
      </c>
      <c r="AI1133" s="272" t="s">
        <v>677</v>
      </c>
      <c r="AJ1133" s="272" t="s">
        <v>677</v>
      </c>
      <c r="AK1133" s="272" t="s">
        <v>677</v>
      </c>
      <c r="AL1133" s="272" t="s">
        <v>677</v>
      </c>
      <c r="AM1133" s="272" t="s">
        <v>677</v>
      </c>
      <c r="AN1133" s="272" t="s">
        <v>677</v>
      </c>
      <c r="AO1133" s="272" t="s">
        <v>677</v>
      </c>
      <c r="AP1133" s="272" t="s">
        <v>677</v>
      </c>
      <c r="AQ1133" s="272" t="s">
        <v>677</v>
      </c>
      <c r="AR1133" s="272" t="s">
        <v>677</v>
      </c>
      <c r="AS1133" s="272" t="s">
        <v>677</v>
      </c>
      <c r="AT1133" s="272" t="s">
        <v>677</v>
      </c>
      <c r="AU1133" s="272" t="s">
        <v>677</v>
      </c>
      <c r="AV1133" s="272" t="s">
        <v>677</v>
      </c>
      <c r="AW1133" s="272" t="s">
        <v>677</v>
      </c>
      <c r="AX1133" s="272" t="s">
        <v>677</v>
      </c>
    </row>
    <row r="1134" spans="1:50">
      <c r="A1134" s="272">
        <v>800529</v>
      </c>
      <c r="B1134" s="272" t="s">
        <v>712</v>
      </c>
      <c r="C1134" s="272" t="s">
        <v>262</v>
      </c>
      <c r="D1134" s="272" t="s">
        <v>262</v>
      </c>
      <c r="E1134" s="272" t="s">
        <v>263</v>
      </c>
      <c r="F1134" s="272" t="s">
        <v>262</v>
      </c>
      <c r="G1134" s="272" t="s">
        <v>263</v>
      </c>
      <c r="H1134" s="272" t="s">
        <v>264</v>
      </c>
      <c r="I1134" s="272" t="s">
        <v>262</v>
      </c>
      <c r="J1134" s="272" t="s">
        <v>263</v>
      </c>
      <c r="K1134" s="272" t="s">
        <v>263</v>
      </c>
      <c r="L1134" s="272" t="s">
        <v>263</v>
      </c>
      <c r="M1134" s="272" t="s">
        <v>262</v>
      </c>
      <c r="N1134" s="272" t="s">
        <v>263</v>
      </c>
      <c r="O1134" s="272" t="s">
        <v>677</v>
      </c>
      <c r="P1134" s="272" t="s">
        <v>677</v>
      </c>
      <c r="Q1134" s="272" t="s">
        <v>677</v>
      </c>
      <c r="R1134" s="272" t="s">
        <v>677</v>
      </c>
      <c r="S1134" s="272" t="s">
        <v>677</v>
      </c>
      <c r="T1134" s="272" t="s">
        <v>677</v>
      </c>
      <c r="U1134" s="272" t="s">
        <v>677</v>
      </c>
      <c r="V1134" s="272" t="s">
        <v>677</v>
      </c>
      <c r="W1134" s="272" t="s">
        <v>677</v>
      </c>
      <c r="X1134" s="272" t="s">
        <v>677</v>
      </c>
      <c r="Y1134" s="272" t="s">
        <v>677</v>
      </c>
      <c r="Z1134" s="272" t="s">
        <v>677</v>
      </c>
      <c r="AA1134" s="272" t="s">
        <v>677</v>
      </c>
      <c r="AB1134" s="272" t="s">
        <v>677</v>
      </c>
      <c r="AC1134" s="272" t="s">
        <v>677</v>
      </c>
      <c r="AD1134" s="272" t="s">
        <v>677</v>
      </c>
      <c r="AE1134" s="272" t="s">
        <v>677</v>
      </c>
      <c r="AF1134" s="272" t="s">
        <v>677</v>
      </c>
      <c r="AG1134" s="272" t="s">
        <v>677</v>
      </c>
      <c r="AH1134" s="272" t="s">
        <v>677</v>
      </c>
      <c r="AI1134" s="272" t="s">
        <v>677</v>
      </c>
      <c r="AJ1134" s="272" t="s">
        <v>677</v>
      </c>
      <c r="AK1134" s="272" t="s">
        <v>677</v>
      </c>
      <c r="AL1134" s="272" t="s">
        <v>677</v>
      </c>
      <c r="AM1134" s="272" t="s">
        <v>677</v>
      </c>
      <c r="AN1134" s="272" t="s">
        <v>677</v>
      </c>
      <c r="AO1134" s="272" t="s">
        <v>677</v>
      </c>
      <c r="AP1134" s="272" t="s">
        <v>677</v>
      </c>
      <c r="AQ1134" s="272" t="s">
        <v>677</v>
      </c>
      <c r="AR1134" s="272" t="s">
        <v>677</v>
      </c>
      <c r="AS1134" s="272" t="s">
        <v>677</v>
      </c>
      <c r="AT1134" s="272" t="s">
        <v>677</v>
      </c>
      <c r="AU1134" s="272" t="s">
        <v>677</v>
      </c>
      <c r="AV1134" s="272" t="s">
        <v>677</v>
      </c>
      <c r="AW1134" s="272" t="s">
        <v>677</v>
      </c>
      <c r="AX1134" s="272" t="s">
        <v>677</v>
      </c>
    </row>
    <row r="1135" spans="1:50">
      <c r="A1135" s="272">
        <v>800642</v>
      </c>
      <c r="B1135" s="272" t="s">
        <v>712</v>
      </c>
      <c r="C1135" s="272" t="s">
        <v>262</v>
      </c>
      <c r="D1135" s="272" t="s">
        <v>262</v>
      </c>
      <c r="E1135" s="272" t="s">
        <v>264</v>
      </c>
      <c r="F1135" s="272" t="s">
        <v>262</v>
      </c>
      <c r="G1135" s="272" t="s">
        <v>262</v>
      </c>
      <c r="H1135" s="272" t="s">
        <v>264</v>
      </c>
      <c r="I1135" s="272" t="s">
        <v>264</v>
      </c>
      <c r="J1135" s="272" t="s">
        <v>262</v>
      </c>
      <c r="K1135" s="272" t="s">
        <v>264</v>
      </c>
      <c r="L1135" s="272" t="s">
        <v>263</v>
      </c>
      <c r="M1135" s="272" t="s">
        <v>262</v>
      </c>
      <c r="N1135" s="272" t="s">
        <v>264</v>
      </c>
      <c r="O1135" s="272" t="s">
        <v>677</v>
      </c>
      <c r="P1135" s="272" t="s">
        <v>677</v>
      </c>
      <c r="Q1135" s="272" t="s">
        <v>677</v>
      </c>
      <c r="R1135" s="272" t="s">
        <v>677</v>
      </c>
      <c r="S1135" s="272" t="s">
        <v>677</v>
      </c>
      <c r="T1135" s="272" t="s">
        <v>677</v>
      </c>
      <c r="U1135" s="272" t="s">
        <v>677</v>
      </c>
      <c r="V1135" s="272" t="s">
        <v>677</v>
      </c>
      <c r="W1135" s="272" t="s">
        <v>677</v>
      </c>
      <c r="X1135" s="272" t="s">
        <v>677</v>
      </c>
      <c r="Y1135" s="272" t="s">
        <v>677</v>
      </c>
      <c r="Z1135" s="272" t="s">
        <v>677</v>
      </c>
      <c r="AA1135" s="272" t="s">
        <v>677</v>
      </c>
      <c r="AB1135" s="272" t="s">
        <v>677</v>
      </c>
      <c r="AC1135" s="272" t="s">
        <v>677</v>
      </c>
      <c r="AD1135" s="272" t="s">
        <v>677</v>
      </c>
      <c r="AE1135" s="272" t="s">
        <v>677</v>
      </c>
      <c r="AF1135" s="272" t="s">
        <v>677</v>
      </c>
      <c r="AG1135" s="272" t="s">
        <v>677</v>
      </c>
      <c r="AH1135" s="272" t="s">
        <v>677</v>
      </c>
      <c r="AI1135" s="272" t="s">
        <v>677</v>
      </c>
      <c r="AJ1135" s="272" t="s">
        <v>677</v>
      </c>
      <c r="AK1135" s="272" t="s">
        <v>677</v>
      </c>
      <c r="AL1135" s="272" t="s">
        <v>677</v>
      </c>
      <c r="AM1135" s="272" t="s">
        <v>677</v>
      </c>
      <c r="AN1135" s="272" t="s">
        <v>677</v>
      </c>
      <c r="AO1135" s="272" t="s">
        <v>677</v>
      </c>
      <c r="AP1135" s="272" t="s">
        <v>677</v>
      </c>
      <c r="AQ1135" s="272" t="s">
        <v>677</v>
      </c>
      <c r="AR1135" s="272" t="s">
        <v>677</v>
      </c>
      <c r="AS1135" s="272" t="s">
        <v>677</v>
      </c>
      <c r="AT1135" s="272" t="s">
        <v>677</v>
      </c>
      <c r="AU1135" s="272" t="s">
        <v>677</v>
      </c>
      <c r="AV1135" s="272" t="s">
        <v>677</v>
      </c>
      <c r="AW1135" s="272" t="s">
        <v>677</v>
      </c>
      <c r="AX1135" s="272" t="s">
        <v>677</v>
      </c>
    </row>
    <row r="1136" spans="1:50">
      <c r="A1136" s="272">
        <v>801171</v>
      </c>
      <c r="B1136" s="272" t="s">
        <v>712</v>
      </c>
      <c r="C1136" s="272" t="s">
        <v>263</v>
      </c>
      <c r="D1136" s="272" t="s">
        <v>263</v>
      </c>
      <c r="E1136" s="272" t="s">
        <v>262</v>
      </c>
      <c r="F1136" s="272" t="s">
        <v>263</v>
      </c>
      <c r="G1136" s="272" t="s">
        <v>263</v>
      </c>
      <c r="H1136" s="272" t="s">
        <v>262</v>
      </c>
      <c r="I1136" s="272" t="s">
        <v>263</v>
      </c>
      <c r="J1136" s="272" t="s">
        <v>262</v>
      </c>
      <c r="K1136" s="272" t="s">
        <v>263</v>
      </c>
      <c r="L1136" s="272" t="s">
        <v>262</v>
      </c>
      <c r="M1136" s="272" t="s">
        <v>263</v>
      </c>
      <c r="N1136" s="272" t="s">
        <v>262</v>
      </c>
      <c r="O1136" s="272" t="s">
        <v>677</v>
      </c>
      <c r="P1136" s="272" t="s">
        <v>677</v>
      </c>
      <c r="Q1136" s="272" t="s">
        <v>677</v>
      </c>
      <c r="R1136" s="272" t="s">
        <v>677</v>
      </c>
      <c r="S1136" s="272" t="s">
        <v>677</v>
      </c>
      <c r="T1136" s="272" t="s">
        <v>677</v>
      </c>
      <c r="U1136" s="272" t="s">
        <v>677</v>
      </c>
      <c r="V1136" s="272" t="s">
        <v>677</v>
      </c>
      <c r="W1136" s="272" t="s">
        <v>677</v>
      </c>
      <c r="X1136" s="272" t="s">
        <v>677</v>
      </c>
      <c r="Y1136" s="272" t="s">
        <v>677</v>
      </c>
      <c r="Z1136" s="272" t="s">
        <v>677</v>
      </c>
      <c r="AA1136" s="272" t="s">
        <v>677</v>
      </c>
      <c r="AB1136" s="272" t="s">
        <v>677</v>
      </c>
      <c r="AC1136" s="272" t="s">
        <v>677</v>
      </c>
      <c r="AD1136" s="272" t="s">
        <v>677</v>
      </c>
      <c r="AE1136" s="272" t="s">
        <v>677</v>
      </c>
      <c r="AF1136" s="272" t="s">
        <v>677</v>
      </c>
      <c r="AG1136" s="272" t="s">
        <v>677</v>
      </c>
      <c r="AH1136" s="272" t="s">
        <v>677</v>
      </c>
      <c r="AI1136" s="272" t="s">
        <v>677</v>
      </c>
      <c r="AJ1136" s="272" t="s">
        <v>677</v>
      </c>
      <c r="AK1136" s="272" t="s">
        <v>677</v>
      </c>
      <c r="AL1136" s="272" t="s">
        <v>677</v>
      </c>
      <c r="AM1136" s="272" t="s">
        <v>677</v>
      </c>
      <c r="AN1136" s="272" t="s">
        <v>677</v>
      </c>
      <c r="AO1136" s="272" t="s">
        <v>677</v>
      </c>
      <c r="AP1136" s="272" t="s">
        <v>677</v>
      </c>
      <c r="AQ1136" s="272" t="s">
        <v>677</v>
      </c>
      <c r="AR1136" s="272" t="s">
        <v>677</v>
      </c>
      <c r="AS1136" s="272" t="s">
        <v>677</v>
      </c>
      <c r="AT1136" s="272" t="s">
        <v>677</v>
      </c>
      <c r="AU1136" s="272" t="s">
        <v>677</v>
      </c>
      <c r="AV1136" s="272" t="s">
        <v>677</v>
      </c>
      <c r="AW1136" s="272" t="s">
        <v>677</v>
      </c>
      <c r="AX1136" s="272" t="s">
        <v>677</v>
      </c>
    </row>
    <row r="1137" spans="1:50">
      <c r="A1137" s="272">
        <v>801179</v>
      </c>
      <c r="B1137" s="272" t="s">
        <v>712</v>
      </c>
      <c r="C1137" s="272" t="s">
        <v>263</v>
      </c>
      <c r="D1137" s="272" t="s">
        <v>263</v>
      </c>
      <c r="E1137" s="272" t="s">
        <v>262</v>
      </c>
      <c r="F1137" s="272" t="s">
        <v>263</v>
      </c>
      <c r="G1137" s="272" t="s">
        <v>263</v>
      </c>
      <c r="H1137" s="272" t="s">
        <v>263</v>
      </c>
      <c r="I1137" s="272" t="s">
        <v>263</v>
      </c>
      <c r="J1137" s="272" t="s">
        <v>262</v>
      </c>
      <c r="K1137" s="272" t="s">
        <v>264</v>
      </c>
      <c r="L1137" s="272" t="s">
        <v>262</v>
      </c>
      <c r="M1137" s="272" t="s">
        <v>263</v>
      </c>
      <c r="N1137" s="272" t="s">
        <v>263</v>
      </c>
      <c r="O1137" s="272" t="s">
        <v>677</v>
      </c>
      <c r="P1137" s="272" t="s">
        <v>677</v>
      </c>
      <c r="Q1137" s="272" t="s">
        <v>677</v>
      </c>
      <c r="R1137" s="272" t="s">
        <v>677</v>
      </c>
      <c r="S1137" s="272" t="s">
        <v>677</v>
      </c>
      <c r="T1137" s="272" t="s">
        <v>677</v>
      </c>
      <c r="U1137" s="272" t="s">
        <v>677</v>
      </c>
      <c r="V1137" s="272" t="s">
        <v>677</v>
      </c>
      <c r="W1137" s="272" t="s">
        <v>677</v>
      </c>
      <c r="X1137" s="272" t="s">
        <v>677</v>
      </c>
      <c r="Y1137" s="272" t="s">
        <v>677</v>
      </c>
      <c r="Z1137" s="272" t="s">
        <v>677</v>
      </c>
      <c r="AA1137" s="272" t="s">
        <v>677</v>
      </c>
      <c r="AB1137" s="272" t="s">
        <v>677</v>
      </c>
      <c r="AC1137" s="272" t="s">
        <v>677</v>
      </c>
      <c r="AD1137" s="272" t="s">
        <v>677</v>
      </c>
      <c r="AE1137" s="272" t="s">
        <v>677</v>
      </c>
      <c r="AF1137" s="272" t="s">
        <v>677</v>
      </c>
      <c r="AG1137" s="272" t="s">
        <v>677</v>
      </c>
      <c r="AH1137" s="272" t="s">
        <v>677</v>
      </c>
      <c r="AI1137" s="272" t="s">
        <v>677</v>
      </c>
      <c r="AJ1137" s="272" t="s">
        <v>677</v>
      </c>
      <c r="AK1137" s="272" t="s">
        <v>677</v>
      </c>
      <c r="AL1137" s="272" t="s">
        <v>677</v>
      </c>
      <c r="AM1137" s="272" t="s">
        <v>677</v>
      </c>
      <c r="AN1137" s="272" t="s">
        <v>677</v>
      </c>
      <c r="AO1137" s="272" t="s">
        <v>677</v>
      </c>
      <c r="AP1137" s="272" t="s">
        <v>677</v>
      </c>
      <c r="AQ1137" s="272" t="s">
        <v>677</v>
      </c>
      <c r="AR1137" s="272" t="s">
        <v>677</v>
      </c>
      <c r="AS1137" s="272" t="s">
        <v>677</v>
      </c>
      <c r="AT1137" s="272" t="s">
        <v>677</v>
      </c>
      <c r="AU1137" s="272" t="s">
        <v>677</v>
      </c>
      <c r="AV1137" s="272" t="s">
        <v>677</v>
      </c>
      <c r="AW1137" s="272" t="s">
        <v>677</v>
      </c>
      <c r="AX1137" s="272" t="s">
        <v>677</v>
      </c>
    </row>
    <row r="1138" spans="1:50">
      <c r="A1138" s="272">
        <v>801191</v>
      </c>
      <c r="B1138" s="272" t="s">
        <v>712</v>
      </c>
      <c r="C1138" s="272" t="s">
        <v>262</v>
      </c>
      <c r="D1138" s="272" t="s">
        <v>262</v>
      </c>
      <c r="E1138" s="272" t="s">
        <v>262</v>
      </c>
      <c r="F1138" s="272" t="s">
        <v>264</v>
      </c>
      <c r="G1138" s="272" t="s">
        <v>262</v>
      </c>
      <c r="H1138" s="272" t="s">
        <v>262</v>
      </c>
      <c r="I1138" s="272" t="s">
        <v>262</v>
      </c>
      <c r="J1138" s="272" t="s">
        <v>262</v>
      </c>
      <c r="K1138" s="272" t="s">
        <v>264</v>
      </c>
      <c r="L1138" s="272" t="s">
        <v>262</v>
      </c>
      <c r="M1138" s="272" t="s">
        <v>262</v>
      </c>
      <c r="N1138" s="272" t="s">
        <v>262</v>
      </c>
      <c r="O1138" s="272" t="s">
        <v>677</v>
      </c>
      <c r="P1138" s="272" t="s">
        <v>677</v>
      </c>
      <c r="Q1138" s="272" t="s">
        <v>677</v>
      </c>
      <c r="R1138" s="272" t="s">
        <v>677</v>
      </c>
      <c r="S1138" s="272" t="s">
        <v>677</v>
      </c>
      <c r="T1138" s="272" t="s">
        <v>677</v>
      </c>
      <c r="U1138" s="272" t="s">
        <v>677</v>
      </c>
      <c r="V1138" s="272" t="s">
        <v>677</v>
      </c>
      <c r="W1138" s="272" t="s">
        <v>677</v>
      </c>
      <c r="X1138" s="272" t="s">
        <v>677</v>
      </c>
      <c r="Y1138" s="272" t="s">
        <v>677</v>
      </c>
      <c r="Z1138" s="272" t="s">
        <v>677</v>
      </c>
      <c r="AA1138" s="272" t="s">
        <v>677</v>
      </c>
      <c r="AB1138" s="272" t="s">
        <v>677</v>
      </c>
      <c r="AC1138" s="272" t="s">
        <v>677</v>
      </c>
      <c r="AD1138" s="272" t="s">
        <v>677</v>
      </c>
      <c r="AE1138" s="272" t="s">
        <v>677</v>
      </c>
      <c r="AF1138" s="272" t="s">
        <v>677</v>
      </c>
      <c r="AG1138" s="272" t="s">
        <v>677</v>
      </c>
      <c r="AH1138" s="272" t="s">
        <v>677</v>
      </c>
      <c r="AI1138" s="272" t="s">
        <v>677</v>
      </c>
      <c r="AJ1138" s="272" t="s">
        <v>677</v>
      </c>
      <c r="AK1138" s="272" t="s">
        <v>677</v>
      </c>
      <c r="AL1138" s="272" t="s">
        <v>677</v>
      </c>
      <c r="AM1138" s="272" t="s">
        <v>677</v>
      </c>
      <c r="AN1138" s="272" t="s">
        <v>677</v>
      </c>
      <c r="AO1138" s="272" t="s">
        <v>677</v>
      </c>
      <c r="AP1138" s="272" t="s">
        <v>677</v>
      </c>
      <c r="AQ1138" s="272" t="s">
        <v>677</v>
      </c>
      <c r="AR1138" s="272" t="s">
        <v>677</v>
      </c>
      <c r="AS1138" s="272" t="s">
        <v>677</v>
      </c>
      <c r="AT1138" s="272" t="s">
        <v>677</v>
      </c>
      <c r="AU1138" s="272" t="s">
        <v>677</v>
      </c>
      <c r="AV1138" s="272" t="s">
        <v>677</v>
      </c>
      <c r="AW1138" s="272" t="s">
        <v>677</v>
      </c>
      <c r="AX1138" s="272" t="s">
        <v>677</v>
      </c>
    </row>
    <row r="1139" spans="1:50">
      <c r="A1139" s="272">
        <v>801678</v>
      </c>
      <c r="B1139" s="272" t="s">
        <v>712</v>
      </c>
      <c r="C1139" s="272" t="s">
        <v>262</v>
      </c>
      <c r="D1139" s="272" t="s">
        <v>263</v>
      </c>
      <c r="E1139" s="272" t="s">
        <v>262</v>
      </c>
      <c r="F1139" s="272" t="s">
        <v>264</v>
      </c>
      <c r="G1139" s="272" t="s">
        <v>262</v>
      </c>
      <c r="H1139" s="272" t="s">
        <v>264</v>
      </c>
      <c r="I1139" s="272" t="s">
        <v>264</v>
      </c>
      <c r="J1139" s="272" t="s">
        <v>264</v>
      </c>
      <c r="K1139" s="272" t="s">
        <v>263</v>
      </c>
      <c r="L1139" s="272" t="s">
        <v>263</v>
      </c>
      <c r="M1139" s="272" t="s">
        <v>264</v>
      </c>
      <c r="N1139" s="272" t="s">
        <v>264</v>
      </c>
      <c r="O1139" s="272" t="s">
        <v>677</v>
      </c>
      <c r="P1139" s="272" t="s">
        <v>677</v>
      </c>
      <c r="Q1139" s="272" t="s">
        <v>677</v>
      </c>
      <c r="R1139" s="272" t="s">
        <v>677</v>
      </c>
      <c r="S1139" s="272" t="s">
        <v>677</v>
      </c>
      <c r="T1139" s="272" t="s">
        <v>677</v>
      </c>
      <c r="U1139" s="272" t="s">
        <v>677</v>
      </c>
      <c r="V1139" s="272" t="s">
        <v>677</v>
      </c>
      <c r="W1139" s="272" t="s">
        <v>677</v>
      </c>
      <c r="X1139" s="272" t="s">
        <v>677</v>
      </c>
      <c r="Y1139" s="272" t="s">
        <v>677</v>
      </c>
      <c r="Z1139" s="272" t="s">
        <v>677</v>
      </c>
      <c r="AA1139" s="272" t="s">
        <v>677</v>
      </c>
      <c r="AB1139" s="272" t="s">
        <v>677</v>
      </c>
      <c r="AC1139" s="272" t="s">
        <v>677</v>
      </c>
      <c r="AD1139" s="272" t="s">
        <v>677</v>
      </c>
      <c r="AE1139" s="272" t="s">
        <v>677</v>
      </c>
      <c r="AF1139" s="272" t="s">
        <v>677</v>
      </c>
      <c r="AG1139" s="272" t="s">
        <v>677</v>
      </c>
      <c r="AH1139" s="272" t="s">
        <v>677</v>
      </c>
      <c r="AI1139" s="272" t="s">
        <v>677</v>
      </c>
      <c r="AJ1139" s="272" t="s">
        <v>677</v>
      </c>
      <c r="AK1139" s="272" t="s">
        <v>677</v>
      </c>
      <c r="AL1139" s="272" t="s">
        <v>677</v>
      </c>
      <c r="AM1139" s="272" t="s">
        <v>677</v>
      </c>
      <c r="AN1139" s="272" t="s">
        <v>677</v>
      </c>
      <c r="AO1139" s="272" t="s">
        <v>677</v>
      </c>
      <c r="AP1139" s="272" t="s">
        <v>677</v>
      </c>
      <c r="AQ1139" s="272" t="s">
        <v>677</v>
      </c>
      <c r="AR1139" s="272" t="s">
        <v>677</v>
      </c>
      <c r="AS1139" s="272" t="s">
        <v>677</v>
      </c>
      <c r="AT1139" s="272" t="s">
        <v>677</v>
      </c>
      <c r="AU1139" s="272" t="s">
        <v>677</v>
      </c>
      <c r="AV1139" s="272" t="s">
        <v>677</v>
      </c>
      <c r="AW1139" s="272" t="s">
        <v>677</v>
      </c>
      <c r="AX1139" s="272" t="s">
        <v>677</v>
      </c>
    </row>
    <row r="1140" spans="1:50">
      <c r="A1140" s="272">
        <v>801755</v>
      </c>
      <c r="B1140" s="272" t="s">
        <v>712</v>
      </c>
      <c r="C1140" s="272" t="s">
        <v>262</v>
      </c>
      <c r="D1140" s="272" t="s">
        <v>262</v>
      </c>
      <c r="E1140" s="272" t="s">
        <v>264</v>
      </c>
      <c r="F1140" s="272" t="s">
        <v>262</v>
      </c>
      <c r="G1140" s="272" t="s">
        <v>263</v>
      </c>
      <c r="H1140" s="272" t="s">
        <v>263</v>
      </c>
      <c r="I1140" s="272" t="s">
        <v>264</v>
      </c>
      <c r="J1140" s="272" t="s">
        <v>262</v>
      </c>
      <c r="K1140" s="272" t="s">
        <v>263</v>
      </c>
      <c r="L1140" s="272" t="s">
        <v>262</v>
      </c>
      <c r="M1140" s="272" t="s">
        <v>262</v>
      </c>
      <c r="N1140" s="272" t="s">
        <v>263</v>
      </c>
      <c r="O1140" s="272" t="s">
        <v>677</v>
      </c>
      <c r="P1140" s="272" t="s">
        <v>677</v>
      </c>
      <c r="Q1140" s="272" t="s">
        <v>677</v>
      </c>
      <c r="R1140" s="272" t="s">
        <v>677</v>
      </c>
      <c r="S1140" s="272" t="s">
        <v>677</v>
      </c>
      <c r="T1140" s="272" t="s">
        <v>677</v>
      </c>
      <c r="U1140" s="272" t="s">
        <v>677</v>
      </c>
      <c r="V1140" s="272" t="s">
        <v>677</v>
      </c>
      <c r="W1140" s="272" t="s">
        <v>677</v>
      </c>
      <c r="X1140" s="272" t="s">
        <v>677</v>
      </c>
      <c r="Y1140" s="272" t="s">
        <v>677</v>
      </c>
      <c r="Z1140" s="272" t="s">
        <v>677</v>
      </c>
      <c r="AA1140" s="272" t="s">
        <v>677</v>
      </c>
      <c r="AB1140" s="272" t="s">
        <v>677</v>
      </c>
      <c r="AC1140" s="272" t="s">
        <v>677</v>
      </c>
      <c r="AD1140" s="272" t="s">
        <v>677</v>
      </c>
      <c r="AE1140" s="272" t="s">
        <v>677</v>
      </c>
      <c r="AF1140" s="272" t="s">
        <v>677</v>
      </c>
      <c r="AG1140" s="272" t="s">
        <v>677</v>
      </c>
      <c r="AH1140" s="272" t="s">
        <v>677</v>
      </c>
      <c r="AI1140" s="272" t="s">
        <v>677</v>
      </c>
      <c r="AJ1140" s="272" t="s">
        <v>677</v>
      </c>
      <c r="AK1140" s="272" t="s">
        <v>677</v>
      </c>
      <c r="AL1140" s="272" t="s">
        <v>677</v>
      </c>
      <c r="AM1140" s="272" t="s">
        <v>677</v>
      </c>
      <c r="AN1140" s="272" t="s">
        <v>677</v>
      </c>
      <c r="AO1140" s="272" t="s">
        <v>677</v>
      </c>
      <c r="AP1140" s="272" t="s">
        <v>677</v>
      </c>
      <c r="AQ1140" s="272" t="s">
        <v>677</v>
      </c>
      <c r="AR1140" s="272" t="s">
        <v>677</v>
      </c>
      <c r="AS1140" s="272" t="s">
        <v>677</v>
      </c>
      <c r="AT1140" s="272" t="s">
        <v>677</v>
      </c>
      <c r="AU1140" s="272" t="s">
        <v>677</v>
      </c>
      <c r="AV1140" s="272" t="s">
        <v>677</v>
      </c>
      <c r="AW1140" s="272" t="s">
        <v>677</v>
      </c>
      <c r="AX1140" s="272" t="s">
        <v>677</v>
      </c>
    </row>
    <row r="1141" spans="1:50">
      <c r="A1141" s="272">
        <v>801794</v>
      </c>
      <c r="B1141" s="272" t="s">
        <v>712</v>
      </c>
      <c r="C1141" s="272" t="s">
        <v>262</v>
      </c>
      <c r="D1141" s="272" t="s">
        <v>264</v>
      </c>
      <c r="E1141" s="272" t="s">
        <v>262</v>
      </c>
      <c r="F1141" s="272" t="s">
        <v>262</v>
      </c>
      <c r="G1141" s="272" t="s">
        <v>264</v>
      </c>
      <c r="H1141" s="272" t="s">
        <v>264</v>
      </c>
      <c r="I1141" s="272" t="s">
        <v>262</v>
      </c>
      <c r="J1141" s="272" t="s">
        <v>264</v>
      </c>
      <c r="K1141" s="272" t="s">
        <v>264</v>
      </c>
      <c r="L1141" s="272" t="s">
        <v>264</v>
      </c>
      <c r="M1141" s="272" t="s">
        <v>262</v>
      </c>
      <c r="N1141" s="272" t="s">
        <v>264</v>
      </c>
      <c r="O1141" s="272" t="s">
        <v>677</v>
      </c>
      <c r="P1141" s="272" t="s">
        <v>677</v>
      </c>
      <c r="Q1141" s="272" t="s">
        <v>677</v>
      </c>
      <c r="R1141" s="272" t="s">
        <v>677</v>
      </c>
      <c r="S1141" s="272" t="s">
        <v>677</v>
      </c>
      <c r="T1141" s="272" t="s">
        <v>677</v>
      </c>
      <c r="U1141" s="272" t="s">
        <v>677</v>
      </c>
      <c r="V1141" s="272" t="s">
        <v>677</v>
      </c>
      <c r="W1141" s="272" t="s">
        <v>677</v>
      </c>
      <c r="X1141" s="272" t="s">
        <v>677</v>
      </c>
      <c r="Y1141" s="272" t="s">
        <v>677</v>
      </c>
      <c r="Z1141" s="272" t="s">
        <v>677</v>
      </c>
      <c r="AA1141" s="272" t="s">
        <v>677</v>
      </c>
      <c r="AB1141" s="272" t="s">
        <v>677</v>
      </c>
      <c r="AC1141" s="272" t="s">
        <v>677</v>
      </c>
      <c r="AD1141" s="272" t="s">
        <v>677</v>
      </c>
      <c r="AE1141" s="272" t="s">
        <v>677</v>
      </c>
      <c r="AF1141" s="272" t="s">
        <v>677</v>
      </c>
      <c r="AG1141" s="272" t="s">
        <v>677</v>
      </c>
      <c r="AH1141" s="272" t="s">
        <v>677</v>
      </c>
      <c r="AI1141" s="272" t="s">
        <v>677</v>
      </c>
      <c r="AJ1141" s="272" t="s">
        <v>677</v>
      </c>
      <c r="AK1141" s="272" t="s">
        <v>677</v>
      </c>
      <c r="AL1141" s="272" t="s">
        <v>677</v>
      </c>
      <c r="AM1141" s="272" t="s">
        <v>677</v>
      </c>
      <c r="AN1141" s="272" t="s">
        <v>677</v>
      </c>
      <c r="AO1141" s="272" t="s">
        <v>677</v>
      </c>
      <c r="AP1141" s="272" t="s">
        <v>677</v>
      </c>
      <c r="AQ1141" s="272" t="s">
        <v>677</v>
      </c>
      <c r="AR1141" s="272" t="s">
        <v>677</v>
      </c>
      <c r="AS1141" s="272" t="s">
        <v>677</v>
      </c>
      <c r="AT1141" s="272" t="s">
        <v>677</v>
      </c>
      <c r="AU1141" s="272" t="s">
        <v>677</v>
      </c>
      <c r="AV1141" s="272" t="s">
        <v>677</v>
      </c>
      <c r="AW1141" s="272" t="s">
        <v>677</v>
      </c>
      <c r="AX1141" s="272" t="s">
        <v>677</v>
      </c>
    </row>
    <row r="1142" spans="1:50">
      <c r="A1142" s="272">
        <v>802009</v>
      </c>
      <c r="B1142" s="272" t="s">
        <v>712</v>
      </c>
      <c r="C1142" s="272" t="s">
        <v>262</v>
      </c>
      <c r="D1142" s="272" t="s">
        <v>262</v>
      </c>
      <c r="E1142" s="272" t="s">
        <v>262</v>
      </c>
      <c r="F1142" s="272" t="s">
        <v>262</v>
      </c>
      <c r="G1142" s="272" t="s">
        <v>262</v>
      </c>
      <c r="H1142" s="272" t="s">
        <v>264</v>
      </c>
      <c r="I1142" s="272" t="s">
        <v>262</v>
      </c>
      <c r="J1142" s="272" t="s">
        <v>263</v>
      </c>
      <c r="K1142" s="272" t="s">
        <v>262</v>
      </c>
      <c r="L1142" s="272" t="s">
        <v>262</v>
      </c>
      <c r="M1142" s="272" t="s">
        <v>264</v>
      </c>
      <c r="N1142" s="272" t="s">
        <v>263</v>
      </c>
      <c r="O1142" s="272" t="s">
        <v>677</v>
      </c>
      <c r="P1142" s="272" t="s">
        <v>677</v>
      </c>
      <c r="Q1142" s="272" t="s">
        <v>677</v>
      </c>
      <c r="R1142" s="272" t="s">
        <v>677</v>
      </c>
      <c r="S1142" s="272" t="s">
        <v>677</v>
      </c>
      <c r="T1142" s="272" t="s">
        <v>677</v>
      </c>
      <c r="U1142" s="272" t="s">
        <v>677</v>
      </c>
      <c r="V1142" s="272" t="s">
        <v>677</v>
      </c>
      <c r="W1142" s="272" t="s">
        <v>677</v>
      </c>
      <c r="X1142" s="272" t="s">
        <v>677</v>
      </c>
      <c r="Y1142" s="272" t="s">
        <v>677</v>
      </c>
      <c r="Z1142" s="272" t="s">
        <v>677</v>
      </c>
      <c r="AA1142" s="272" t="s">
        <v>677</v>
      </c>
      <c r="AB1142" s="272" t="s">
        <v>677</v>
      </c>
      <c r="AC1142" s="272" t="s">
        <v>677</v>
      </c>
      <c r="AD1142" s="272" t="s">
        <v>677</v>
      </c>
      <c r="AE1142" s="272" t="s">
        <v>677</v>
      </c>
      <c r="AF1142" s="272" t="s">
        <v>677</v>
      </c>
      <c r="AG1142" s="272" t="s">
        <v>677</v>
      </c>
      <c r="AH1142" s="272" t="s">
        <v>677</v>
      </c>
      <c r="AI1142" s="272" t="s">
        <v>677</v>
      </c>
      <c r="AJ1142" s="272" t="s">
        <v>677</v>
      </c>
      <c r="AK1142" s="272" t="s">
        <v>677</v>
      </c>
      <c r="AL1142" s="272" t="s">
        <v>677</v>
      </c>
      <c r="AM1142" s="272" t="s">
        <v>677</v>
      </c>
      <c r="AN1142" s="272" t="s">
        <v>677</v>
      </c>
      <c r="AO1142" s="272" t="s">
        <v>677</v>
      </c>
      <c r="AP1142" s="272" t="s">
        <v>677</v>
      </c>
      <c r="AQ1142" s="272" t="s">
        <v>677</v>
      </c>
      <c r="AR1142" s="272" t="s">
        <v>677</v>
      </c>
      <c r="AS1142" s="272" t="s">
        <v>677</v>
      </c>
      <c r="AT1142" s="272" t="s">
        <v>677</v>
      </c>
      <c r="AU1142" s="272" t="s">
        <v>677</v>
      </c>
      <c r="AV1142" s="272" t="s">
        <v>677</v>
      </c>
      <c r="AW1142" s="272" t="s">
        <v>677</v>
      </c>
      <c r="AX1142" s="272" t="s">
        <v>677</v>
      </c>
    </row>
    <row r="1143" spans="1:50">
      <c r="A1143" s="272">
        <v>802135</v>
      </c>
      <c r="B1143" s="272" t="s">
        <v>712</v>
      </c>
      <c r="C1143" s="272" t="s">
        <v>262</v>
      </c>
      <c r="D1143" s="272" t="s">
        <v>264</v>
      </c>
      <c r="E1143" s="272" t="s">
        <v>264</v>
      </c>
      <c r="F1143" s="272" t="s">
        <v>262</v>
      </c>
      <c r="G1143" s="272" t="s">
        <v>262</v>
      </c>
      <c r="H1143" s="272" t="s">
        <v>262</v>
      </c>
      <c r="I1143" s="272" t="s">
        <v>263</v>
      </c>
      <c r="J1143" s="272" t="s">
        <v>263</v>
      </c>
      <c r="K1143" s="272" t="s">
        <v>263</v>
      </c>
      <c r="L1143" s="272" t="s">
        <v>263</v>
      </c>
      <c r="M1143" s="272" t="s">
        <v>263</v>
      </c>
      <c r="N1143" s="272" t="s">
        <v>263</v>
      </c>
      <c r="O1143" s="272" t="s">
        <v>677</v>
      </c>
      <c r="P1143" s="272" t="s">
        <v>677</v>
      </c>
      <c r="Q1143" s="272" t="s">
        <v>677</v>
      </c>
      <c r="R1143" s="272" t="s">
        <v>677</v>
      </c>
      <c r="S1143" s="272" t="s">
        <v>677</v>
      </c>
      <c r="T1143" s="272" t="s">
        <v>677</v>
      </c>
      <c r="U1143" s="272" t="s">
        <v>677</v>
      </c>
      <c r="V1143" s="272" t="s">
        <v>677</v>
      </c>
      <c r="W1143" s="272" t="s">
        <v>677</v>
      </c>
      <c r="X1143" s="272" t="s">
        <v>677</v>
      </c>
      <c r="Y1143" s="272" t="s">
        <v>677</v>
      </c>
      <c r="Z1143" s="272" t="s">
        <v>677</v>
      </c>
      <c r="AA1143" s="272" t="s">
        <v>677</v>
      </c>
      <c r="AB1143" s="272" t="s">
        <v>677</v>
      </c>
      <c r="AC1143" s="272" t="s">
        <v>677</v>
      </c>
      <c r="AD1143" s="272" t="s">
        <v>677</v>
      </c>
      <c r="AE1143" s="272" t="s">
        <v>677</v>
      </c>
      <c r="AF1143" s="272" t="s">
        <v>677</v>
      </c>
      <c r="AG1143" s="272" t="s">
        <v>677</v>
      </c>
      <c r="AH1143" s="272" t="s">
        <v>677</v>
      </c>
      <c r="AI1143" s="272" t="s">
        <v>677</v>
      </c>
      <c r="AJ1143" s="272" t="s">
        <v>677</v>
      </c>
      <c r="AK1143" s="272" t="s">
        <v>677</v>
      </c>
      <c r="AL1143" s="272" t="s">
        <v>677</v>
      </c>
      <c r="AM1143" s="272" t="s">
        <v>677</v>
      </c>
      <c r="AN1143" s="272" t="s">
        <v>677</v>
      </c>
      <c r="AO1143" s="272" t="s">
        <v>677</v>
      </c>
      <c r="AP1143" s="272" t="s">
        <v>677</v>
      </c>
      <c r="AQ1143" s="272" t="s">
        <v>677</v>
      </c>
      <c r="AR1143" s="272" t="s">
        <v>677</v>
      </c>
      <c r="AS1143" s="272" t="s">
        <v>677</v>
      </c>
      <c r="AT1143" s="272" t="s">
        <v>677</v>
      </c>
      <c r="AU1143" s="272" t="s">
        <v>677</v>
      </c>
      <c r="AV1143" s="272" t="s">
        <v>677</v>
      </c>
      <c r="AW1143" s="272" t="s">
        <v>677</v>
      </c>
      <c r="AX1143" s="272" t="s">
        <v>677</v>
      </c>
    </row>
    <row r="1144" spans="1:50">
      <c r="A1144" s="272">
        <v>802311</v>
      </c>
      <c r="B1144" s="272" t="s">
        <v>712</v>
      </c>
      <c r="C1144" s="272" t="s">
        <v>262</v>
      </c>
      <c r="D1144" s="272" t="s">
        <v>262</v>
      </c>
      <c r="E1144" s="272" t="s">
        <v>264</v>
      </c>
      <c r="F1144" s="272" t="s">
        <v>262</v>
      </c>
      <c r="G1144" s="272" t="s">
        <v>264</v>
      </c>
      <c r="H1144" s="272" t="s">
        <v>262</v>
      </c>
      <c r="I1144" s="272" t="s">
        <v>263</v>
      </c>
      <c r="J1144" s="272" t="s">
        <v>263</v>
      </c>
      <c r="K1144" s="272" t="s">
        <v>263</v>
      </c>
      <c r="L1144" s="272" t="s">
        <v>263</v>
      </c>
      <c r="M1144" s="272" t="s">
        <v>263</v>
      </c>
      <c r="N1144" s="272" t="s">
        <v>263</v>
      </c>
      <c r="O1144" s="272" t="s">
        <v>677</v>
      </c>
      <c r="P1144" s="272" t="s">
        <v>677</v>
      </c>
      <c r="Q1144" s="272" t="s">
        <v>677</v>
      </c>
      <c r="R1144" s="272" t="s">
        <v>677</v>
      </c>
      <c r="S1144" s="272" t="s">
        <v>677</v>
      </c>
      <c r="T1144" s="272" t="s">
        <v>677</v>
      </c>
      <c r="U1144" s="272" t="s">
        <v>677</v>
      </c>
      <c r="V1144" s="272" t="s">
        <v>677</v>
      </c>
      <c r="W1144" s="272" t="s">
        <v>677</v>
      </c>
      <c r="X1144" s="272" t="s">
        <v>677</v>
      </c>
      <c r="Y1144" s="272" t="s">
        <v>677</v>
      </c>
      <c r="Z1144" s="272" t="s">
        <v>677</v>
      </c>
      <c r="AA1144" s="272" t="s">
        <v>677</v>
      </c>
      <c r="AB1144" s="272" t="s">
        <v>677</v>
      </c>
      <c r="AC1144" s="272" t="s">
        <v>677</v>
      </c>
      <c r="AD1144" s="272" t="s">
        <v>677</v>
      </c>
      <c r="AE1144" s="272" t="s">
        <v>677</v>
      </c>
      <c r="AF1144" s="272" t="s">
        <v>677</v>
      </c>
      <c r="AG1144" s="272" t="s">
        <v>677</v>
      </c>
      <c r="AH1144" s="272" t="s">
        <v>677</v>
      </c>
      <c r="AI1144" s="272" t="s">
        <v>677</v>
      </c>
      <c r="AJ1144" s="272" t="s">
        <v>677</v>
      </c>
      <c r="AK1144" s="272" t="s">
        <v>677</v>
      </c>
      <c r="AL1144" s="272" t="s">
        <v>677</v>
      </c>
      <c r="AM1144" s="272" t="s">
        <v>677</v>
      </c>
      <c r="AN1144" s="272" t="s">
        <v>677</v>
      </c>
      <c r="AO1144" s="272" t="s">
        <v>677</v>
      </c>
      <c r="AP1144" s="272" t="s">
        <v>677</v>
      </c>
      <c r="AQ1144" s="272" t="s">
        <v>677</v>
      </c>
      <c r="AR1144" s="272" t="s">
        <v>677</v>
      </c>
      <c r="AS1144" s="272" t="s">
        <v>677</v>
      </c>
      <c r="AT1144" s="272" t="s">
        <v>677</v>
      </c>
      <c r="AU1144" s="272" t="s">
        <v>677</v>
      </c>
      <c r="AV1144" s="272" t="s">
        <v>677</v>
      </c>
      <c r="AW1144" s="272" t="s">
        <v>677</v>
      </c>
      <c r="AX1144" s="272" t="s">
        <v>677</v>
      </c>
    </row>
    <row r="1145" spans="1:50">
      <c r="A1145" s="272">
        <v>802328</v>
      </c>
      <c r="B1145" s="272" t="s">
        <v>712</v>
      </c>
      <c r="C1145" s="272" t="s">
        <v>264</v>
      </c>
      <c r="D1145" s="272" t="s">
        <v>264</v>
      </c>
      <c r="E1145" s="272" t="s">
        <v>264</v>
      </c>
      <c r="F1145" s="272" t="s">
        <v>262</v>
      </c>
      <c r="G1145" s="272" t="s">
        <v>262</v>
      </c>
      <c r="H1145" s="272" t="s">
        <v>262</v>
      </c>
      <c r="I1145" s="272" t="s">
        <v>264</v>
      </c>
      <c r="J1145" s="272" t="s">
        <v>262</v>
      </c>
      <c r="K1145" s="272" t="s">
        <v>262</v>
      </c>
      <c r="L1145" s="272" t="s">
        <v>264</v>
      </c>
      <c r="M1145" s="272" t="s">
        <v>262</v>
      </c>
      <c r="N1145" s="272" t="s">
        <v>263</v>
      </c>
      <c r="O1145" s="272" t="s">
        <v>677</v>
      </c>
      <c r="P1145" s="272" t="s">
        <v>677</v>
      </c>
      <c r="Q1145" s="272" t="s">
        <v>677</v>
      </c>
      <c r="R1145" s="272" t="s">
        <v>677</v>
      </c>
      <c r="S1145" s="272" t="s">
        <v>677</v>
      </c>
      <c r="T1145" s="272" t="s">
        <v>677</v>
      </c>
      <c r="U1145" s="272" t="s">
        <v>677</v>
      </c>
      <c r="V1145" s="272" t="s">
        <v>677</v>
      </c>
      <c r="W1145" s="272" t="s">
        <v>677</v>
      </c>
      <c r="X1145" s="272" t="s">
        <v>677</v>
      </c>
      <c r="Y1145" s="272" t="s">
        <v>677</v>
      </c>
      <c r="Z1145" s="272" t="s">
        <v>677</v>
      </c>
      <c r="AA1145" s="272" t="s">
        <v>677</v>
      </c>
      <c r="AB1145" s="272" t="s">
        <v>677</v>
      </c>
      <c r="AC1145" s="272" t="s">
        <v>677</v>
      </c>
      <c r="AD1145" s="272" t="s">
        <v>677</v>
      </c>
      <c r="AE1145" s="272" t="s">
        <v>677</v>
      </c>
      <c r="AF1145" s="272" t="s">
        <v>677</v>
      </c>
      <c r="AG1145" s="272" t="s">
        <v>677</v>
      </c>
      <c r="AH1145" s="272" t="s">
        <v>677</v>
      </c>
      <c r="AI1145" s="272" t="s">
        <v>677</v>
      </c>
      <c r="AJ1145" s="272" t="s">
        <v>677</v>
      </c>
      <c r="AK1145" s="272" t="s">
        <v>677</v>
      </c>
      <c r="AL1145" s="272" t="s">
        <v>677</v>
      </c>
      <c r="AM1145" s="272" t="s">
        <v>677</v>
      </c>
      <c r="AN1145" s="272" t="s">
        <v>677</v>
      </c>
      <c r="AO1145" s="272" t="s">
        <v>677</v>
      </c>
      <c r="AP1145" s="272" t="s">
        <v>677</v>
      </c>
      <c r="AQ1145" s="272" t="s">
        <v>677</v>
      </c>
      <c r="AR1145" s="272" t="s">
        <v>677</v>
      </c>
      <c r="AS1145" s="272" t="s">
        <v>677</v>
      </c>
      <c r="AT1145" s="272" t="s">
        <v>677</v>
      </c>
      <c r="AU1145" s="272" t="s">
        <v>677</v>
      </c>
      <c r="AV1145" s="272" t="s">
        <v>677</v>
      </c>
      <c r="AW1145" s="272" t="s">
        <v>677</v>
      </c>
      <c r="AX1145" s="272" t="s">
        <v>677</v>
      </c>
    </row>
    <row r="1146" spans="1:50">
      <c r="A1146" s="272">
        <v>802544</v>
      </c>
      <c r="B1146" s="272" t="s">
        <v>712</v>
      </c>
      <c r="C1146" s="272" t="s">
        <v>264</v>
      </c>
      <c r="D1146" s="272" t="s">
        <v>264</v>
      </c>
      <c r="E1146" s="272" t="s">
        <v>262</v>
      </c>
      <c r="F1146" s="272" t="s">
        <v>262</v>
      </c>
      <c r="G1146" s="272" t="s">
        <v>262</v>
      </c>
      <c r="H1146" s="272" t="s">
        <v>263</v>
      </c>
      <c r="I1146" s="272" t="s">
        <v>262</v>
      </c>
      <c r="J1146" s="272" t="s">
        <v>264</v>
      </c>
      <c r="K1146" s="272" t="s">
        <v>264</v>
      </c>
      <c r="L1146" s="272" t="s">
        <v>264</v>
      </c>
      <c r="M1146" s="272" t="s">
        <v>264</v>
      </c>
      <c r="N1146" s="272" t="s">
        <v>263</v>
      </c>
      <c r="O1146" s="272" t="s">
        <v>677</v>
      </c>
      <c r="P1146" s="272" t="s">
        <v>677</v>
      </c>
      <c r="Q1146" s="272" t="s">
        <v>677</v>
      </c>
      <c r="R1146" s="272" t="s">
        <v>677</v>
      </c>
      <c r="S1146" s="272" t="s">
        <v>677</v>
      </c>
      <c r="T1146" s="272" t="s">
        <v>677</v>
      </c>
      <c r="U1146" s="272" t="s">
        <v>677</v>
      </c>
      <c r="V1146" s="272" t="s">
        <v>677</v>
      </c>
      <c r="W1146" s="272" t="s">
        <v>677</v>
      </c>
      <c r="X1146" s="272" t="s">
        <v>677</v>
      </c>
      <c r="Y1146" s="272" t="s">
        <v>677</v>
      </c>
      <c r="Z1146" s="272" t="s">
        <v>677</v>
      </c>
      <c r="AA1146" s="272" t="s">
        <v>677</v>
      </c>
      <c r="AB1146" s="272" t="s">
        <v>677</v>
      </c>
      <c r="AC1146" s="272" t="s">
        <v>677</v>
      </c>
      <c r="AD1146" s="272" t="s">
        <v>677</v>
      </c>
      <c r="AE1146" s="272" t="s">
        <v>677</v>
      </c>
      <c r="AF1146" s="272" t="s">
        <v>677</v>
      </c>
      <c r="AG1146" s="272" t="s">
        <v>677</v>
      </c>
      <c r="AH1146" s="272" t="s">
        <v>677</v>
      </c>
      <c r="AI1146" s="272" t="s">
        <v>677</v>
      </c>
      <c r="AJ1146" s="272" t="s">
        <v>677</v>
      </c>
      <c r="AK1146" s="272" t="s">
        <v>677</v>
      </c>
      <c r="AL1146" s="272" t="s">
        <v>677</v>
      </c>
      <c r="AM1146" s="272" t="s">
        <v>677</v>
      </c>
      <c r="AN1146" s="272" t="s">
        <v>677</v>
      </c>
      <c r="AO1146" s="272" t="s">
        <v>677</v>
      </c>
      <c r="AP1146" s="272" t="s">
        <v>677</v>
      </c>
      <c r="AQ1146" s="272" t="s">
        <v>677</v>
      </c>
      <c r="AR1146" s="272" t="s">
        <v>677</v>
      </c>
      <c r="AS1146" s="272" t="s">
        <v>677</v>
      </c>
      <c r="AT1146" s="272" t="s">
        <v>677</v>
      </c>
      <c r="AU1146" s="272" t="s">
        <v>677</v>
      </c>
      <c r="AV1146" s="272" t="s">
        <v>677</v>
      </c>
      <c r="AW1146" s="272" t="s">
        <v>677</v>
      </c>
      <c r="AX1146" s="272" t="s">
        <v>677</v>
      </c>
    </row>
    <row r="1147" spans="1:50">
      <c r="A1147" s="272">
        <v>802658</v>
      </c>
      <c r="B1147" s="272" t="s">
        <v>712</v>
      </c>
      <c r="C1147" s="272" t="s">
        <v>262</v>
      </c>
      <c r="D1147" s="272" t="s">
        <v>262</v>
      </c>
      <c r="E1147" s="272" t="s">
        <v>263</v>
      </c>
      <c r="F1147" s="272" t="s">
        <v>263</v>
      </c>
      <c r="G1147" s="272" t="s">
        <v>264</v>
      </c>
      <c r="H1147" s="272" t="s">
        <v>263</v>
      </c>
      <c r="I1147" s="272" t="s">
        <v>262</v>
      </c>
      <c r="J1147" s="272" t="s">
        <v>264</v>
      </c>
      <c r="K1147" s="272" t="s">
        <v>262</v>
      </c>
      <c r="L1147" s="272" t="s">
        <v>262</v>
      </c>
      <c r="M1147" s="272" t="s">
        <v>263</v>
      </c>
      <c r="N1147" s="272" t="s">
        <v>263</v>
      </c>
      <c r="O1147" s="272" t="s">
        <v>677</v>
      </c>
      <c r="P1147" s="272" t="s">
        <v>677</v>
      </c>
      <c r="Q1147" s="272" t="s">
        <v>677</v>
      </c>
      <c r="R1147" s="272" t="s">
        <v>677</v>
      </c>
      <c r="S1147" s="272" t="s">
        <v>677</v>
      </c>
      <c r="T1147" s="272" t="s">
        <v>677</v>
      </c>
      <c r="U1147" s="272" t="s">
        <v>677</v>
      </c>
      <c r="V1147" s="272" t="s">
        <v>677</v>
      </c>
      <c r="W1147" s="272" t="s">
        <v>677</v>
      </c>
      <c r="X1147" s="272" t="s">
        <v>677</v>
      </c>
      <c r="Y1147" s="272" t="s">
        <v>677</v>
      </c>
      <c r="Z1147" s="272" t="s">
        <v>677</v>
      </c>
      <c r="AA1147" s="272" t="s">
        <v>677</v>
      </c>
      <c r="AB1147" s="272" t="s">
        <v>677</v>
      </c>
      <c r="AC1147" s="272" t="s">
        <v>677</v>
      </c>
      <c r="AD1147" s="272" t="s">
        <v>677</v>
      </c>
      <c r="AE1147" s="272" t="s">
        <v>677</v>
      </c>
      <c r="AF1147" s="272" t="s">
        <v>677</v>
      </c>
      <c r="AG1147" s="272" t="s">
        <v>677</v>
      </c>
      <c r="AH1147" s="272" t="s">
        <v>677</v>
      </c>
      <c r="AI1147" s="272" t="s">
        <v>677</v>
      </c>
      <c r="AJ1147" s="272" t="s">
        <v>677</v>
      </c>
      <c r="AK1147" s="272" t="s">
        <v>677</v>
      </c>
      <c r="AL1147" s="272" t="s">
        <v>677</v>
      </c>
      <c r="AM1147" s="272" t="s">
        <v>677</v>
      </c>
      <c r="AN1147" s="272" t="s">
        <v>677</v>
      </c>
      <c r="AO1147" s="272" t="s">
        <v>677</v>
      </c>
      <c r="AP1147" s="272" t="s">
        <v>677</v>
      </c>
      <c r="AQ1147" s="272" t="s">
        <v>677</v>
      </c>
      <c r="AR1147" s="272" t="s">
        <v>677</v>
      </c>
      <c r="AS1147" s="272" t="s">
        <v>677</v>
      </c>
      <c r="AT1147" s="272" t="s">
        <v>677</v>
      </c>
      <c r="AU1147" s="272" t="s">
        <v>677</v>
      </c>
      <c r="AV1147" s="272" t="s">
        <v>677</v>
      </c>
      <c r="AW1147" s="272" t="s">
        <v>677</v>
      </c>
      <c r="AX1147" s="272" t="s">
        <v>677</v>
      </c>
    </row>
    <row r="1148" spans="1:50">
      <c r="A1148" s="272">
        <v>802687</v>
      </c>
      <c r="B1148" s="272" t="s">
        <v>712</v>
      </c>
      <c r="C1148" s="272" t="s">
        <v>262</v>
      </c>
      <c r="D1148" s="272" t="s">
        <v>262</v>
      </c>
      <c r="E1148" s="272" t="s">
        <v>262</v>
      </c>
      <c r="F1148" s="272" t="s">
        <v>262</v>
      </c>
      <c r="G1148" s="272" t="s">
        <v>262</v>
      </c>
      <c r="H1148" s="272" t="s">
        <v>262</v>
      </c>
      <c r="I1148" s="272" t="s">
        <v>262</v>
      </c>
      <c r="J1148" s="272" t="s">
        <v>264</v>
      </c>
      <c r="K1148" s="272" t="s">
        <v>263</v>
      </c>
      <c r="L1148" s="272" t="s">
        <v>262</v>
      </c>
      <c r="M1148" s="272" t="s">
        <v>262</v>
      </c>
      <c r="N1148" s="272" t="s">
        <v>264</v>
      </c>
      <c r="O1148" s="272" t="s">
        <v>677</v>
      </c>
      <c r="P1148" s="272" t="s">
        <v>677</v>
      </c>
      <c r="Q1148" s="272" t="s">
        <v>677</v>
      </c>
      <c r="R1148" s="272" t="s">
        <v>677</v>
      </c>
      <c r="S1148" s="272" t="s">
        <v>677</v>
      </c>
      <c r="T1148" s="272" t="s">
        <v>677</v>
      </c>
      <c r="U1148" s="272" t="s">
        <v>677</v>
      </c>
      <c r="V1148" s="272" t="s">
        <v>677</v>
      </c>
      <c r="W1148" s="272" t="s">
        <v>677</v>
      </c>
      <c r="X1148" s="272" t="s">
        <v>677</v>
      </c>
      <c r="Y1148" s="272" t="s">
        <v>677</v>
      </c>
      <c r="Z1148" s="272" t="s">
        <v>677</v>
      </c>
      <c r="AA1148" s="272" t="s">
        <v>677</v>
      </c>
      <c r="AB1148" s="272" t="s">
        <v>677</v>
      </c>
      <c r="AC1148" s="272" t="s">
        <v>677</v>
      </c>
      <c r="AD1148" s="272" t="s">
        <v>677</v>
      </c>
      <c r="AE1148" s="272" t="s">
        <v>677</v>
      </c>
      <c r="AF1148" s="272" t="s">
        <v>677</v>
      </c>
      <c r="AG1148" s="272" t="s">
        <v>677</v>
      </c>
      <c r="AH1148" s="272" t="s">
        <v>677</v>
      </c>
      <c r="AI1148" s="272" t="s">
        <v>677</v>
      </c>
      <c r="AJ1148" s="272" t="s">
        <v>677</v>
      </c>
      <c r="AK1148" s="272" t="s">
        <v>677</v>
      </c>
      <c r="AL1148" s="272" t="s">
        <v>677</v>
      </c>
      <c r="AM1148" s="272" t="s">
        <v>677</v>
      </c>
      <c r="AN1148" s="272" t="s">
        <v>677</v>
      </c>
      <c r="AO1148" s="272" t="s">
        <v>677</v>
      </c>
      <c r="AP1148" s="272" t="s">
        <v>677</v>
      </c>
      <c r="AQ1148" s="272" t="s">
        <v>677</v>
      </c>
      <c r="AR1148" s="272" t="s">
        <v>677</v>
      </c>
      <c r="AS1148" s="272" t="s">
        <v>677</v>
      </c>
      <c r="AT1148" s="272" t="s">
        <v>677</v>
      </c>
      <c r="AU1148" s="272" t="s">
        <v>677</v>
      </c>
      <c r="AV1148" s="272" t="s">
        <v>677</v>
      </c>
      <c r="AW1148" s="272" t="s">
        <v>677</v>
      </c>
      <c r="AX1148" s="272" t="s">
        <v>677</v>
      </c>
    </row>
    <row r="1149" spans="1:50">
      <c r="A1149" s="272">
        <v>802859</v>
      </c>
      <c r="B1149" s="272" t="s">
        <v>712</v>
      </c>
      <c r="C1149" s="272" t="s">
        <v>264</v>
      </c>
      <c r="D1149" s="272" t="s">
        <v>264</v>
      </c>
      <c r="E1149" s="272" t="s">
        <v>262</v>
      </c>
      <c r="F1149" s="272" t="s">
        <v>262</v>
      </c>
      <c r="G1149" s="272" t="s">
        <v>262</v>
      </c>
      <c r="H1149" s="272" t="s">
        <v>264</v>
      </c>
      <c r="I1149" s="272" t="s">
        <v>262</v>
      </c>
      <c r="J1149" s="272" t="s">
        <v>264</v>
      </c>
      <c r="K1149" s="272" t="s">
        <v>264</v>
      </c>
      <c r="L1149" s="272" t="s">
        <v>263</v>
      </c>
      <c r="M1149" s="272" t="s">
        <v>263</v>
      </c>
      <c r="N1149" s="272" t="s">
        <v>262</v>
      </c>
      <c r="O1149" s="272" t="s">
        <v>677</v>
      </c>
      <c r="P1149" s="272" t="s">
        <v>677</v>
      </c>
      <c r="Q1149" s="272" t="s">
        <v>677</v>
      </c>
      <c r="R1149" s="272" t="s">
        <v>677</v>
      </c>
      <c r="S1149" s="272" t="s">
        <v>677</v>
      </c>
      <c r="T1149" s="272" t="s">
        <v>677</v>
      </c>
      <c r="U1149" s="272" t="s">
        <v>677</v>
      </c>
      <c r="V1149" s="272" t="s">
        <v>677</v>
      </c>
      <c r="W1149" s="272" t="s">
        <v>677</v>
      </c>
      <c r="X1149" s="272" t="s">
        <v>677</v>
      </c>
      <c r="Y1149" s="272" t="s">
        <v>677</v>
      </c>
      <c r="Z1149" s="272" t="s">
        <v>677</v>
      </c>
      <c r="AA1149" s="272" t="s">
        <v>677</v>
      </c>
      <c r="AB1149" s="272" t="s">
        <v>677</v>
      </c>
      <c r="AC1149" s="272" t="s">
        <v>677</v>
      </c>
      <c r="AD1149" s="272" t="s">
        <v>677</v>
      </c>
      <c r="AE1149" s="272" t="s">
        <v>677</v>
      </c>
      <c r="AF1149" s="272" t="s">
        <v>677</v>
      </c>
      <c r="AG1149" s="272" t="s">
        <v>677</v>
      </c>
      <c r="AH1149" s="272" t="s">
        <v>677</v>
      </c>
      <c r="AI1149" s="272" t="s">
        <v>677</v>
      </c>
      <c r="AJ1149" s="272" t="s">
        <v>677</v>
      </c>
      <c r="AK1149" s="272" t="s">
        <v>677</v>
      </c>
      <c r="AL1149" s="272" t="s">
        <v>677</v>
      </c>
      <c r="AM1149" s="272" t="s">
        <v>677</v>
      </c>
      <c r="AN1149" s="272" t="s">
        <v>677</v>
      </c>
      <c r="AO1149" s="272" t="s">
        <v>677</v>
      </c>
      <c r="AP1149" s="272" t="s">
        <v>677</v>
      </c>
      <c r="AQ1149" s="272" t="s">
        <v>677</v>
      </c>
      <c r="AR1149" s="272" t="s">
        <v>677</v>
      </c>
      <c r="AS1149" s="272" t="s">
        <v>677</v>
      </c>
      <c r="AT1149" s="272" t="s">
        <v>677</v>
      </c>
      <c r="AU1149" s="272" t="s">
        <v>677</v>
      </c>
      <c r="AV1149" s="272" t="s">
        <v>677</v>
      </c>
      <c r="AW1149" s="272" t="s">
        <v>677</v>
      </c>
      <c r="AX1149" s="272" t="s">
        <v>677</v>
      </c>
    </row>
    <row r="1150" spans="1:50">
      <c r="A1150" s="272">
        <v>802860</v>
      </c>
      <c r="B1150" s="272" t="s">
        <v>712</v>
      </c>
      <c r="C1150" s="272" t="s">
        <v>264</v>
      </c>
      <c r="D1150" s="272" t="s">
        <v>264</v>
      </c>
      <c r="E1150" s="272" t="s">
        <v>264</v>
      </c>
      <c r="F1150" s="272" t="s">
        <v>264</v>
      </c>
      <c r="G1150" s="272" t="s">
        <v>264</v>
      </c>
      <c r="H1150" s="272" t="s">
        <v>264</v>
      </c>
      <c r="I1150" s="272" t="s">
        <v>262</v>
      </c>
      <c r="J1150" s="272" t="s">
        <v>262</v>
      </c>
      <c r="K1150" s="272" t="s">
        <v>263</v>
      </c>
      <c r="L1150" s="272" t="s">
        <v>262</v>
      </c>
      <c r="M1150" s="272" t="s">
        <v>262</v>
      </c>
      <c r="N1150" s="272" t="s">
        <v>264</v>
      </c>
      <c r="O1150" s="272" t="s">
        <v>677</v>
      </c>
      <c r="P1150" s="272" t="s">
        <v>677</v>
      </c>
      <c r="Q1150" s="272" t="s">
        <v>677</v>
      </c>
      <c r="R1150" s="272" t="s">
        <v>677</v>
      </c>
      <c r="S1150" s="272" t="s">
        <v>677</v>
      </c>
      <c r="T1150" s="272" t="s">
        <v>677</v>
      </c>
      <c r="U1150" s="272" t="s">
        <v>677</v>
      </c>
      <c r="V1150" s="272" t="s">
        <v>677</v>
      </c>
      <c r="W1150" s="272" t="s">
        <v>677</v>
      </c>
      <c r="X1150" s="272" t="s">
        <v>677</v>
      </c>
      <c r="Y1150" s="272" t="s">
        <v>677</v>
      </c>
      <c r="Z1150" s="272" t="s">
        <v>677</v>
      </c>
      <c r="AA1150" s="272" t="s">
        <v>677</v>
      </c>
      <c r="AB1150" s="272" t="s">
        <v>677</v>
      </c>
      <c r="AC1150" s="272" t="s">
        <v>677</v>
      </c>
      <c r="AD1150" s="272" t="s">
        <v>677</v>
      </c>
      <c r="AE1150" s="272" t="s">
        <v>677</v>
      </c>
      <c r="AF1150" s="272" t="s">
        <v>677</v>
      </c>
      <c r="AG1150" s="272" t="s">
        <v>677</v>
      </c>
      <c r="AH1150" s="272" t="s">
        <v>677</v>
      </c>
      <c r="AI1150" s="272" t="s">
        <v>677</v>
      </c>
      <c r="AJ1150" s="272" t="s">
        <v>677</v>
      </c>
      <c r="AK1150" s="272" t="s">
        <v>677</v>
      </c>
      <c r="AL1150" s="272" t="s">
        <v>677</v>
      </c>
      <c r="AM1150" s="272" t="s">
        <v>677</v>
      </c>
      <c r="AN1150" s="272" t="s">
        <v>677</v>
      </c>
      <c r="AO1150" s="272" t="s">
        <v>677</v>
      </c>
      <c r="AP1150" s="272" t="s">
        <v>677</v>
      </c>
      <c r="AQ1150" s="272" t="s">
        <v>677</v>
      </c>
      <c r="AR1150" s="272" t="s">
        <v>677</v>
      </c>
      <c r="AS1150" s="272" t="s">
        <v>677</v>
      </c>
      <c r="AT1150" s="272" t="s">
        <v>677</v>
      </c>
      <c r="AU1150" s="272" t="s">
        <v>677</v>
      </c>
      <c r="AV1150" s="272" t="s">
        <v>677</v>
      </c>
      <c r="AW1150" s="272" t="s">
        <v>677</v>
      </c>
      <c r="AX1150" s="272" t="s">
        <v>677</v>
      </c>
    </row>
    <row r="1151" spans="1:50">
      <c r="A1151" s="272">
        <v>802934</v>
      </c>
      <c r="B1151" s="272" t="s">
        <v>712</v>
      </c>
      <c r="C1151" s="272" t="s">
        <v>262</v>
      </c>
      <c r="D1151" s="272" t="s">
        <v>262</v>
      </c>
      <c r="E1151" s="272" t="s">
        <v>262</v>
      </c>
      <c r="F1151" s="272" t="s">
        <v>262</v>
      </c>
      <c r="G1151" s="272" t="s">
        <v>262</v>
      </c>
      <c r="H1151" s="272" t="s">
        <v>262</v>
      </c>
      <c r="I1151" s="272" t="s">
        <v>264</v>
      </c>
      <c r="J1151" s="272" t="s">
        <v>264</v>
      </c>
      <c r="K1151" s="272" t="s">
        <v>264</v>
      </c>
      <c r="L1151" s="272" t="s">
        <v>264</v>
      </c>
      <c r="M1151" s="272" t="s">
        <v>264</v>
      </c>
      <c r="N1151" s="272" t="s">
        <v>264</v>
      </c>
      <c r="O1151" s="272" t="s">
        <v>677</v>
      </c>
      <c r="P1151" s="272" t="s">
        <v>677</v>
      </c>
      <c r="Q1151" s="272" t="s">
        <v>677</v>
      </c>
      <c r="R1151" s="272" t="s">
        <v>677</v>
      </c>
      <c r="S1151" s="272" t="s">
        <v>677</v>
      </c>
      <c r="T1151" s="272" t="s">
        <v>677</v>
      </c>
      <c r="U1151" s="272" t="s">
        <v>677</v>
      </c>
      <c r="V1151" s="272" t="s">
        <v>677</v>
      </c>
      <c r="W1151" s="272" t="s">
        <v>677</v>
      </c>
      <c r="X1151" s="272" t="s">
        <v>677</v>
      </c>
      <c r="Y1151" s="272" t="s">
        <v>677</v>
      </c>
      <c r="Z1151" s="272" t="s">
        <v>677</v>
      </c>
      <c r="AA1151" s="272" t="s">
        <v>677</v>
      </c>
      <c r="AB1151" s="272" t="s">
        <v>677</v>
      </c>
      <c r="AC1151" s="272" t="s">
        <v>677</v>
      </c>
      <c r="AD1151" s="272" t="s">
        <v>677</v>
      </c>
      <c r="AE1151" s="272" t="s">
        <v>677</v>
      </c>
      <c r="AF1151" s="272" t="s">
        <v>677</v>
      </c>
      <c r="AG1151" s="272" t="s">
        <v>677</v>
      </c>
      <c r="AH1151" s="272" t="s">
        <v>677</v>
      </c>
      <c r="AI1151" s="272" t="s">
        <v>677</v>
      </c>
      <c r="AJ1151" s="272" t="s">
        <v>677</v>
      </c>
      <c r="AK1151" s="272" t="s">
        <v>677</v>
      </c>
      <c r="AL1151" s="272" t="s">
        <v>677</v>
      </c>
      <c r="AM1151" s="272" t="s">
        <v>677</v>
      </c>
      <c r="AN1151" s="272" t="s">
        <v>677</v>
      </c>
      <c r="AO1151" s="272" t="s">
        <v>677</v>
      </c>
      <c r="AP1151" s="272" t="s">
        <v>677</v>
      </c>
      <c r="AQ1151" s="272" t="s">
        <v>677</v>
      </c>
      <c r="AR1151" s="272" t="s">
        <v>677</v>
      </c>
      <c r="AS1151" s="272" t="s">
        <v>677</v>
      </c>
      <c r="AT1151" s="272" t="s">
        <v>677</v>
      </c>
      <c r="AU1151" s="272" t="s">
        <v>677</v>
      </c>
      <c r="AV1151" s="272" t="s">
        <v>677</v>
      </c>
      <c r="AW1151" s="272" t="s">
        <v>677</v>
      </c>
      <c r="AX1151" s="272" t="s">
        <v>677</v>
      </c>
    </row>
    <row r="1152" spans="1:50">
      <c r="A1152" s="272">
        <v>803079</v>
      </c>
      <c r="B1152" s="272" t="s">
        <v>712</v>
      </c>
      <c r="C1152" s="272" t="s">
        <v>262</v>
      </c>
      <c r="D1152" s="272" t="s">
        <v>262</v>
      </c>
      <c r="E1152" s="272" t="s">
        <v>263</v>
      </c>
      <c r="F1152" s="272" t="s">
        <v>262</v>
      </c>
      <c r="G1152" s="272" t="s">
        <v>262</v>
      </c>
      <c r="H1152" s="272" t="s">
        <v>263</v>
      </c>
      <c r="I1152" s="272" t="s">
        <v>264</v>
      </c>
      <c r="J1152" s="272" t="s">
        <v>263</v>
      </c>
      <c r="K1152" s="272" t="s">
        <v>264</v>
      </c>
      <c r="L1152" s="272" t="s">
        <v>263</v>
      </c>
      <c r="M1152" s="272" t="s">
        <v>263</v>
      </c>
      <c r="N1152" s="272" t="s">
        <v>263</v>
      </c>
      <c r="O1152" s="272" t="s">
        <v>677</v>
      </c>
      <c r="P1152" s="272" t="s">
        <v>677</v>
      </c>
      <c r="Q1152" s="272" t="s">
        <v>677</v>
      </c>
      <c r="R1152" s="272" t="s">
        <v>677</v>
      </c>
      <c r="S1152" s="272" t="s">
        <v>677</v>
      </c>
      <c r="T1152" s="272" t="s">
        <v>677</v>
      </c>
      <c r="U1152" s="272" t="s">
        <v>677</v>
      </c>
      <c r="V1152" s="272" t="s">
        <v>677</v>
      </c>
      <c r="W1152" s="272" t="s">
        <v>677</v>
      </c>
      <c r="X1152" s="272" t="s">
        <v>677</v>
      </c>
      <c r="Y1152" s="272" t="s">
        <v>677</v>
      </c>
      <c r="Z1152" s="272" t="s">
        <v>677</v>
      </c>
      <c r="AA1152" s="272" t="s">
        <v>677</v>
      </c>
      <c r="AB1152" s="272" t="s">
        <v>677</v>
      </c>
      <c r="AC1152" s="272" t="s">
        <v>677</v>
      </c>
      <c r="AD1152" s="272" t="s">
        <v>677</v>
      </c>
      <c r="AE1152" s="272" t="s">
        <v>677</v>
      </c>
      <c r="AF1152" s="272" t="s">
        <v>677</v>
      </c>
      <c r="AG1152" s="272" t="s">
        <v>677</v>
      </c>
      <c r="AH1152" s="272" t="s">
        <v>677</v>
      </c>
      <c r="AI1152" s="272" t="s">
        <v>677</v>
      </c>
      <c r="AJ1152" s="272" t="s">
        <v>677</v>
      </c>
      <c r="AK1152" s="272" t="s">
        <v>677</v>
      </c>
      <c r="AL1152" s="272" t="s">
        <v>677</v>
      </c>
      <c r="AM1152" s="272" t="s">
        <v>677</v>
      </c>
      <c r="AN1152" s="272" t="s">
        <v>677</v>
      </c>
      <c r="AO1152" s="272" t="s">
        <v>677</v>
      </c>
      <c r="AP1152" s="272" t="s">
        <v>677</v>
      </c>
      <c r="AQ1152" s="272" t="s">
        <v>677</v>
      </c>
      <c r="AR1152" s="272" t="s">
        <v>677</v>
      </c>
      <c r="AS1152" s="272" t="s">
        <v>677</v>
      </c>
      <c r="AT1152" s="272" t="s">
        <v>677</v>
      </c>
      <c r="AU1152" s="272" t="s">
        <v>677</v>
      </c>
      <c r="AV1152" s="272" t="s">
        <v>677</v>
      </c>
      <c r="AW1152" s="272" t="s">
        <v>677</v>
      </c>
      <c r="AX1152" s="272" t="s">
        <v>677</v>
      </c>
    </row>
    <row r="1153" spans="1:50">
      <c r="A1153" s="272">
        <v>803137</v>
      </c>
      <c r="B1153" s="272" t="s">
        <v>712</v>
      </c>
      <c r="C1153" s="272" t="s">
        <v>264</v>
      </c>
      <c r="D1153" s="272" t="s">
        <v>262</v>
      </c>
      <c r="E1153" s="272" t="s">
        <v>262</v>
      </c>
      <c r="F1153" s="272" t="s">
        <v>264</v>
      </c>
      <c r="G1153" s="272" t="s">
        <v>262</v>
      </c>
      <c r="H1153" s="272" t="s">
        <v>262</v>
      </c>
      <c r="I1153" s="272" t="s">
        <v>264</v>
      </c>
      <c r="J1153" s="272" t="s">
        <v>263</v>
      </c>
      <c r="K1153" s="272" t="s">
        <v>263</v>
      </c>
      <c r="L1153" s="272" t="s">
        <v>263</v>
      </c>
      <c r="M1153" s="272" t="s">
        <v>263</v>
      </c>
      <c r="N1153" s="272" t="s">
        <v>264</v>
      </c>
      <c r="O1153" s="272" t="s">
        <v>677</v>
      </c>
      <c r="P1153" s="272" t="s">
        <v>677</v>
      </c>
      <c r="Q1153" s="272" t="s">
        <v>677</v>
      </c>
      <c r="R1153" s="272" t="s">
        <v>677</v>
      </c>
      <c r="S1153" s="272" t="s">
        <v>677</v>
      </c>
      <c r="T1153" s="272" t="s">
        <v>677</v>
      </c>
      <c r="U1153" s="272" t="s">
        <v>677</v>
      </c>
      <c r="V1153" s="272" t="s">
        <v>677</v>
      </c>
      <c r="W1153" s="272" t="s">
        <v>677</v>
      </c>
      <c r="X1153" s="272" t="s">
        <v>677</v>
      </c>
      <c r="Y1153" s="272" t="s">
        <v>677</v>
      </c>
      <c r="Z1153" s="272" t="s">
        <v>677</v>
      </c>
      <c r="AA1153" s="272" t="s">
        <v>677</v>
      </c>
      <c r="AB1153" s="272" t="s">
        <v>677</v>
      </c>
      <c r="AC1153" s="272" t="s">
        <v>677</v>
      </c>
      <c r="AD1153" s="272" t="s">
        <v>677</v>
      </c>
      <c r="AE1153" s="272" t="s">
        <v>677</v>
      </c>
      <c r="AF1153" s="272" t="s">
        <v>677</v>
      </c>
      <c r="AG1153" s="272" t="s">
        <v>677</v>
      </c>
      <c r="AH1153" s="272" t="s">
        <v>677</v>
      </c>
      <c r="AI1153" s="272" t="s">
        <v>677</v>
      </c>
      <c r="AJ1153" s="272" t="s">
        <v>677</v>
      </c>
      <c r="AK1153" s="272" t="s">
        <v>677</v>
      </c>
      <c r="AL1153" s="272" t="s">
        <v>677</v>
      </c>
      <c r="AM1153" s="272" t="s">
        <v>677</v>
      </c>
      <c r="AN1153" s="272" t="s">
        <v>677</v>
      </c>
      <c r="AO1153" s="272" t="s">
        <v>677</v>
      </c>
      <c r="AP1153" s="272" t="s">
        <v>677</v>
      </c>
      <c r="AQ1153" s="272" t="s">
        <v>677</v>
      </c>
      <c r="AR1153" s="272" t="s">
        <v>677</v>
      </c>
      <c r="AS1153" s="272" t="s">
        <v>677</v>
      </c>
      <c r="AT1153" s="272" t="s">
        <v>677</v>
      </c>
      <c r="AU1153" s="272" t="s">
        <v>677</v>
      </c>
      <c r="AV1153" s="272" t="s">
        <v>677</v>
      </c>
      <c r="AW1153" s="272" t="s">
        <v>677</v>
      </c>
      <c r="AX1153" s="272" t="s">
        <v>677</v>
      </c>
    </row>
    <row r="1154" spans="1:50">
      <c r="A1154" s="272">
        <v>803197</v>
      </c>
      <c r="B1154" s="272" t="s">
        <v>712</v>
      </c>
      <c r="C1154" s="272" t="s">
        <v>262</v>
      </c>
      <c r="D1154" s="272" t="s">
        <v>262</v>
      </c>
      <c r="E1154" s="272" t="s">
        <v>262</v>
      </c>
      <c r="F1154" s="272" t="s">
        <v>264</v>
      </c>
      <c r="G1154" s="272" t="s">
        <v>263</v>
      </c>
      <c r="H1154" s="272" t="s">
        <v>262</v>
      </c>
      <c r="I1154" s="272" t="s">
        <v>262</v>
      </c>
      <c r="J1154" s="272" t="s">
        <v>262</v>
      </c>
      <c r="K1154" s="272" t="s">
        <v>264</v>
      </c>
      <c r="L1154" s="272" t="s">
        <v>264</v>
      </c>
      <c r="M1154" s="272" t="s">
        <v>264</v>
      </c>
      <c r="N1154" s="272" t="s">
        <v>264</v>
      </c>
      <c r="O1154" s="272" t="s">
        <v>677</v>
      </c>
      <c r="P1154" s="272" t="s">
        <v>677</v>
      </c>
      <c r="Q1154" s="272" t="s">
        <v>677</v>
      </c>
      <c r="R1154" s="272" t="s">
        <v>677</v>
      </c>
      <c r="S1154" s="272" t="s">
        <v>677</v>
      </c>
      <c r="T1154" s="272" t="s">
        <v>677</v>
      </c>
      <c r="U1154" s="272" t="s">
        <v>677</v>
      </c>
      <c r="V1154" s="272" t="s">
        <v>677</v>
      </c>
      <c r="W1154" s="272" t="s">
        <v>677</v>
      </c>
      <c r="X1154" s="272" t="s">
        <v>677</v>
      </c>
      <c r="Y1154" s="272" t="s">
        <v>677</v>
      </c>
      <c r="Z1154" s="272" t="s">
        <v>677</v>
      </c>
      <c r="AA1154" s="272" t="s">
        <v>677</v>
      </c>
      <c r="AB1154" s="272" t="s">
        <v>677</v>
      </c>
      <c r="AC1154" s="272" t="s">
        <v>677</v>
      </c>
      <c r="AD1154" s="272" t="s">
        <v>677</v>
      </c>
      <c r="AE1154" s="272" t="s">
        <v>677</v>
      </c>
      <c r="AF1154" s="272" t="s">
        <v>677</v>
      </c>
      <c r="AG1154" s="272" t="s">
        <v>677</v>
      </c>
      <c r="AH1154" s="272" t="s">
        <v>677</v>
      </c>
      <c r="AI1154" s="272" t="s">
        <v>677</v>
      </c>
      <c r="AJ1154" s="272" t="s">
        <v>677</v>
      </c>
      <c r="AK1154" s="272" t="s">
        <v>677</v>
      </c>
      <c r="AL1154" s="272" t="s">
        <v>677</v>
      </c>
      <c r="AM1154" s="272" t="s">
        <v>677</v>
      </c>
      <c r="AN1154" s="272" t="s">
        <v>677</v>
      </c>
      <c r="AO1154" s="272" t="s">
        <v>677</v>
      </c>
      <c r="AP1154" s="272" t="s">
        <v>677</v>
      </c>
      <c r="AQ1154" s="272" t="s">
        <v>677</v>
      </c>
      <c r="AR1154" s="272" t="s">
        <v>677</v>
      </c>
      <c r="AS1154" s="272" t="s">
        <v>677</v>
      </c>
      <c r="AT1154" s="272" t="s">
        <v>677</v>
      </c>
      <c r="AU1154" s="272" t="s">
        <v>677</v>
      </c>
      <c r="AV1154" s="272" t="s">
        <v>677</v>
      </c>
      <c r="AW1154" s="272" t="s">
        <v>677</v>
      </c>
      <c r="AX1154" s="272" t="s">
        <v>677</v>
      </c>
    </row>
    <row r="1155" spans="1:50">
      <c r="A1155" s="272">
        <v>803377</v>
      </c>
      <c r="B1155" s="272" t="s">
        <v>712</v>
      </c>
      <c r="C1155" s="272" t="s">
        <v>262</v>
      </c>
      <c r="D1155" s="272" t="s">
        <v>262</v>
      </c>
      <c r="E1155" s="272" t="s">
        <v>264</v>
      </c>
      <c r="F1155" s="272" t="s">
        <v>264</v>
      </c>
      <c r="G1155" s="272" t="s">
        <v>264</v>
      </c>
      <c r="H1155" s="272" t="s">
        <v>262</v>
      </c>
      <c r="I1155" s="272" t="s">
        <v>263</v>
      </c>
      <c r="J1155" s="272" t="s">
        <v>263</v>
      </c>
      <c r="K1155" s="272" t="s">
        <v>263</v>
      </c>
      <c r="L1155" s="272" t="s">
        <v>264</v>
      </c>
      <c r="M1155" s="272" t="s">
        <v>263</v>
      </c>
      <c r="N1155" s="272" t="s">
        <v>263</v>
      </c>
      <c r="O1155" s="272" t="s">
        <v>677</v>
      </c>
      <c r="P1155" s="272" t="s">
        <v>677</v>
      </c>
      <c r="Q1155" s="272" t="s">
        <v>677</v>
      </c>
      <c r="R1155" s="272" t="s">
        <v>677</v>
      </c>
      <c r="S1155" s="272" t="s">
        <v>677</v>
      </c>
      <c r="T1155" s="272" t="s">
        <v>677</v>
      </c>
      <c r="U1155" s="272" t="s">
        <v>677</v>
      </c>
      <c r="V1155" s="272" t="s">
        <v>677</v>
      </c>
      <c r="W1155" s="272" t="s">
        <v>677</v>
      </c>
      <c r="X1155" s="272" t="s">
        <v>677</v>
      </c>
      <c r="Y1155" s="272" t="s">
        <v>677</v>
      </c>
      <c r="Z1155" s="272" t="s">
        <v>677</v>
      </c>
      <c r="AA1155" s="272" t="s">
        <v>677</v>
      </c>
      <c r="AB1155" s="272" t="s">
        <v>677</v>
      </c>
      <c r="AC1155" s="272" t="s">
        <v>677</v>
      </c>
      <c r="AD1155" s="272" t="s">
        <v>677</v>
      </c>
      <c r="AE1155" s="272" t="s">
        <v>677</v>
      </c>
      <c r="AF1155" s="272" t="s">
        <v>677</v>
      </c>
      <c r="AG1155" s="272" t="s">
        <v>677</v>
      </c>
      <c r="AH1155" s="272" t="s">
        <v>677</v>
      </c>
      <c r="AI1155" s="272" t="s">
        <v>677</v>
      </c>
      <c r="AJ1155" s="272" t="s">
        <v>677</v>
      </c>
      <c r="AK1155" s="272" t="s">
        <v>677</v>
      </c>
      <c r="AL1155" s="272" t="s">
        <v>677</v>
      </c>
      <c r="AM1155" s="272" t="s">
        <v>677</v>
      </c>
      <c r="AN1155" s="272" t="s">
        <v>677</v>
      </c>
      <c r="AO1155" s="272" t="s">
        <v>677</v>
      </c>
      <c r="AP1155" s="272" t="s">
        <v>677</v>
      </c>
      <c r="AQ1155" s="272" t="s">
        <v>677</v>
      </c>
      <c r="AR1155" s="272" t="s">
        <v>677</v>
      </c>
      <c r="AS1155" s="272" t="s">
        <v>677</v>
      </c>
      <c r="AT1155" s="272" t="s">
        <v>677</v>
      </c>
      <c r="AU1155" s="272" t="s">
        <v>677</v>
      </c>
      <c r="AV1155" s="272" t="s">
        <v>677</v>
      </c>
      <c r="AW1155" s="272" t="s">
        <v>677</v>
      </c>
      <c r="AX1155" s="272" t="s">
        <v>677</v>
      </c>
    </row>
    <row r="1156" spans="1:50">
      <c r="A1156" s="272">
        <v>803446</v>
      </c>
      <c r="B1156" s="272" t="s">
        <v>712</v>
      </c>
      <c r="C1156" s="272" t="s">
        <v>262</v>
      </c>
      <c r="D1156" s="272" t="s">
        <v>262</v>
      </c>
      <c r="E1156" s="272" t="s">
        <v>262</v>
      </c>
      <c r="F1156" s="272" t="s">
        <v>262</v>
      </c>
      <c r="G1156" s="272" t="s">
        <v>262</v>
      </c>
      <c r="H1156" s="272" t="s">
        <v>264</v>
      </c>
      <c r="I1156" s="272" t="s">
        <v>262</v>
      </c>
      <c r="J1156" s="272" t="s">
        <v>264</v>
      </c>
      <c r="K1156" s="272" t="s">
        <v>263</v>
      </c>
      <c r="L1156" s="272" t="s">
        <v>262</v>
      </c>
      <c r="M1156" s="272" t="s">
        <v>264</v>
      </c>
      <c r="N1156" s="272" t="s">
        <v>263</v>
      </c>
      <c r="O1156" s="272" t="s">
        <v>677</v>
      </c>
      <c r="P1156" s="272" t="s">
        <v>677</v>
      </c>
      <c r="Q1156" s="272" t="s">
        <v>677</v>
      </c>
      <c r="R1156" s="272" t="s">
        <v>677</v>
      </c>
      <c r="S1156" s="272" t="s">
        <v>677</v>
      </c>
      <c r="T1156" s="272" t="s">
        <v>677</v>
      </c>
      <c r="U1156" s="272" t="s">
        <v>677</v>
      </c>
      <c r="V1156" s="272" t="s">
        <v>677</v>
      </c>
      <c r="W1156" s="272" t="s">
        <v>677</v>
      </c>
      <c r="X1156" s="272" t="s">
        <v>677</v>
      </c>
      <c r="Y1156" s="272" t="s">
        <v>677</v>
      </c>
      <c r="Z1156" s="272" t="s">
        <v>677</v>
      </c>
      <c r="AA1156" s="272" t="s">
        <v>677</v>
      </c>
      <c r="AB1156" s="272" t="s">
        <v>677</v>
      </c>
      <c r="AC1156" s="272" t="s">
        <v>677</v>
      </c>
      <c r="AD1156" s="272" t="s">
        <v>677</v>
      </c>
      <c r="AE1156" s="272" t="s">
        <v>677</v>
      </c>
      <c r="AF1156" s="272" t="s">
        <v>677</v>
      </c>
      <c r="AG1156" s="272" t="s">
        <v>677</v>
      </c>
      <c r="AH1156" s="272" t="s">
        <v>677</v>
      </c>
      <c r="AI1156" s="272" t="s">
        <v>677</v>
      </c>
      <c r="AJ1156" s="272" t="s">
        <v>677</v>
      </c>
      <c r="AK1156" s="272" t="s">
        <v>677</v>
      </c>
      <c r="AL1156" s="272" t="s">
        <v>677</v>
      </c>
      <c r="AM1156" s="272" t="s">
        <v>677</v>
      </c>
      <c r="AN1156" s="272" t="s">
        <v>677</v>
      </c>
      <c r="AO1156" s="272" t="s">
        <v>677</v>
      </c>
      <c r="AP1156" s="272" t="s">
        <v>677</v>
      </c>
      <c r="AQ1156" s="272" t="s">
        <v>677</v>
      </c>
      <c r="AR1156" s="272" t="s">
        <v>677</v>
      </c>
      <c r="AS1156" s="272" t="s">
        <v>677</v>
      </c>
      <c r="AT1156" s="272" t="s">
        <v>677</v>
      </c>
      <c r="AU1156" s="272" t="s">
        <v>677</v>
      </c>
      <c r="AV1156" s="272" t="s">
        <v>677</v>
      </c>
      <c r="AW1156" s="272" t="s">
        <v>677</v>
      </c>
      <c r="AX1156" s="272" t="s">
        <v>677</v>
      </c>
    </row>
    <row r="1157" spans="1:50">
      <c r="A1157" s="272">
        <v>803462</v>
      </c>
      <c r="B1157" s="272" t="s">
        <v>712</v>
      </c>
      <c r="C1157" s="272" t="s">
        <v>262</v>
      </c>
      <c r="D1157" s="272" t="s">
        <v>262</v>
      </c>
      <c r="E1157" s="272" t="s">
        <v>262</v>
      </c>
      <c r="F1157" s="272" t="s">
        <v>262</v>
      </c>
      <c r="G1157" s="272" t="s">
        <v>262</v>
      </c>
      <c r="H1157" s="272" t="s">
        <v>262</v>
      </c>
      <c r="I1157" s="272" t="s">
        <v>262</v>
      </c>
      <c r="J1157" s="272" t="s">
        <v>263</v>
      </c>
      <c r="K1157" s="272" t="s">
        <v>263</v>
      </c>
      <c r="L1157" s="272" t="s">
        <v>264</v>
      </c>
      <c r="M1157" s="272" t="s">
        <v>264</v>
      </c>
      <c r="N1157" s="272" t="s">
        <v>262</v>
      </c>
      <c r="O1157" s="272" t="s">
        <v>677</v>
      </c>
      <c r="P1157" s="272" t="s">
        <v>677</v>
      </c>
      <c r="Q1157" s="272" t="s">
        <v>677</v>
      </c>
      <c r="R1157" s="272" t="s">
        <v>677</v>
      </c>
      <c r="S1157" s="272" t="s">
        <v>677</v>
      </c>
      <c r="T1157" s="272" t="s">
        <v>677</v>
      </c>
      <c r="U1157" s="272" t="s">
        <v>677</v>
      </c>
      <c r="V1157" s="272" t="s">
        <v>677</v>
      </c>
      <c r="W1157" s="272" t="s">
        <v>677</v>
      </c>
      <c r="X1157" s="272" t="s">
        <v>677</v>
      </c>
      <c r="Y1157" s="272" t="s">
        <v>677</v>
      </c>
      <c r="Z1157" s="272" t="s">
        <v>677</v>
      </c>
      <c r="AA1157" s="272" t="s">
        <v>677</v>
      </c>
      <c r="AB1157" s="272" t="s">
        <v>677</v>
      </c>
      <c r="AC1157" s="272" t="s">
        <v>677</v>
      </c>
      <c r="AD1157" s="272" t="s">
        <v>677</v>
      </c>
      <c r="AE1157" s="272" t="s">
        <v>677</v>
      </c>
      <c r="AF1157" s="272" t="s">
        <v>677</v>
      </c>
      <c r="AG1157" s="272" t="s">
        <v>677</v>
      </c>
      <c r="AH1157" s="272" t="s">
        <v>677</v>
      </c>
      <c r="AI1157" s="272" t="s">
        <v>677</v>
      </c>
      <c r="AJ1157" s="272" t="s">
        <v>677</v>
      </c>
      <c r="AK1157" s="272" t="s">
        <v>677</v>
      </c>
      <c r="AL1157" s="272" t="s">
        <v>677</v>
      </c>
      <c r="AM1157" s="272" t="s">
        <v>677</v>
      </c>
      <c r="AN1157" s="272" t="s">
        <v>677</v>
      </c>
      <c r="AO1157" s="272" t="s">
        <v>677</v>
      </c>
      <c r="AP1157" s="272" t="s">
        <v>677</v>
      </c>
      <c r="AQ1157" s="272" t="s">
        <v>677</v>
      </c>
      <c r="AR1157" s="272" t="s">
        <v>677</v>
      </c>
      <c r="AS1157" s="272" t="s">
        <v>677</v>
      </c>
      <c r="AT1157" s="272" t="s">
        <v>677</v>
      </c>
      <c r="AU1157" s="272" t="s">
        <v>677</v>
      </c>
      <c r="AV1157" s="272" t="s">
        <v>677</v>
      </c>
      <c r="AW1157" s="272" t="s">
        <v>677</v>
      </c>
      <c r="AX1157" s="272" t="s">
        <v>677</v>
      </c>
    </row>
    <row r="1158" spans="1:50">
      <c r="A1158" s="272">
        <v>803596</v>
      </c>
      <c r="B1158" s="272" t="s">
        <v>712</v>
      </c>
      <c r="C1158" s="272" t="s">
        <v>262</v>
      </c>
      <c r="D1158" s="272" t="s">
        <v>262</v>
      </c>
      <c r="E1158" s="272" t="s">
        <v>262</v>
      </c>
      <c r="F1158" s="272" t="s">
        <v>262</v>
      </c>
      <c r="G1158" s="272" t="s">
        <v>264</v>
      </c>
      <c r="H1158" s="272" t="s">
        <v>264</v>
      </c>
      <c r="I1158" s="272" t="s">
        <v>262</v>
      </c>
      <c r="J1158" s="272" t="s">
        <v>262</v>
      </c>
      <c r="K1158" s="272" t="s">
        <v>263</v>
      </c>
      <c r="L1158" s="272" t="s">
        <v>262</v>
      </c>
      <c r="M1158" s="272" t="s">
        <v>262</v>
      </c>
      <c r="N1158" s="272" t="s">
        <v>263</v>
      </c>
      <c r="O1158" s="272" t="s">
        <v>677</v>
      </c>
      <c r="P1158" s="272" t="s">
        <v>677</v>
      </c>
      <c r="Q1158" s="272" t="s">
        <v>677</v>
      </c>
      <c r="R1158" s="272" t="s">
        <v>677</v>
      </c>
      <c r="S1158" s="272" t="s">
        <v>677</v>
      </c>
      <c r="T1158" s="272" t="s">
        <v>677</v>
      </c>
      <c r="U1158" s="272" t="s">
        <v>677</v>
      </c>
      <c r="V1158" s="272" t="s">
        <v>677</v>
      </c>
      <c r="W1158" s="272" t="s">
        <v>677</v>
      </c>
      <c r="X1158" s="272" t="s">
        <v>677</v>
      </c>
      <c r="Y1158" s="272" t="s">
        <v>677</v>
      </c>
      <c r="Z1158" s="272" t="s">
        <v>677</v>
      </c>
      <c r="AA1158" s="272" t="s">
        <v>677</v>
      </c>
      <c r="AB1158" s="272" t="s">
        <v>677</v>
      </c>
      <c r="AC1158" s="272" t="s">
        <v>677</v>
      </c>
      <c r="AD1158" s="272" t="s">
        <v>677</v>
      </c>
      <c r="AE1158" s="272" t="s">
        <v>677</v>
      </c>
      <c r="AF1158" s="272" t="s">
        <v>677</v>
      </c>
      <c r="AG1158" s="272" t="s">
        <v>677</v>
      </c>
      <c r="AH1158" s="272" t="s">
        <v>677</v>
      </c>
      <c r="AI1158" s="272" t="s">
        <v>677</v>
      </c>
      <c r="AJ1158" s="272" t="s">
        <v>677</v>
      </c>
      <c r="AK1158" s="272" t="s">
        <v>677</v>
      </c>
      <c r="AL1158" s="272" t="s">
        <v>677</v>
      </c>
      <c r="AM1158" s="272" t="s">
        <v>677</v>
      </c>
      <c r="AN1158" s="272" t="s">
        <v>677</v>
      </c>
      <c r="AO1158" s="272" t="s">
        <v>677</v>
      </c>
      <c r="AP1158" s="272" t="s">
        <v>677</v>
      </c>
      <c r="AQ1158" s="272" t="s">
        <v>677</v>
      </c>
      <c r="AR1158" s="272" t="s">
        <v>677</v>
      </c>
      <c r="AS1158" s="272" t="s">
        <v>677</v>
      </c>
      <c r="AT1158" s="272" t="s">
        <v>677</v>
      </c>
      <c r="AU1158" s="272" t="s">
        <v>677</v>
      </c>
      <c r="AV1158" s="272" t="s">
        <v>677</v>
      </c>
      <c r="AW1158" s="272" t="s">
        <v>677</v>
      </c>
      <c r="AX1158" s="272" t="s">
        <v>677</v>
      </c>
    </row>
    <row r="1159" spans="1:50">
      <c r="A1159" s="272">
        <v>803658</v>
      </c>
      <c r="B1159" s="272" t="s">
        <v>712</v>
      </c>
      <c r="C1159" s="272" t="s">
        <v>262</v>
      </c>
      <c r="D1159" s="272" t="s">
        <v>262</v>
      </c>
      <c r="E1159" s="272" t="s">
        <v>263</v>
      </c>
      <c r="F1159" s="272" t="s">
        <v>263</v>
      </c>
      <c r="G1159" s="272" t="s">
        <v>262</v>
      </c>
      <c r="H1159" s="272" t="s">
        <v>263</v>
      </c>
      <c r="I1159" s="272" t="s">
        <v>264</v>
      </c>
      <c r="J1159" s="272" t="s">
        <v>263</v>
      </c>
      <c r="K1159" s="272" t="s">
        <v>263</v>
      </c>
      <c r="L1159" s="272" t="s">
        <v>264</v>
      </c>
      <c r="M1159" s="272" t="s">
        <v>263</v>
      </c>
      <c r="N1159" s="272" t="s">
        <v>263</v>
      </c>
      <c r="O1159" s="272" t="s">
        <v>677</v>
      </c>
      <c r="P1159" s="272" t="s">
        <v>677</v>
      </c>
      <c r="Q1159" s="272" t="s">
        <v>677</v>
      </c>
      <c r="R1159" s="272" t="s">
        <v>677</v>
      </c>
      <c r="S1159" s="272" t="s">
        <v>677</v>
      </c>
      <c r="T1159" s="272" t="s">
        <v>677</v>
      </c>
      <c r="U1159" s="272" t="s">
        <v>677</v>
      </c>
      <c r="V1159" s="272" t="s">
        <v>677</v>
      </c>
      <c r="W1159" s="272" t="s">
        <v>677</v>
      </c>
      <c r="X1159" s="272" t="s">
        <v>677</v>
      </c>
      <c r="Y1159" s="272" t="s">
        <v>677</v>
      </c>
      <c r="Z1159" s="272" t="s">
        <v>677</v>
      </c>
      <c r="AA1159" s="272" t="s">
        <v>677</v>
      </c>
      <c r="AB1159" s="272" t="s">
        <v>677</v>
      </c>
      <c r="AC1159" s="272" t="s">
        <v>677</v>
      </c>
      <c r="AD1159" s="272" t="s">
        <v>677</v>
      </c>
      <c r="AE1159" s="272" t="s">
        <v>677</v>
      </c>
      <c r="AF1159" s="272" t="s">
        <v>677</v>
      </c>
      <c r="AG1159" s="272" t="s">
        <v>677</v>
      </c>
      <c r="AH1159" s="272" t="s">
        <v>677</v>
      </c>
      <c r="AI1159" s="272" t="s">
        <v>677</v>
      </c>
      <c r="AJ1159" s="272" t="s">
        <v>677</v>
      </c>
      <c r="AK1159" s="272" t="s">
        <v>677</v>
      </c>
      <c r="AL1159" s="272" t="s">
        <v>677</v>
      </c>
      <c r="AM1159" s="272" t="s">
        <v>677</v>
      </c>
      <c r="AN1159" s="272" t="s">
        <v>677</v>
      </c>
      <c r="AO1159" s="272" t="s">
        <v>677</v>
      </c>
      <c r="AP1159" s="272" t="s">
        <v>677</v>
      </c>
      <c r="AQ1159" s="272" t="s">
        <v>677</v>
      </c>
      <c r="AR1159" s="272" t="s">
        <v>677</v>
      </c>
      <c r="AS1159" s="272" t="s">
        <v>677</v>
      </c>
      <c r="AT1159" s="272" t="s">
        <v>677</v>
      </c>
      <c r="AU1159" s="272" t="s">
        <v>677</v>
      </c>
      <c r="AV1159" s="272" t="s">
        <v>677</v>
      </c>
      <c r="AW1159" s="272" t="s">
        <v>677</v>
      </c>
      <c r="AX1159" s="272" t="s">
        <v>677</v>
      </c>
    </row>
    <row r="1160" spans="1:50">
      <c r="A1160" s="272">
        <v>803672</v>
      </c>
      <c r="B1160" s="272" t="s">
        <v>712</v>
      </c>
      <c r="C1160" s="272" t="s">
        <v>262</v>
      </c>
      <c r="D1160" s="272" t="s">
        <v>262</v>
      </c>
      <c r="E1160" s="272" t="s">
        <v>263</v>
      </c>
      <c r="F1160" s="272" t="s">
        <v>262</v>
      </c>
      <c r="G1160" s="272" t="s">
        <v>262</v>
      </c>
      <c r="H1160" s="272" t="s">
        <v>264</v>
      </c>
      <c r="I1160" s="272" t="s">
        <v>263</v>
      </c>
      <c r="J1160" s="272" t="s">
        <v>264</v>
      </c>
      <c r="K1160" s="272" t="s">
        <v>264</v>
      </c>
      <c r="L1160" s="272" t="s">
        <v>264</v>
      </c>
      <c r="M1160" s="272" t="s">
        <v>264</v>
      </c>
      <c r="N1160" s="272" t="s">
        <v>263</v>
      </c>
      <c r="O1160" s="272" t="s">
        <v>677</v>
      </c>
      <c r="P1160" s="272" t="s">
        <v>677</v>
      </c>
      <c r="Q1160" s="272" t="s">
        <v>677</v>
      </c>
      <c r="R1160" s="272" t="s">
        <v>677</v>
      </c>
      <c r="S1160" s="272" t="s">
        <v>677</v>
      </c>
      <c r="T1160" s="272" t="s">
        <v>677</v>
      </c>
      <c r="U1160" s="272" t="s">
        <v>677</v>
      </c>
      <c r="V1160" s="272" t="s">
        <v>677</v>
      </c>
      <c r="W1160" s="272" t="s">
        <v>677</v>
      </c>
      <c r="X1160" s="272" t="s">
        <v>677</v>
      </c>
      <c r="Y1160" s="272" t="s">
        <v>677</v>
      </c>
      <c r="Z1160" s="272" t="s">
        <v>677</v>
      </c>
      <c r="AA1160" s="272" t="s">
        <v>677</v>
      </c>
      <c r="AB1160" s="272" t="s">
        <v>677</v>
      </c>
      <c r="AC1160" s="272" t="s">
        <v>677</v>
      </c>
      <c r="AD1160" s="272" t="s">
        <v>677</v>
      </c>
      <c r="AE1160" s="272" t="s">
        <v>677</v>
      </c>
      <c r="AF1160" s="272" t="s">
        <v>677</v>
      </c>
      <c r="AG1160" s="272" t="s">
        <v>677</v>
      </c>
      <c r="AH1160" s="272" t="s">
        <v>677</v>
      </c>
      <c r="AI1160" s="272" t="s">
        <v>677</v>
      </c>
      <c r="AJ1160" s="272" t="s">
        <v>677</v>
      </c>
      <c r="AK1160" s="272" t="s">
        <v>677</v>
      </c>
      <c r="AL1160" s="272" t="s">
        <v>677</v>
      </c>
      <c r="AM1160" s="272" t="s">
        <v>677</v>
      </c>
      <c r="AN1160" s="272" t="s">
        <v>677</v>
      </c>
      <c r="AO1160" s="272" t="s">
        <v>677</v>
      </c>
      <c r="AP1160" s="272" t="s">
        <v>677</v>
      </c>
      <c r="AQ1160" s="272" t="s">
        <v>677</v>
      </c>
      <c r="AR1160" s="272" t="s">
        <v>677</v>
      </c>
      <c r="AS1160" s="272" t="s">
        <v>677</v>
      </c>
      <c r="AT1160" s="272" t="s">
        <v>677</v>
      </c>
      <c r="AU1160" s="272" t="s">
        <v>677</v>
      </c>
      <c r="AV1160" s="272" t="s">
        <v>677</v>
      </c>
      <c r="AW1160" s="272" t="s">
        <v>677</v>
      </c>
      <c r="AX1160" s="272" t="s">
        <v>677</v>
      </c>
    </row>
    <row r="1161" spans="1:50">
      <c r="A1161" s="272">
        <v>803694</v>
      </c>
      <c r="B1161" s="272" t="s">
        <v>712</v>
      </c>
      <c r="C1161" s="272" t="s">
        <v>264</v>
      </c>
      <c r="D1161" s="272" t="s">
        <v>263</v>
      </c>
      <c r="E1161" s="272" t="s">
        <v>263</v>
      </c>
      <c r="F1161" s="272" t="s">
        <v>264</v>
      </c>
      <c r="G1161" s="272" t="s">
        <v>263</v>
      </c>
      <c r="H1161" s="272" t="s">
        <v>263</v>
      </c>
      <c r="I1161" s="272" t="s">
        <v>264</v>
      </c>
      <c r="J1161" s="272" t="s">
        <v>263</v>
      </c>
      <c r="K1161" s="272" t="s">
        <v>263</v>
      </c>
      <c r="L1161" s="272" t="s">
        <v>263</v>
      </c>
      <c r="M1161" s="272" t="s">
        <v>264</v>
      </c>
      <c r="N1161" s="272" t="s">
        <v>263</v>
      </c>
      <c r="O1161" s="272" t="s">
        <v>677</v>
      </c>
      <c r="P1161" s="272" t="s">
        <v>677</v>
      </c>
      <c r="Q1161" s="272" t="s">
        <v>677</v>
      </c>
      <c r="R1161" s="272" t="s">
        <v>677</v>
      </c>
      <c r="S1161" s="272" t="s">
        <v>677</v>
      </c>
      <c r="T1161" s="272" t="s">
        <v>677</v>
      </c>
      <c r="U1161" s="272" t="s">
        <v>677</v>
      </c>
      <c r="V1161" s="272" t="s">
        <v>677</v>
      </c>
      <c r="W1161" s="272" t="s">
        <v>677</v>
      </c>
      <c r="X1161" s="272" t="s">
        <v>677</v>
      </c>
      <c r="Y1161" s="272" t="s">
        <v>677</v>
      </c>
      <c r="Z1161" s="272" t="s">
        <v>677</v>
      </c>
      <c r="AA1161" s="272" t="s">
        <v>677</v>
      </c>
      <c r="AB1161" s="272" t="s">
        <v>677</v>
      </c>
      <c r="AC1161" s="272" t="s">
        <v>677</v>
      </c>
      <c r="AD1161" s="272" t="s">
        <v>677</v>
      </c>
      <c r="AE1161" s="272" t="s">
        <v>677</v>
      </c>
      <c r="AF1161" s="272" t="s">
        <v>677</v>
      </c>
      <c r="AG1161" s="272" t="s">
        <v>677</v>
      </c>
      <c r="AH1161" s="272" t="s">
        <v>677</v>
      </c>
      <c r="AI1161" s="272" t="s">
        <v>677</v>
      </c>
      <c r="AJ1161" s="272" t="s">
        <v>677</v>
      </c>
      <c r="AK1161" s="272" t="s">
        <v>677</v>
      </c>
      <c r="AL1161" s="272" t="s">
        <v>677</v>
      </c>
      <c r="AM1161" s="272" t="s">
        <v>677</v>
      </c>
      <c r="AN1161" s="272" t="s">
        <v>677</v>
      </c>
      <c r="AO1161" s="272" t="s">
        <v>677</v>
      </c>
      <c r="AP1161" s="272" t="s">
        <v>677</v>
      </c>
      <c r="AQ1161" s="272" t="s">
        <v>677</v>
      </c>
      <c r="AR1161" s="272" t="s">
        <v>677</v>
      </c>
      <c r="AS1161" s="272" t="s">
        <v>677</v>
      </c>
      <c r="AT1161" s="272" t="s">
        <v>677</v>
      </c>
      <c r="AU1161" s="272" t="s">
        <v>677</v>
      </c>
      <c r="AV1161" s="272" t="s">
        <v>677</v>
      </c>
      <c r="AW1161" s="272" t="s">
        <v>677</v>
      </c>
      <c r="AX1161" s="272" t="s">
        <v>677</v>
      </c>
    </row>
    <row r="1162" spans="1:50">
      <c r="A1162" s="272">
        <v>803706</v>
      </c>
      <c r="B1162" s="272" t="s">
        <v>712</v>
      </c>
      <c r="C1162" s="272" t="s">
        <v>262</v>
      </c>
      <c r="D1162" s="272" t="s">
        <v>262</v>
      </c>
      <c r="E1162" s="272" t="s">
        <v>262</v>
      </c>
      <c r="F1162" s="272" t="s">
        <v>262</v>
      </c>
      <c r="G1162" s="272" t="s">
        <v>262</v>
      </c>
      <c r="H1162" s="272" t="s">
        <v>262</v>
      </c>
      <c r="I1162" s="272" t="s">
        <v>262</v>
      </c>
      <c r="J1162" s="272" t="s">
        <v>263</v>
      </c>
      <c r="K1162" s="272" t="s">
        <v>263</v>
      </c>
      <c r="L1162" s="272" t="s">
        <v>262</v>
      </c>
      <c r="M1162" s="272" t="s">
        <v>262</v>
      </c>
      <c r="N1162" s="272" t="s">
        <v>263</v>
      </c>
      <c r="O1162" s="272" t="s">
        <v>677</v>
      </c>
      <c r="P1162" s="272" t="s">
        <v>677</v>
      </c>
      <c r="Q1162" s="272" t="s">
        <v>677</v>
      </c>
      <c r="R1162" s="272" t="s">
        <v>677</v>
      </c>
      <c r="S1162" s="272" t="s">
        <v>677</v>
      </c>
      <c r="T1162" s="272" t="s">
        <v>677</v>
      </c>
      <c r="U1162" s="272" t="s">
        <v>677</v>
      </c>
      <c r="V1162" s="272" t="s">
        <v>677</v>
      </c>
      <c r="W1162" s="272" t="s">
        <v>677</v>
      </c>
      <c r="X1162" s="272" t="s">
        <v>677</v>
      </c>
      <c r="Y1162" s="272" t="s">
        <v>677</v>
      </c>
      <c r="Z1162" s="272" t="s">
        <v>677</v>
      </c>
      <c r="AA1162" s="272" t="s">
        <v>677</v>
      </c>
      <c r="AB1162" s="272" t="s">
        <v>677</v>
      </c>
      <c r="AC1162" s="272" t="s">
        <v>677</v>
      </c>
      <c r="AD1162" s="272" t="s">
        <v>677</v>
      </c>
      <c r="AE1162" s="272" t="s">
        <v>677</v>
      </c>
      <c r="AF1162" s="272" t="s">
        <v>677</v>
      </c>
      <c r="AG1162" s="272" t="s">
        <v>677</v>
      </c>
      <c r="AH1162" s="272" t="s">
        <v>677</v>
      </c>
      <c r="AI1162" s="272" t="s">
        <v>677</v>
      </c>
      <c r="AJ1162" s="272" t="s">
        <v>677</v>
      </c>
      <c r="AK1162" s="272" t="s">
        <v>677</v>
      </c>
      <c r="AL1162" s="272" t="s">
        <v>677</v>
      </c>
      <c r="AM1162" s="272" t="s">
        <v>677</v>
      </c>
      <c r="AN1162" s="272" t="s">
        <v>677</v>
      </c>
      <c r="AO1162" s="272" t="s">
        <v>677</v>
      </c>
      <c r="AP1162" s="272" t="s">
        <v>677</v>
      </c>
      <c r="AQ1162" s="272" t="s">
        <v>677</v>
      </c>
      <c r="AR1162" s="272" t="s">
        <v>677</v>
      </c>
      <c r="AS1162" s="272" t="s">
        <v>677</v>
      </c>
      <c r="AT1162" s="272" t="s">
        <v>677</v>
      </c>
      <c r="AU1162" s="272" t="s">
        <v>677</v>
      </c>
      <c r="AV1162" s="272" t="s">
        <v>677</v>
      </c>
      <c r="AW1162" s="272" t="s">
        <v>677</v>
      </c>
      <c r="AX1162" s="272" t="s">
        <v>677</v>
      </c>
    </row>
    <row r="1163" spans="1:50">
      <c r="A1163" s="272">
        <v>803752</v>
      </c>
      <c r="B1163" s="272" t="s">
        <v>712</v>
      </c>
      <c r="C1163" s="272" t="s">
        <v>262</v>
      </c>
      <c r="D1163" s="272" t="s">
        <v>262</v>
      </c>
      <c r="E1163" s="272" t="s">
        <v>262</v>
      </c>
      <c r="F1163" s="272" t="s">
        <v>262</v>
      </c>
      <c r="G1163" s="272" t="s">
        <v>262</v>
      </c>
      <c r="H1163" s="272" t="s">
        <v>262</v>
      </c>
      <c r="I1163" s="272" t="s">
        <v>264</v>
      </c>
      <c r="J1163" s="272" t="s">
        <v>264</v>
      </c>
      <c r="K1163" s="272" t="s">
        <v>263</v>
      </c>
      <c r="L1163" s="272" t="s">
        <v>262</v>
      </c>
      <c r="M1163" s="272" t="s">
        <v>262</v>
      </c>
      <c r="N1163" s="272" t="s">
        <v>263</v>
      </c>
      <c r="O1163" s="272" t="s">
        <v>677</v>
      </c>
      <c r="P1163" s="272" t="s">
        <v>677</v>
      </c>
      <c r="Q1163" s="272" t="s">
        <v>677</v>
      </c>
      <c r="R1163" s="272" t="s">
        <v>677</v>
      </c>
      <c r="S1163" s="272" t="s">
        <v>677</v>
      </c>
      <c r="T1163" s="272" t="s">
        <v>677</v>
      </c>
      <c r="U1163" s="272" t="s">
        <v>677</v>
      </c>
      <c r="V1163" s="272" t="s">
        <v>677</v>
      </c>
      <c r="W1163" s="272" t="s">
        <v>677</v>
      </c>
      <c r="X1163" s="272" t="s">
        <v>677</v>
      </c>
      <c r="Y1163" s="272" t="s">
        <v>677</v>
      </c>
      <c r="Z1163" s="272" t="s">
        <v>677</v>
      </c>
      <c r="AA1163" s="272" t="s">
        <v>677</v>
      </c>
      <c r="AB1163" s="272" t="s">
        <v>677</v>
      </c>
      <c r="AC1163" s="272" t="s">
        <v>677</v>
      </c>
      <c r="AD1163" s="272" t="s">
        <v>677</v>
      </c>
      <c r="AE1163" s="272" t="s">
        <v>677</v>
      </c>
      <c r="AF1163" s="272" t="s">
        <v>677</v>
      </c>
      <c r="AG1163" s="272" t="s">
        <v>677</v>
      </c>
      <c r="AH1163" s="272" t="s">
        <v>677</v>
      </c>
      <c r="AI1163" s="272" t="s">
        <v>677</v>
      </c>
      <c r="AJ1163" s="272" t="s">
        <v>677</v>
      </c>
      <c r="AK1163" s="272" t="s">
        <v>677</v>
      </c>
      <c r="AL1163" s="272" t="s">
        <v>677</v>
      </c>
      <c r="AM1163" s="272" t="s">
        <v>677</v>
      </c>
      <c r="AN1163" s="272" t="s">
        <v>677</v>
      </c>
      <c r="AO1163" s="272" t="s">
        <v>677</v>
      </c>
      <c r="AP1163" s="272" t="s">
        <v>677</v>
      </c>
      <c r="AQ1163" s="272" t="s">
        <v>677</v>
      </c>
      <c r="AR1163" s="272" t="s">
        <v>677</v>
      </c>
      <c r="AS1163" s="272" t="s">
        <v>677</v>
      </c>
      <c r="AT1163" s="272" t="s">
        <v>677</v>
      </c>
      <c r="AU1163" s="272" t="s">
        <v>677</v>
      </c>
      <c r="AV1163" s="272" t="s">
        <v>677</v>
      </c>
      <c r="AW1163" s="272" t="s">
        <v>677</v>
      </c>
      <c r="AX1163" s="272" t="s">
        <v>677</v>
      </c>
    </row>
    <row r="1164" spans="1:50">
      <c r="A1164" s="272">
        <v>803842</v>
      </c>
      <c r="B1164" s="272" t="s">
        <v>712</v>
      </c>
      <c r="C1164" s="272" t="s">
        <v>264</v>
      </c>
      <c r="D1164" s="272" t="s">
        <v>262</v>
      </c>
      <c r="E1164" s="272" t="s">
        <v>262</v>
      </c>
      <c r="F1164" s="272" t="s">
        <v>262</v>
      </c>
      <c r="G1164" s="272" t="s">
        <v>263</v>
      </c>
      <c r="H1164" s="272" t="s">
        <v>262</v>
      </c>
      <c r="I1164" s="272" t="s">
        <v>263</v>
      </c>
      <c r="J1164" s="272" t="s">
        <v>263</v>
      </c>
      <c r="K1164" s="272" t="s">
        <v>263</v>
      </c>
      <c r="L1164" s="272" t="s">
        <v>263</v>
      </c>
      <c r="M1164" s="272" t="s">
        <v>264</v>
      </c>
      <c r="N1164" s="272" t="s">
        <v>264</v>
      </c>
      <c r="O1164" s="272" t="s">
        <v>677</v>
      </c>
      <c r="P1164" s="272" t="s">
        <v>677</v>
      </c>
      <c r="Q1164" s="272" t="s">
        <v>677</v>
      </c>
      <c r="R1164" s="272" t="s">
        <v>677</v>
      </c>
      <c r="S1164" s="272" t="s">
        <v>677</v>
      </c>
      <c r="T1164" s="272" t="s">
        <v>677</v>
      </c>
      <c r="U1164" s="272" t="s">
        <v>677</v>
      </c>
      <c r="V1164" s="272" t="s">
        <v>677</v>
      </c>
      <c r="W1164" s="272" t="s">
        <v>677</v>
      </c>
      <c r="X1164" s="272" t="s">
        <v>677</v>
      </c>
      <c r="Y1164" s="272" t="s">
        <v>677</v>
      </c>
      <c r="Z1164" s="272" t="s">
        <v>677</v>
      </c>
      <c r="AA1164" s="272" t="s">
        <v>677</v>
      </c>
      <c r="AB1164" s="272" t="s">
        <v>677</v>
      </c>
      <c r="AC1164" s="272" t="s">
        <v>677</v>
      </c>
      <c r="AD1164" s="272" t="s">
        <v>677</v>
      </c>
      <c r="AE1164" s="272" t="s">
        <v>677</v>
      </c>
      <c r="AF1164" s="272" t="s">
        <v>677</v>
      </c>
      <c r="AG1164" s="272" t="s">
        <v>677</v>
      </c>
      <c r="AH1164" s="272" t="s">
        <v>677</v>
      </c>
      <c r="AI1164" s="272" t="s">
        <v>677</v>
      </c>
      <c r="AJ1164" s="272" t="s">
        <v>677</v>
      </c>
      <c r="AK1164" s="272" t="s">
        <v>677</v>
      </c>
      <c r="AL1164" s="272" t="s">
        <v>677</v>
      </c>
      <c r="AM1164" s="272" t="s">
        <v>677</v>
      </c>
      <c r="AN1164" s="272" t="s">
        <v>677</v>
      </c>
      <c r="AO1164" s="272" t="s">
        <v>677</v>
      </c>
      <c r="AP1164" s="272" t="s">
        <v>677</v>
      </c>
      <c r="AQ1164" s="272" t="s">
        <v>677</v>
      </c>
      <c r="AR1164" s="272" t="s">
        <v>677</v>
      </c>
      <c r="AS1164" s="272" t="s">
        <v>677</v>
      </c>
      <c r="AT1164" s="272" t="s">
        <v>677</v>
      </c>
      <c r="AU1164" s="272" t="s">
        <v>677</v>
      </c>
      <c r="AV1164" s="272" t="s">
        <v>677</v>
      </c>
      <c r="AW1164" s="272" t="s">
        <v>677</v>
      </c>
      <c r="AX1164" s="272" t="s">
        <v>677</v>
      </c>
    </row>
    <row r="1165" spans="1:50">
      <c r="A1165" s="272">
        <v>803854</v>
      </c>
      <c r="B1165" s="272" t="s">
        <v>712</v>
      </c>
      <c r="C1165" s="272" t="s">
        <v>262</v>
      </c>
      <c r="D1165" s="272" t="s">
        <v>262</v>
      </c>
      <c r="E1165" s="272" t="s">
        <v>262</v>
      </c>
      <c r="F1165" s="272" t="s">
        <v>262</v>
      </c>
      <c r="G1165" s="272" t="s">
        <v>262</v>
      </c>
      <c r="H1165" s="272" t="s">
        <v>263</v>
      </c>
      <c r="I1165" s="272" t="s">
        <v>263</v>
      </c>
      <c r="J1165" s="272" t="s">
        <v>263</v>
      </c>
      <c r="K1165" s="272" t="s">
        <v>263</v>
      </c>
      <c r="L1165" s="272" t="s">
        <v>263</v>
      </c>
      <c r="M1165" s="272" t="s">
        <v>263</v>
      </c>
      <c r="N1165" s="272" t="s">
        <v>263</v>
      </c>
      <c r="O1165" s="272" t="s">
        <v>677</v>
      </c>
      <c r="P1165" s="272" t="s">
        <v>677</v>
      </c>
      <c r="Q1165" s="272" t="s">
        <v>677</v>
      </c>
      <c r="R1165" s="272" t="s">
        <v>677</v>
      </c>
      <c r="S1165" s="272" t="s">
        <v>677</v>
      </c>
      <c r="T1165" s="272" t="s">
        <v>677</v>
      </c>
      <c r="U1165" s="272" t="s">
        <v>677</v>
      </c>
      <c r="V1165" s="272" t="s">
        <v>677</v>
      </c>
      <c r="W1165" s="272" t="s">
        <v>677</v>
      </c>
      <c r="X1165" s="272" t="s">
        <v>677</v>
      </c>
      <c r="Y1165" s="272" t="s">
        <v>677</v>
      </c>
      <c r="Z1165" s="272" t="s">
        <v>677</v>
      </c>
      <c r="AA1165" s="272" t="s">
        <v>677</v>
      </c>
      <c r="AB1165" s="272" t="s">
        <v>677</v>
      </c>
      <c r="AC1165" s="272" t="s">
        <v>677</v>
      </c>
      <c r="AD1165" s="272" t="s">
        <v>677</v>
      </c>
      <c r="AE1165" s="272" t="s">
        <v>677</v>
      </c>
      <c r="AF1165" s="272" t="s">
        <v>677</v>
      </c>
      <c r="AG1165" s="272" t="s">
        <v>677</v>
      </c>
      <c r="AH1165" s="272" t="s">
        <v>677</v>
      </c>
      <c r="AI1165" s="272" t="s">
        <v>677</v>
      </c>
      <c r="AJ1165" s="272" t="s">
        <v>677</v>
      </c>
      <c r="AK1165" s="272" t="s">
        <v>677</v>
      </c>
      <c r="AL1165" s="272" t="s">
        <v>677</v>
      </c>
      <c r="AM1165" s="272" t="s">
        <v>677</v>
      </c>
      <c r="AN1165" s="272" t="s">
        <v>677</v>
      </c>
      <c r="AO1165" s="272" t="s">
        <v>677</v>
      </c>
      <c r="AP1165" s="272" t="s">
        <v>677</v>
      </c>
      <c r="AQ1165" s="272" t="s">
        <v>677</v>
      </c>
      <c r="AR1165" s="272" t="s">
        <v>677</v>
      </c>
      <c r="AS1165" s="272" t="s">
        <v>677</v>
      </c>
      <c r="AT1165" s="272" t="s">
        <v>677</v>
      </c>
      <c r="AU1165" s="272" t="s">
        <v>677</v>
      </c>
      <c r="AV1165" s="272" t="s">
        <v>677</v>
      </c>
      <c r="AW1165" s="272" t="s">
        <v>677</v>
      </c>
      <c r="AX1165" s="272" t="s">
        <v>677</v>
      </c>
    </row>
    <row r="1166" spans="1:50">
      <c r="A1166" s="272">
        <v>803855</v>
      </c>
      <c r="B1166" s="272" t="s">
        <v>712</v>
      </c>
      <c r="C1166" s="272" t="s">
        <v>262</v>
      </c>
      <c r="D1166" s="272" t="s">
        <v>264</v>
      </c>
      <c r="E1166" s="272" t="s">
        <v>264</v>
      </c>
      <c r="F1166" s="272" t="s">
        <v>262</v>
      </c>
      <c r="G1166" s="272" t="s">
        <v>263</v>
      </c>
      <c r="H1166" s="272" t="s">
        <v>264</v>
      </c>
      <c r="I1166" s="272" t="s">
        <v>264</v>
      </c>
      <c r="J1166" s="272" t="s">
        <v>263</v>
      </c>
      <c r="K1166" s="272" t="s">
        <v>263</v>
      </c>
      <c r="L1166" s="272" t="s">
        <v>264</v>
      </c>
      <c r="M1166" s="272" t="s">
        <v>264</v>
      </c>
      <c r="N1166" s="272" t="s">
        <v>264</v>
      </c>
      <c r="O1166" s="272" t="s">
        <v>677</v>
      </c>
      <c r="P1166" s="272" t="s">
        <v>677</v>
      </c>
      <c r="Q1166" s="272" t="s">
        <v>677</v>
      </c>
      <c r="R1166" s="272" t="s">
        <v>677</v>
      </c>
      <c r="S1166" s="272" t="s">
        <v>677</v>
      </c>
      <c r="T1166" s="272" t="s">
        <v>677</v>
      </c>
      <c r="U1166" s="272" t="s">
        <v>677</v>
      </c>
      <c r="V1166" s="272" t="s">
        <v>677</v>
      </c>
      <c r="W1166" s="272" t="s">
        <v>677</v>
      </c>
      <c r="X1166" s="272" t="s">
        <v>677</v>
      </c>
      <c r="Y1166" s="272" t="s">
        <v>677</v>
      </c>
      <c r="Z1166" s="272" t="s">
        <v>677</v>
      </c>
      <c r="AA1166" s="272" t="s">
        <v>677</v>
      </c>
      <c r="AB1166" s="272" t="s">
        <v>677</v>
      </c>
      <c r="AC1166" s="272" t="s">
        <v>677</v>
      </c>
      <c r="AD1166" s="272" t="s">
        <v>677</v>
      </c>
      <c r="AE1166" s="272" t="s">
        <v>677</v>
      </c>
      <c r="AF1166" s="272" t="s">
        <v>677</v>
      </c>
      <c r="AG1166" s="272" t="s">
        <v>677</v>
      </c>
      <c r="AH1166" s="272" t="s">
        <v>677</v>
      </c>
      <c r="AI1166" s="272" t="s">
        <v>677</v>
      </c>
      <c r="AJ1166" s="272" t="s">
        <v>677</v>
      </c>
      <c r="AK1166" s="272" t="s">
        <v>677</v>
      </c>
      <c r="AL1166" s="272" t="s">
        <v>677</v>
      </c>
      <c r="AM1166" s="272" t="s">
        <v>677</v>
      </c>
      <c r="AN1166" s="272" t="s">
        <v>677</v>
      </c>
      <c r="AO1166" s="272" t="s">
        <v>677</v>
      </c>
      <c r="AP1166" s="272" t="s">
        <v>677</v>
      </c>
      <c r="AQ1166" s="272" t="s">
        <v>677</v>
      </c>
      <c r="AR1166" s="272" t="s">
        <v>677</v>
      </c>
      <c r="AS1166" s="272" t="s">
        <v>677</v>
      </c>
      <c r="AT1166" s="272" t="s">
        <v>677</v>
      </c>
      <c r="AU1166" s="272" t="s">
        <v>677</v>
      </c>
      <c r="AV1166" s="272" t="s">
        <v>677</v>
      </c>
      <c r="AW1166" s="272" t="s">
        <v>677</v>
      </c>
      <c r="AX1166" s="272" t="s">
        <v>677</v>
      </c>
    </row>
    <row r="1167" spans="1:50">
      <c r="A1167" s="272">
        <v>804182</v>
      </c>
      <c r="B1167" s="272" t="s">
        <v>712</v>
      </c>
      <c r="C1167" s="272" t="s">
        <v>262</v>
      </c>
      <c r="D1167" s="272" t="s">
        <v>262</v>
      </c>
      <c r="E1167" s="272" t="s">
        <v>262</v>
      </c>
      <c r="F1167" s="272" t="s">
        <v>262</v>
      </c>
      <c r="G1167" s="272" t="s">
        <v>264</v>
      </c>
      <c r="H1167" s="272" t="s">
        <v>262</v>
      </c>
      <c r="I1167" s="272" t="s">
        <v>264</v>
      </c>
      <c r="J1167" s="272" t="s">
        <v>263</v>
      </c>
      <c r="K1167" s="272" t="s">
        <v>263</v>
      </c>
      <c r="L1167" s="272" t="s">
        <v>263</v>
      </c>
      <c r="M1167" s="272" t="s">
        <v>263</v>
      </c>
      <c r="N1167" s="272" t="s">
        <v>263</v>
      </c>
      <c r="O1167" s="272" t="s">
        <v>677</v>
      </c>
      <c r="P1167" s="272" t="s">
        <v>677</v>
      </c>
      <c r="Q1167" s="272" t="s">
        <v>677</v>
      </c>
      <c r="R1167" s="272" t="s">
        <v>677</v>
      </c>
      <c r="S1167" s="272" t="s">
        <v>677</v>
      </c>
      <c r="T1167" s="272" t="s">
        <v>677</v>
      </c>
      <c r="U1167" s="272" t="s">
        <v>677</v>
      </c>
      <c r="V1167" s="272" t="s">
        <v>677</v>
      </c>
      <c r="W1167" s="272" t="s">
        <v>677</v>
      </c>
      <c r="X1167" s="272" t="s">
        <v>677</v>
      </c>
      <c r="Y1167" s="272" t="s">
        <v>677</v>
      </c>
      <c r="Z1167" s="272" t="s">
        <v>677</v>
      </c>
      <c r="AA1167" s="272" t="s">
        <v>677</v>
      </c>
      <c r="AB1167" s="272" t="s">
        <v>677</v>
      </c>
      <c r="AC1167" s="272" t="s">
        <v>677</v>
      </c>
      <c r="AD1167" s="272" t="s">
        <v>677</v>
      </c>
      <c r="AE1167" s="272" t="s">
        <v>677</v>
      </c>
      <c r="AF1167" s="272" t="s">
        <v>677</v>
      </c>
      <c r="AG1167" s="272" t="s">
        <v>677</v>
      </c>
      <c r="AH1167" s="272" t="s">
        <v>677</v>
      </c>
      <c r="AI1167" s="272" t="s">
        <v>677</v>
      </c>
      <c r="AJ1167" s="272" t="s">
        <v>677</v>
      </c>
      <c r="AK1167" s="272" t="s">
        <v>677</v>
      </c>
      <c r="AL1167" s="272" t="s">
        <v>677</v>
      </c>
      <c r="AM1167" s="272" t="s">
        <v>677</v>
      </c>
      <c r="AN1167" s="272" t="s">
        <v>677</v>
      </c>
      <c r="AO1167" s="272" t="s">
        <v>677</v>
      </c>
      <c r="AP1167" s="272" t="s">
        <v>677</v>
      </c>
      <c r="AQ1167" s="272" t="s">
        <v>677</v>
      </c>
      <c r="AR1167" s="272" t="s">
        <v>677</v>
      </c>
      <c r="AS1167" s="272" t="s">
        <v>677</v>
      </c>
      <c r="AT1167" s="272" t="s">
        <v>677</v>
      </c>
      <c r="AU1167" s="272" t="s">
        <v>677</v>
      </c>
      <c r="AV1167" s="272" t="s">
        <v>677</v>
      </c>
      <c r="AW1167" s="272" t="s">
        <v>677</v>
      </c>
      <c r="AX1167" s="272" t="s">
        <v>677</v>
      </c>
    </row>
    <row r="1168" spans="1:50">
      <c r="A1168" s="272">
        <v>804219</v>
      </c>
      <c r="B1168" s="272" t="s">
        <v>712</v>
      </c>
      <c r="C1168" s="272" t="s">
        <v>262</v>
      </c>
      <c r="D1168" s="272" t="s">
        <v>264</v>
      </c>
      <c r="E1168" s="272" t="s">
        <v>264</v>
      </c>
      <c r="F1168" s="272" t="s">
        <v>264</v>
      </c>
      <c r="G1168" s="272" t="s">
        <v>264</v>
      </c>
      <c r="H1168" s="272" t="s">
        <v>262</v>
      </c>
      <c r="I1168" s="272" t="s">
        <v>264</v>
      </c>
      <c r="J1168" s="272" t="s">
        <v>262</v>
      </c>
      <c r="K1168" s="272" t="s">
        <v>262</v>
      </c>
      <c r="L1168" s="272" t="s">
        <v>262</v>
      </c>
      <c r="M1168" s="272" t="s">
        <v>264</v>
      </c>
      <c r="N1168" s="272" t="s">
        <v>262</v>
      </c>
      <c r="O1168" s="272" t="s">
        <v>677</v>
      </c>
      <c r="P1168" s="272" t="s">
        <v>677</v>
      </c>
      <c r="Q1168" s="272" t="s">
        <v>677</v>
      </c>
      <c r="R1168" s="272" t="s">
        <v>677</v>
      </c>
      <c r="S1168" s="272" t="s">
        <v>677</v>
      </c>
      <c r="T1168" s="272" t="s">
        <v>677</v>
      </c>
      <c r="U1168" s="272" t="s">
        <v>677</v>
      </c>
      <c r="V1168" s="272" t="s">
        <v>677</v>
      </c>
      <c r="W1168" s="272" t="s">
        <v>677</v>
      </c>
      <c r="X1168" s="272" t="s">
        <v>677</v>
      </c>
      <c r="Y1168" s="272" t="s">
        <v>677</v>
      </c>
      <c r="Z1168" s="272" t="s">
        <v>677</v>
      </c>
      <c r="AA1168" s="272" t="s">
        <v>677</v>
      </c>
      <c r="AB1168" s="272" t="s">
        <v>677</v>
      </c>
      <c r="AC1168" s="272" t="s">
        <v>677</v>
      </c>
      <c r="AD1168" s="272" t="s">
        <v>677</v>
      </c>
      <c r="AE1168" s="272" t="s">
        <v>677</v>
      </c>
      <c r="AF1168" s="272" t="s">
        <v>677</v>
      </c>
      <c r="AG1168" s="272" t="s">
        <v>677</v>
      </c>
      <c r="AH1168" s="272" t="s">
        <v>677</v>
      </c>
      <c r="AI1168" s="272" t="s">
        <v>677</v>
      </c>
      <c r="AJ1168" s="272" t="s">
        <v>677</v>
      </c>
      <c r="AK1168" s="272" t="s">
        <v>677</v>
      </c>
      <c r="AL1168" s="272" t="s">
        <v>677</v>
      </c>
      <c r="AM1168" s="272" t="s">
        <v>677</v>
      </c>
      <c r="AN1168" s="272" t="s">
        <v>677</v>
      </c>
      <c r="AO1168" s="272" t="s">
        <v>677</v>
      </c>
      <c r="AP1168" s="272" t="s">
        <v>677</v>
      </c>
      <c r="AQ1168" s="272" t="s">
        <v>677</v>
      </c>
      <c r="AR1168" s="272" t="s">
        <v>677</v>
      </c>
      <c r="AS1168" s="272" t="s">
        <v>677</v>
      </c>
      <c r="AT1168" s="272" t="s">
        <v>677</v>
      </c>
      <c r="AU1168" s="272" t="s">
        <v>677</v>
      </c>
      <c r="AV1168" s="272" t="s">
        <v>677</v>
      </c>
      <c r="AW1168" s="272" t="s">
        <v>677</v>
      </c>
      <c r="AX1168" s="272" t="s">
        <v>677</v>
      </c>
    </row>
    <row r="1169" spans="1:50">
      <c r="A1169" s="272">
        <v>804368</v>
      </c>
      <c r="B1169" s="272" t="s">
        <v>712</v>
      </c>
      <c r="C1169" s="272" t="s">
        <v>264</v>
      </c>
      <c r="D1169" s="272" t="s">
        <v>262</v>
      </c>
      <c r="E1169" s="272" t="s">
        <v>263</v>
      </c>
      <c r="F1169" s="272" t="s">
        <v>264</v>
      </c>
      <c r="G1169" s="272" t="s">
        <v>263</v>
      </c>
      <c r="H1169" s="272" t="s">
        <v>262</v>
      </c>
      <c r="I1169" s="272" t="s">
        <v>264</v>
      </c>
      <c r="J1169" s="272" t="s">
        <v>263</v>
      </c>
      <c r="K1169" s="272" t="s">
        <v>263</v>
      </c>
      <c r="L1169" s="272" t="s">
        <v>262</v>
      </c>
      <c r="M1169" s="272" t="s">
        <v>262</v>
      </c>
      <c r="N1169" s="272" t="s">
        <v>264</v>
      </c>
      <c r="O1169" s="272" t="s">
        <v>677</v>
      </c>
      <c r="P1169" s="272" t="s">
        <v>677</v>
      </c>
      <c r="Q1169" s="272" t="s">
        <v>677</v>
      </c>
      <c r="R1169" s="272" t="s">
        <v>677</v>
      </c>
      <c r="S1169" s="272" t="s">
        <v>677</v>
      </c>
      <c r="T1169" s="272" t="s">
        <v>677</v>
      </c>
      <c r="U1169" s="272" t="s">
        <v>677</v>
      </c>
      <c r="V1169" s="272" t="s">
        <v>677</v>
      </c>
      <c r="W1169" s="272" t="s">
        <v>677</v>
      </c>
      <c r="X1169" s="272" t="s">
        <v>677</v>
      </c>
      <c r="Y1169" s="272" t="s">
        <v>677</v>
      </c>
      <c r="Z1169" s="272" t="s">
        <v>677</v>
      </c>
      <c r="AA1169" s="272" t="s">
        <v>677</v>
      </c>
      <c r="AB1169" s="272" t="s">
        <v>677</v>
      </c>
      <c r="AC1169" s="272" t="s">
        <v>677</v>
      </c>
      <c r="AD1169" s="272" t="s">
        <v>677</v>
      </c>
      <c r="AE1169" s="272" t="s">
        <v>677</v>
      </c>
      <c r="AF1169" s="272" t="s">
        <v>677</v>
      </c>
      <c r="AG1169" s="272" t="s">
        <v>677</v>
      </c>
      <c r="AH1169" s="272" t="s">
        <v>677</v>
      </c>
      <c r="AI1169" s="272" t="s">
        <v>677</v>
      </c>
      <c r="AJ1169" s="272" t="s">
        <v>677</v>
      </c>
      <c r="AK1169" s="272" t="s">
        <v>677</v>
      </c>
      <c r="AL1169" s="272" t="s">
        <v>677</v>
      </c>
      <c r="AM1169" s="272" t="s">
        <v>677</v>
      </c>
      <c r="AN1169" s="272" t="s">
        <v>677</v>
      </c>
      <c r="AO1169" s="272" t="s">
        <v>677</v>
      </c>
      <c r="AP1169" s="272" t="s">
        <v>677</v>
      </c>
      <c r="AQ1169" s="272" t="s">
        <v>677</v>
      </c>
      <c r="AR1169" s="272" t="s">
        <v>677</v>
      </c>
      <c r="AS1169" s="272" t="s">
        <v>677</v>
      </c>
      <c r="AT1169" s="272" t="s">
        <v>677</v>
      </c>
      <c r="AU1169" s="272" t="s">
        <v>677</v>
      </c>
      <c r="AV1169" s="272" t="s">
        <v>677</v>
      </c>
      <c r="AW1169" s="272" t="s">
        <v>677</v>
      </c>
      <c r="AX1169" s="272" t="s">
        <v>677</v>
      </c>
    </row>
    <row r="1170" spans="1:50">
      <c r="A1170" s="272">
        <v>804417</v>
      </c>
      <c r="B1170" s="272" t="s">
        <v>712</v>
      </c>
      <c r="C1170" s="272" t="s">
        <v>263</v>
      </c>
      <c r="D1170" s="272" t="s">
        <v>262</v>
      </c>
      <c r="E1170" s="272" t="s">
        <v>264</v>
      </c>
      <c r="F1170" s="272" t="s">
        <v>262</v>
      </c>
      <c r="G1170" s="272" t="s">
        <v>264</v>
      </c>
      <c r="H1170" s="272" t="s">
        <v>263</v>
      </c>
      <c r="I1170" s="272" t="s">
        <v>264</v>
      </c>
      <c r="J1170" s="272" t="s">
        <v>264</v>
      </c>
      <c r="K1170" s="272" t="s">
        <v>263</v>
      </c>
      <c r="L1170" s="272" t="s">
        <v>264</v>
      </c>
      <c r="M1170" s="272" t="s">
        <v>264</v>
      </c>
      <c r="N1170" s="272" t="s">
        <v>264</v>
      </c>
      <c r="O1170" s="272" t="s">
        <v>677</v>
      </c>
      <c r="P1170" s="272" t="s">
        <v>677</v>
      </c>
      <c r="Q1170" s="272" t="s">
        <v>677</v>
      </c>
      <c r="R1170" s="272" t="s">
        <v>677</v>
      </c>
      <c r="S1170" s="272" t="s">
        <v>677</v>
      </c>
      <c r="T1170" s="272" t="s">
        <v>677</v>
      </c>
      <c r="U1170" s="272" t="s">
        <v>677</v>
      </c>
      <c r="V1170" s="272" t="s">
        <v>677</v>
      </c>
      <c r="W1170" s="272" t="s">
        <v>677</v>
      </c>
      <c r="X1170" s="272" t="s">
        <v>677</v>
      </c>
      <c r="Y1170" s="272" t="s">
        <v>677</v>
      </c>
      <c r="Z1170" s="272" t="s">
        <v>677</v>
      </c>
      <c r="AA1170" s="272" t="s">
        <v>677</v>
      </c>
      <c r="AB1170" s="272" t="s">
        <v>677</v>
      </c>
      <c r="AC1170" s="272" t="s">
        <v>677</v>
      </c>
      <c r="AD1170" s="272" t="s">
        <v>677</v>
      </c>
      <c r="AE1170" s="272" t="s">
        <v>677</v>
      </c>
      <c r="AF1170" s="272" t="s">
        <v>677</v>
      </c>
      <c r="AG1170" s="272" t="s">
        <v>677</v>
      </c>
      <c r="AH1170" s="272" t="s">
        <v>677</v>
      </c>
      <c r="AI1170" s="272" t="s">
        <v>677</v>
      </c>
      <c r="AJ1170" s="272" t="s">
        <v>677</v>
      </c>
      <c r="AK1170" s="272" t="s">
        <v>677</v>
      </c>
      <c r="AL1170" s="272" t="s">
        <v>677</v>
      </c>
      <c r="AM1170" s="272" t="s">
        <v>677</v>
      </c>
      <c r="AN1170" s="272" t="s">
        <v>677</v>
      </c>
      <c r="AO1170" s="272" t="s">
        <v>677</v>
      </c>
      <c r="AP1170" s="272" t="s">
        <v>677</v>
      </c>
      <c r="AQ1170" s="272" t="s">
        <v>677</v>
      </c>
      <c r="AR1170" s="272" t="s">
        <v>677</v>
      </c>
      <c r="AS1170" s="272" t="s">
        <v>677</v>
      </c>
      <c r="AT1170" s="272" t="s">
        <v>677</v>
      </c>
      <c r="AU1170" s="272" t="s">
        <v>677</v>
      </c>
      <c r="AV1170" s="272" t="s">
        <v>677</v>
      </c>
      <c r="AW1170" s="272" t="s">
        <v>677</v>
      </c>
      <c r="AX1170" s="272" t="s">
        <v>677</v>
      </c>
    </row>
    <row r="1171" spans="1:50">
      <c r="A1171" s="272">
        <v>804418</v>
      </c>
      <c r="B1171" s="272" t="s">
        <v>712</v>
      </c>
      <c r="C1171" s="272" t="s">
        <v>262</v>
      </c>
      <c r="D1171" s="272" t="s">
        <v>262</v>
      </c>
      <c r="E1171" s="272" t="s">
        <v>262</v>
      </c>
      <c r="F1171" s="272" t="s">
        <v>262</v>
      </c>
      <c r="G1171" s="272" t="s">
        <v>262</v>
      </c>
      <c r="H1171" s="272" t="s">
        <v>264</v>
      </c>
      <c r="I1171" s="272" t="s">
        <v>262</v>
      </c>
      <c r="J1171" s="272" t="s">
        <v>262</v>
      </c>
      <c r="K1171" s="272" t="s">
        <v>262</v>
      </c>
      <c r="L1171" s="272" t="s">
        <v>262</v>
      </c>
      <c r="M1171" s="272" t="s">
        <v>262</v>
      </c>
      <c r="N1171" s="272" t="s">
        <v>263</v>
      </c>
      <c r="O1171" s="272" t="s">
        <v>677</v>
      </c>
      <c r="P1171" s="272" t="s">
        <v>677</v>
      </c>
      <c r="Q1171" s="272" t="s">
        <v>677</v>
      </c>
      <c r="R1171" s="272" t="s">
        <v>677</v>
      </c>
      <c r="S1171" s="272" t="s">
        <v>677</v>
      </c>
      <c r="T1171" s="272" t="s">
        <v>677</v>
      </c>
      <c r="U1171" s="272" t="s">
        <v>677</v>
      </c>
      <c r="V1171" s="272" t="s">
        <v>677</v>
      </c>
      <c r="W1171" s="272" t="s">
        <v>677</v>
      </c>
      <c r="X1171" s="272" t="s">
        <v>677</v>
      </c>
      <c r="Y1171" s="272" t="s">
        <v>677</v>
      </c>
      <c r="Z1171" s="272" t="s">
        <v>677</v>
      </c>
      <c r="AA1171" s="272" t="s">
        <v>677</v>
      </c>
      <c r="AB1171" s="272" t="s">
        <v>677</v>
      </c>
      <c r="AC1171" s="272" t="s">
        <v>677</v>
      </c>
      <c r="AD1171" s="272" t="s">
        <v>677</v>
      </c>
      <c r="AE1171" s="272" t="s">
        <v>677</v>
      </c>
      <c r="AF1171" s="272" t="s">
        <v>677</v>
      </c>
      <c r="AG1171" s="272" t="s">
        <v>677</v>
      </c>
      <c r="AH1171" s="272" t="s">
        <v>677</v>
      </c>
      <c r="AI1171" s="272" t="s">
        <v>677</v>
      </c>
      <c r="AJ1171" s="272" t="s">
        <v>677</v>
      </c>
      <c r="AK1171" s="272" t="s">
        <v>677</v>
      </c>
      <c r="AL1171" s="272" t="s">
        <v>677</v>
      </c>
      <c r="AM1171" s="272" t="s">
        <v>677</v>
      </c>
      <c r="AN1171" s="272" t="s">
        <v>677</v>
      </c>
      <c r="AO1171" s="272" t="s">
        <v>677</v>
      </c>
      <c r="AP1171" s="272" t="s">
        <v>677</v>
      </c>
      <c r="AQ1171" s="272" t="s">
        <v>677</v>
      </c>
      <c r="AR1171" s="272" t="s">
        <v>677</v>
      </c>
      <c r="AS1171" s="272" t="s">
        <v>677</v>
      </c>
      <c r="AT1171" s="272" t="s">
        <v>677</v>
      </c>
      <c r="AU1171" s="272" t="s">
        <v>677</v>
      </c>
      <c r="AV1171" s="272" t="s">
        <v>677</v>
      </c>
      <c r="AW1171" s="272" t="s">
        <v>677</v>
      </c>
      <c r="AX1171" s="272" t="s">
        <v>677</v>
      </c>
    </row>
    <row r="1172" spans="1:50">
      <c r="A1172" s="272">
        <v>804469</v>
      </c>
      <c r="B1172" s="272" t="s">
        <v>712</v>
      </c>
      <c r="C1172" s="272" t="s">
        <v>264</v>
      </c>
      <c r="D1172" s="272" t="s">
        <v>263</v>
      </c>
      <c r="E1172" s="272" t="s">
        <v>263</v>
      </c>
      <c r="F1172" s="272" t="s">
        <v>262</v>
      </c>
      <c r="G1172" s="272" t="s">
        <v>264</v>
      </c>
      <c r="H1172" s="272" t="s">
        <v>264</v>
      </c>
      <c r="I1172" s="272" t="s">
        <v>264</v>
      </c>
      <c r="J1172" s="272" t="s">
        <v>263</v>
      </c>
      <c r="K1172" s="272" t="s">
        <v>263</v>
      </c>
      <c r="L1172" s="272" t="s">
        <v>263</v>
      </c>
      <c r="M1172" s="272" t="s">
        <v>263</v>
      </c>
      <c r="N1172" s="272" t="s">
        <v>263</v>
      </c>
      <c r="O1172" s="272" t="s">
        <v>677</v>
      </c>
      <c r="P1172" s="272" t="s">
        <v>677</v>
      </c>
      <c r="Q1172" s="272" t="s">
        <v>677</v>
      </c>
      <c r="R1172" s="272" t="s">
        <v>677</v>
      </c>
      <c r="S1172" s="272" t="s">
        <v>677</v>
      </c>
      <c r="T1172" s="272" t="s">
        <v>677</v>
      </c>
      <c r="U1172" s="272" t="s">
        <v>677</v>
      </c>
      <c r="V1172" s="272" t="s">
        <v>677</v>
      </c>
      <c r="W1172" s="272" t="s">
        <v>677</v>
      </c>
      <c r="X1172" s="272" t="s">
        <v>677</v>
      </c>
      <c r="Y1172" s="272" t="s">
        <v>677</v>
      </c>
      <c r="Z1172" s="272" t="s">
        <v>677</v>
      </c>
      <c r="AA1172" s="272" t="s">
        <v>677</v>
      </c>
      <c r="AB1172" s="272" t="s">
        <v>677</v>
      </c>
      <c r="AC1172" s="272" t="s">
        <v>677</v>
      </c>
      <c r="AD1172" s="272" t="s">
        <v>677</v>
      </c>
      <c r="AE1172" s="272" t="s">
        <v>677</v>
      </c>
      <c r="AF1172" s="272" t="s">
        <v>677</v>
      </c>
      <c r="AG1172" s="272" t="s">
        <v>677</v>
      </c>
      <c r="AH1172" s="272" t="s">
        <v>677</v>
      </c>
      <c r="AI1172" s="272" t="s">
        <v>677</v>
      </c>
      <c r="AJ1172" s="272" t="s">
        <v>677</v>
      </c>
      <c r="AK1172" s="272" t="s">
        <v>677</v>
      </c>
      <c r="AL1172" s="272" t="s">
        <v>677</v>
      </c>
      <c r="AM1172" s="272" t="s">
        <v>677</v>
      </c>
      <c r="AN1172" s="272" t="s">
        <v>677</v>
      </c>
      <c r="AO1172" s="272" t="s">
        <v>677</v>
      </c>
      <c r="AP1172" s="272" t="s">
        <v>677</v>
      </c>
      <c r="AQ1172" s="272" t="s">
        <v>677</v>
      </c>
      <c r="AR1172" s="272" t="s">
        <v>677</v>
      </c>
      <c r="AS1172" s="272" t="s">
        <v>677</v>
      </c>
      <c r="AT1172" s="272" t="s">
        <v>677</v>
      </c>
      <c r="AU1172" s="272" t="s">
        <v>677</v>
      </c>
      <c r="AV1172" s="272" t="s">
        <v>677</v>
      </c>
      <c r="AW1172" s="272" t="s">
        <v>677</v>
      </c>
      <c r="AX1172" s="272" t="s">
        <v>677</v>
      </c>
    </row>
    <row r="1173" spans="1:50">
      <c r="A1173" s="272">
        <v>804563</v>
      </c>
      <c r="B1173" s="272" t="s">
        <v>712</v>
      </c>
      <c r="C1173" s="272" t="s">
        <v>262</v>
      </c>
      <c r="D1173" s="272" t="s">
        <v>262</v>
      </c>
      <c r="E1173" s="272" t="s">
        <v>262</v>
      </c>
      <c r="F1173" s="272" t="s">
        <v>262</v>
      </c>
      <c r="G1173" s="272" t="s">
        <v>264</v>
      </c>
      <c r="H1173" s="272" t="s">
        <v>262</v>
      </c>
      <c r="I1173" s="272" t="s">
        <v>262</v>
      </c>
      <c r="J1173" s="272" t="s">
        <v>263</v>
      </c>
      <c r="K1173" s="272" t="s">
        <v>263</v>
      </c>
      <c r="L1173" s="272" t="s">
        <v>263</v>
      </c>
      <c r="M1173" s="272" t="s">
        <v>264</v>
      </c>
      <c r="N1173" s="272" t="s">
        <v>262</v>
      </c>
      <c r="O1173" s="272" t="s">
        <v>677</v>
      </c>
      <c r="P1173" s="272" t="s">
        <v>677</v>
      </c>
      <c r="Q1173" s="272" t="s">
        <v>677</v>
      </c>
      <c r="R1173" s="272" t="s">
        <v>677</v>
      </c>
      <c r="S1173" s="272" t="s">
        <v>677</v>
      </c>
      <c r="T1173" s="272" t="s">
        <v>677</v>
      </c>
      <c r="U1173" s="272" t="s">
        <v>677</v>
      </c>
      <c r="V1173" s="272" t="s">
        <v>677</v>
      </c>
      <c r="W1173" s="272" t="s">
        <v>677</v>
      </c>
      <c r="X1173" s="272" t="s">
        <v>677</v>
      </c>
      <c r="Y1173" s="272" t="s">
        <v>677</v>
      </c>
      <c r="Z1173" s="272" t="s">
        <v>677</v>
      </c>
      <c r="AA1173" s="272" t="s">
        <v>677</v>
      </c>
      <c r="AB1173" s="272" t="s">
        <v>677</v>
      </c>
      <c r="AC1173" s="272" t="s">
        <v>677</v>
      </c>
      <c r="AD1173" s="272" t="s">
        <v>677</v>
      </c>
      <c r="AE1173" s="272" t="s">
        <v>677</v>
      </c>
      <c r="AF1173" s="272" t="s">
        <v>677</v>
      </c>
      <c r="AG1173" s="272" t="s">
        <v>677</v>
      </c>
      <c r="AH1173" s="272" t="s">
        <v>677</v>
      </c>
      <c r="AI1173" s="272" t="s">
        <v>677</v>
      </c>
      <c r="AJ1173" s="272" t="s">
        <v>677</v>
      </c>
      <c r="AK1173" s="272" t="s">
        <v>677</v>
      </c>
      <c r="AL1173" s="272" t="s">
        <v>677</v>
      </c>
      <c r="AM1173" s="272" t="s">
        <v>677</v>
      </c>
      <c r="AN1173" s="272" t="s">
        <v>677</v>
      </c>
      <c r="AO1173" s="272" t="s">
        <v>677</v>
      </c>
      <c r="AP1173" s="272" t="s">
        <v>677</v>
      </c>
      <c r="AQ1173" s="272" t="s">
        <v>677</v>
      </c>
      <c r="AR1173" s="272" t="s">
        <v>677</v>
      </c>
      <c r="AS1173" s="272" t="s">
        <v>677</v>
      </c>
      <c r="AT1173" s="272" t="s">
        <v>677</v>
      </c>
      <c r="AU1173" s="272" t="s">
        <v>677</v>
      </c>
      <c r="AV1173" s="272" t="s">
        <v>677</v>
      </c>
      <c r="AW1173" s="272" t="s">
        <v>677</v>
      </c>
      <c r="AX1173" s="272" t="s">
        <v>677</v>
      </c>
    </row>
    <row r="1174" spans="1:50">
      <c r="A1174" s="272">
        <v>804594</v>
      </c>
      <c r="B1174" s="272" t="s">
        <v>712</v>
      </c>
      <c r="C1174" s="272" t="s">
        <v>264</v>
      </c>
      <c r="D1174" s="272" t="s">
        <v>264</v>
      </c>
      <c r="E1174" s="272" t="s">
        <v>264</v>
      </c>
      <c r="F1174" s="272" t="s">
        <v>264</v>
      </c>
      <c r="G1174" s="272" t="s">
        <v>264</v>
      </c>
      <c r="H1174" s="272" t="s">
        <v>262</v>
      </c>
      <c r="I1174" s="272" t="s">
        <v>264</v>
      </c>
      <c r="J1174" s="272" t="s">
        <v>264</v>
      </c>
      <c r="K1174" s="272" t="s">
        <v>263</v>
      </c>
      <c r="L1174" s="272" t="s">
        <v>263</v>
      </c>
      <c r="M1174" s="272" t="s">
        <v>263</v>
      </c>
      <c r="N1174" s="272" t="s">
        <v>263</v>
      </c>
      <c r="O1174" s="272" t="s">
        <v>677</v>
      </c>
      <c r="P1174" s="272" t="s">
        <v>677</v>
      </c>
      <c r="Q1174" s="272" t="s">
        <v>677</v>
      </c>
      <c r="R1174" s="272" t="s">
        <v>677</v>
      </c>
      <c r="S1174" s="272" t="s">
        <v>677</v>
      </c>
      <c r="T1174" s="272" t="s">
        <v>677</v>
      </c>
      <c r="U1174" s="272" t="s">
        <v>677</v>
      </c>
      <c r="V1174" s="272" t="s">
        <v>677</v>
      </c>
      <c r="W1174" s="272" t="s">
        <v>677</v>
      </c>
      <c r="X1174" s="272" t="s">
        <v>677</v>
      </c>
      <c r="Y1174" s="272" t="s">
        <v>677</v>
      </c>
      <c r="Z1174" s="272" t="s">
        <v>677</v>
      </c>
      <c r="AA1174" s="272" t="s">
        <v>677</v>
      </c>
      <c r="AB1174" s="272" t="s">
        <v>677</v>
      </c>
      <c r="AC1174" s="272" t="s">
        <v>677</v>
      </c>
      <c r="AD1174" s="272" t="s">
        <v>677</v>
      </c>
      <c r="AE1174" s="272" t="s">
        <v>677</v>
      </c>
      <c r="AF1174" s="272" t="s">
        <v>677</v>
      </c>
      <c r="AG1174" s="272" t="s">
        <v>677</v>
      </c>
      <c r="AH1174" s="272" t="s">
        <v>677</v>
      </c>
      <c r="AI1174" s="272" t="s">
        <v>677</v>
      </c>
      <c r="AJ1174" s="272" t="s">
        <v>677</v>
      </c>
      <c r="AK1174" s="272" t="s">
        <v>677</v>
      </c>
      <c r="AL1174" s="272" t="s">
        <v>677</v>
      </c>
      <c r="AM1174" s="272" t="s">
        <v>677</v>
      </c>
      <c r="AN1174" s="272" t="s">
        <v>677</v>
      </c>
      <c r="AO1174" s="272" t="s">
        <v>677</v>
      </c>
      <c r="AP1174" s="272" t="s">
        <v>677</v>
      </c>
      <c r="AQ1174" s="272" t="s">
        <v>677</v>
      </c>
      <c r="AR1174" s="272" t="s">
        <v>677</v>
      </c>
      <c r="AS1174" s="272" t="s">
        <v>677</v>
      </c>
      <c r="AT1174" s="272" t="s">
        <v>677</v>
      </c>
      <c r="AU1174" s="272" t="s">
        <v>677</v>
      </c>
      <c r="AV1174" s="272" t="s">
        <v>677</v>
      </c>
      <c r="AW1174" s="272" t="s">
        <v>677</v>
      </c>
      <c r="AX1174" s="272" t="s">
        <v>677</v>
      </c>
    </row>
    <row r="1175" spans="1:50">
      <c r="A1175" s="272">
        <v>804615</v>
      </c>
      <c r="B1175" s="272" t="s">
        <v>712</v>
      </c>
      <c r="C1175" s="272" t="s">
        <v>262</v>
      </c>
      <c r="D1175" s="272" t="s">
        <v>262</v>
      </c>
      <c r="E1175" s="272" t="s">
        <v>262</v>
      </c>
      <c r="F1175" s="272" t="s">
        <v>262</v>
      </c>
      <c r="G1175" s="272" t="s">
        <v>264</v>
      </c>
      <c r="H1175" s="272" t="s">
        <v>262</v>
      </c>
      <c r="I1175" s="272" t="s">
        <v>264</v>
      </c>
      <c r="J1175" s="272" t="s">
        <v>264</v>
      </c>
      <c r="K1175" s="272" t="s">
        <v>264</v>
      </c>
      <c r="L1175" s="272" t="s">
        <v>264</v>
      </c>
      <c r="M1175" s="272" t="s">
        <v>264</v>
      </c>
      <c r="N1175" s="272" t="s">
        <v>263</v>
      </c>
      <c r="O1175" s="272" t="s">
        <v>677</v>
      </c>
      <c r="P1175" s="272" t="s">
        <v>677</v>
      </c>
      <c r="Q1175" s="272" t="s">
        <v>677</v>
      </c>
      <c r="R1175" s="272" t="s">
        <v>677</v>
      </c>
      <c r="S1175" s="272" t="s">
        <v>677</v>
      </c>
      <c r="T1175" s="272" t="s">
        <v>677</v>
      </c>
      <c r="U1175" s="272" t="s">
        <v>677</v>
      </c>
      <c r="V1175" s="272" t="s">
        <v>677</v>
      </c>
      <c r="W1175" s="272" t="s">
        <v>677</v>
      </c>
      <c r="X1175" s="272" t="s">
        <v>677</v>
      </c>
      <c r="Y1175" s="272" t="s">
        <v>677</v>
      </c>
      <c r="Z1175" s="272" t="s">
        <v>677</v>
      </c>
      <c r="AA1175" s="272" t="s">
        <v>677</v>
      </c>
      <c r="AB1175" s="272" t="s">
        <v>677</v>
      </c>
      <c r="AC1175" s="272" t="s">
        <v>677</v>
      </c>
      <c r="AD1175" s="272" t="s">
        <v>677</v>
      </c>
      <c r="AE1175" s="272" t="s">
        <v>677</v>
      </c>
      <c r="AF1175" s="272" t="s">
        <v>677</v>
      </c>
      <c r="AG1175" s="272" t="s">
        <v>677</v>
      </c>
      <c r="AH1175" s="272" t="s">
        <v>677</v>
      </c>
      <c r="AI1175" s="272" t="s">
        <v>677</v>
      </c>
      <c r="AJ1175" s="272" t="s">
        <v>677</v>
      </c>
      <c r="AK1175" s="272" t="s">
        <v>677</v>
      </c>
      <c r="AL1175" s="272" t="s">
        <v>677</v>
      </c>
      <c r="AM1175" s="272" t="s">
        <v>677</v>
      </c>
      <c r="AN1175" s="272" t="s">
        <v>677</v>
      </c>
      <c r="AO1175" s="272" t="s">
        <v>677</v>
      </c>
      <c r="AP1175" s="272" t="s">
        <v>677</v>
      </c>
      <c r="AQ1175" s="272" t="s">
        <v>677</v>
      </c>
      <c r="AR1175" s="272" t="s">
        <v>677</v>
      </c>
      <c r="AS1175" s="272" t="s">
        <v>677</v>
      </c>
      <c r="AT1175" s="272" t="s">
        <v>677</v>
      </c>
      <c r="AU1175" s="272" t="s">
        <v>677</v>
      </c>
      <c r="AV1175" s="272" t="s">
        <v>677</v>
      </c>
      <c r="AW1175" s="272" t="s">
        <v>677</v>
      </c>
      <c r="AX1175" s="272" t="s">
        <v>677</v>
      </c>
    </row>
    <row r="1176" spans="1:50">
      <c r="A1176" s="272">
        <v>804636</v>
      </c>
      <c r="B1176" s="272" t="s">
        <v>712</v>
      </c>
      <c r="C1176" s="272" t="s">
        <v>262</v>
      </c>
      <c r="D1176" s="272" t="s">
        <v>262</v>
      </c>
      <c r="E1176" s="272" t="s">
        <v>263</v>
      </c>
      <c r="F1176" s="272" t="s">
        <v>262</v>
      </c>
      <c r="G1176" s="272" t="s">
        <v>262</v>
      </c>
      <c r="H1176" s="272" t="s">
        <v>264</v>
      </c>
      <c r="I1176" s="272" t="s">
        <v>262</v>
      </c>
      <c r="J1176" s="272" t="s">
        <v>264</v>
      </c>
      <c r="K1176" s="272" t="s">
        <v>264</v>
      </c>
      <c r="L1176" s="272" t="s">
        <v>264</v>
      </c>
      <c r="M1176" s="272" t="s">
        <v>264</v>
      </c>
      <c r="N1176" s="272" t="s">
        <v>263</v>
      </c>
      <c r="O1176" s="272" t="s">
        <v>677</v>
      </c>
      <c r="P1176" s="272" t="s">
        <v>677</v>
      </c>
      <c r="Q1176" s="272" t="s">
        <v>677</v>
      </c>
      <c r="R1176" s="272" t="s">
        <v>677</v>
      </c>
      <c r="S1176" s="272" t="s">
        <v>677</v>
      </c>
      <c r="T1176" s="272" t="s">
        <v>677</v>
      </c>
      <c r="U1176" s="272" t="s">
        <v>677</v>
      </c>
      <c r="V1176" s="272" t="s">
        <v>677</v>
      </c>
      <c r="W1176" s="272" t="s">
        <v>677</v>
      </c>
      <c r="X1176" s="272" t="s">
        <v>677</v>
      </c>
      <c r="Y1176" s="272" t="s">
        <v>677</v>
      </c>
      <c r="Z1176" s="272" t="s">
        <v>677</v>
      </c>
      <c r="AA1176" s="272" t="s">
        <v>677</v>
      </c>
      <c r="AB1176" s="272" t="s">
        <v>677</v>
      </c>
      <c r="AC1176" s="272" t="s">
        <v>677</v>
      </c>
      <c r="AD1176" s="272" t="s">
        <v>677</v>
      </c>
      <c r="AE1176" s="272" t="s">
        <v>677</v>
      </c>
      <c r="AF1176" s="272" t="s">
        <v>677</v>
      </c>
      <c r="AG1176" s="272" t="s">
        <v>677</v>
      </c>
      <c r="AH1176" s="272" t="s">
        <v>677</v>
      </c>
      <c r="AI1176" s="272" t="s">
        <v>677</v>
      </c>
      <c r="AJ1176" s="272" t="s">
        <v>677</v>
      </c>
      <c r="AK1176" s="272" t="s">
        <v>677</v>
      </c>
      <c r="AL1176" s="272" t="s">
        <v>677</v>
      </c>
      <c r="AM1176" s="272" t="s">
        <v>677</v>
      </c>
      <c r="AN1176" s="272" t="s">
        <v>677</v>
      </c>
      <c r="AO1176" s="272" t="s">
        <v>677</v>
      </c>
      <c r="AP1176" s="272" t="s">
        <v>677</v>
      </c>
      <c r="AQ1176" s="272" t="s">
        <v>677</v>
      </c>
      <c r="AR1176" s="272" t="s">
        <v>677</v>
      </c>
      <c r="AS1176" s="272" t="s">
        <v>677</v>
      </c>
      <c r="AT1176" s="272" t="s">
        <v>677</v>
      </c>
      <c r="AU1176" s="272" t="s">
        <v>677</v>
      </c>
      <c r="AV1176" s="272" t="s">
        <v>677</v>
      </c>
      <c r="AW1176" s="272" t="s">
        <v>677</v>
      </c>
      <c r="AX1176" s="272" t="s">
        <v>677</v>
      </c>
    </row>
    <row r="1177" spans="1:50">
      <c r="A1177" s="272">
        <v>804780</v>
      </c>
      <c r="B1177" s="272" t="s">
        <v>712</v>
      </c>
      <c r="C1177" s="272" t="s">
        <v>262</v>
      </c>
      <c r="D1177" s="272" t="s">
        <v>262</v>
      </c>
      <c r="E1177" s="272" t="s">
        <v>263</v>
      </c>
      <c r="F1177" s="272" t="s">
        <v>262</v>
      </c>
      <c r="G1177" s="272" t="s">
        <v>263</v>
      </c>
      <c r="H1177" s="272" t="s">
        <v>264</v>
      </c>
      <c r="I1177" s="272" t="s">
        <v>264</v>
      </c>
      <c r="J1177" s="272" t="s">
        <v>263</v>
      </c>
      <c r="K1177" s="272" t="s">
        <v>263</v>
      </c>
      <c r="L1177" s="272" t="s">
        <v>263</v>
      </c>
      <c r="M1177" s="272" t="s">
        <v>263</v>
      </c>
      <c r="N1177" s="272" t="s">
        <v>263</v>
      </c>
      <c r="O1177" s="272" t="s">
        <v>677</v>
      </c>
      <c r="P1177" s="272" t="s">
        <v>677</v>
      </c>
      <c r="Q1177" s="272" t="s">
        <v>677</v>
      </c>
      <c r="R1177" s="272" t="s">
        <v>677</v>
      </c>
      <c r="S1177" s="272" t="s">
        <v>677</v>
      </c>
      <c r="T1177" s="272" t="s">
        <v>677</v>
      </c>
      <c r="U1177" s="272" t="s">
        <v>677</v>
      </c>
      <c r="V1177" s="272" t="s">
        <v>677</v>
      </c>
      <c r="W1177" s="272" t="s">
        <v>677</v>
      </c>
      <c r="X1177" s="272" t="s">
        <v>677</v>
      </c>
      <c r="Y1177" s="272" t="s">
        <v>677</v>
      </c>
      <c r="Z1177" s="272" t="s">
        <v>677</v>
      </c>
      <c r="AA1177" s="272" t="s">
        <v>677</v>
      </c>
      <c r="AB1177" s="272" t="s">
        <v>677</v>
      </c>
      <c r="AC1177" s="272" t="s">
        <v>677</v>
      </c>
      <c r="AD1177" s="272" t="s">
        <v>677</v>
      </c>
      <c r="AE1177" s="272" t="s">
        <v>677</v>
      </c>
      <c r="AF1177" s="272" t="s">
        <v>677</v>
      </c>
      <c r="AG1177" s="272" t="s">
        <v>677</v>
      </c>
      <c r="AH1177" s="272" t="s">
        <v>677</v>
      </c>
      <c r="AI1177" s="272" t="s">
        <v>677</v>
      </c>
      <c r="AJ1177" s="272" t="s">
        <v>677</v>
      </c>
      <c r="AK1177" s="272" t="s">
        <v>677</v>
      </c>
      <c r="AL1177" s="272" t="s">
        <v>677</v>
      </c>
      <c r="AM1177" s="272" t="s">
        <v>677</v>
      </c>
      <c r="AN1177" s="272" t="s">
        <v>677</v>
      </c>
      <c r="AO1177" s="272" t="s">
        <v>677</v>
      </c>
      <c r="AP1177" s="272" t="s">
        <v>677</v>
      </c>
      <c r="AQ1177" s="272" t="s">
        <v>677</v>
      </c>
      <c r="AR1177" s="272" t="s">
        <v>677</v>
      </c>
      <c r="AS1177" s="272" t="s">
        <v>677</v>
      </c>
      <c r="AT1177" s="272" t="s">
        <v>677</v>
      </c>
      <c r="AU1177" s="272" t="s">
        <v>677</v>
      </c>
      <c r="AV1177" s="272" t="s">
        <v>677</v>
      </c>
      <c r="AW1177" s="272" t="s">
        <v>677</v>
      </c>
      <c r="AX1177" s="272" t="s">
        <v>677</v>
      </c>
    </row>
    <row r="1178" spans="1:50">
      <c r="A1178" s="272">
        <v>804793</v>
      </c>
      <c r="B1178" s="272" t="s">
        <v>712</v>
      </c>
      <c r="C1178" s="272" t="s">
        <v>264</v>
      </c>
      <c r="D1178" s="272" t="s">
        <v>262</v>
      </c>
      <c r="E1178" s="272" t="s">
        <v>262</v>
      </c>
      <c r="F1178" s="272" t="s">
        <v>262</v>
      </c>
      <c r="G1178" s="272" t="s">
        <v>262</v>
      </c>
      <c r="H1178" s="272" t="s">
        <v>264</v>
      </c>
      <c r="I1178" s="272" t="s">
        <v>262</v>
      </c>
      <c r="J1178" s="272" t="s">
        <v>262</v>
      </c>
      <c r="K1178" s="272" t="s">
        <v>264</v>
      </c>
      <c r="L1178" s="272" t="s">
        <v>262</v>
      </c>
      <c r="M1178" s="272" t="s">
        <v>264</v>
      </c>
      <c r="N1178" s="272" t="s">
        <v>263</v>
      </c>
      <c r="O1178" s="272" t="s">
        <v>677</v>
      </c>
      <c r="P1178" s="272" t="s">
        <v>677</v>
      </c>
      <c r="Q1178" s="272" t="s">
        <v>677</v>
      </c>
      <c r="R1178" s="272" t="s">
        <v>677</v>
      </c>
      <c r="S1178" s="272" t="s">
        <v>677</v>
      </c>
      <c r="T1178" s="272" t="s">
        <v>677</v>
      </c>
      <c r="U1178" s="272" t="s">
        <v>677</v>
      </c>
      <c r="V1178" s="272" t="s">
        <v>677</v>
      </c>
      <c r="W1178" s="272" t="s">
        <v>677</v>
      </c>
      <c r="X1178" s="272" t="s">
        <v>677</v>
      </c>
      <c r="Y1178" s="272" t="s">
        <v>677</v>
      </c>
      <c r="Z1178" s="272" t="s">
        <v>677</v>
      </c>
      <c r="AA1178" s="272" t="s">
        <v>677</v>
      </c>
      <c r="AB1178" s="272" t="s">
        <v>677</v>
      </c>
      <c r="AC1178" s="272" t="s">
        <v>677</v>
      </c>
      <c r="AD1178" s="272" t="s">
        <v>677</v>
      </c>
      <c r="AE1178" s="272" t="s">
        <v>677</v>
      </c>
      <c r="AF1178" s="272" t="s">
        <v>677</v>
      </c>
      <c r="AG1178" s="272" t="s">
        <v>677</v>
      </c>
      <c r="AH1178" s="272" t="s">
        <v>677</v>
      </c>
      <c r="AI1178" s="272" t="s">
        <v>677</v>
      </c>
      <c r="AJ1178" s="272" t="s">
        <v>677</v>
      </c>
      <c r="AK1178" s="272" t="s">
        <v>677</v>
      </c>
      <c r="AL1178" s="272" t="s">
        <v>677</v>
      </c>
      <c r="AM1178" s="272" t="s">
        <v>677</v>
      </c>
      <c r="AN1178" s="272" t="s">
        <v>677</v>
      </c>
      <c r="AO1178" s="272" t="s">
        <v>677</v>
      </c>
      <c r="AP1178" s="272" t="s">
        <v>677</v>
      </c>
      <c r="AQ1178" s="272" t="s">
        <v>677</v>
      </c>
      <c r="AR1178" s="272" t="s">
        <v>677</v>
      </c>
      <c r="AS1178" s="272" t="s">
        <v>677</v>
      </c>
      <c r="AT1178" s="272" t="s">
        <v>677</v>
      </c>
      <c r="AU1178" s="272" t="s">
        <v>677</v>
      </c>
      <c r="AV1178" s="272" t="s">
        <v>677</v>
      </c>
      <c r="AW1178" s="272" t="s">
        <v>677</v>
      </c>
      <c r="AX1178" s="272" t="s">
        <v>677</v>
      </c>
    </row>
    <row r="1179" spans="1:50">
      <c r="A1179" s="272">
        <v>804827</v>
      </c>
      <c r="B1179" s="272" t="s">
        <v>712</v>
      </c>
      <c r="C1179" s="272" t="s">
        <v>262</v>
      </c>
      <c r="D1179" s="272" t="s">
        <v>262</v>
      </c>
      <c r="E1179" s="272" t="s">
        <v>262</v>
      </c>
      <c r="F1179" s="272" t="s">
        <v>262</v>
      </c>
      <c r="G1179" s="272" t="s">
        <v>262</v>
      </c>
      <c r="H1179" s="272" t="s">
        <v>262</v>
      </c>
      <c r="I1179" s="272" t="s">
        <v>264</v>
      </c>
      <c r="J1179" s="272" t="s">
        <v>263</v>
      </c>
      <c r="K1179" s="272" t="s">
        <v>263</v>
      </c>
      <c r="L1179" s="272" t="s">
        <v>263</v>
      </c>
      <c r="M1179" s="272" t="s">
        <v>262</v>
      </c>
      <c r="N1179" s="272" t="s">
        <v>263</v>
      </c>
      <c r="O1179" s="272" t="s">
        <v>677</v>
      </c>
      <c r="P1179" s="272" t="s">
        <v>677</v>
      </c>
      <c r="Q1179" s="272" t="s">
        <v>677</v>
      </c>
      <c r="R1179" s="272" t="s">
        <v>677</v>
      </c>
      <c r="S1179" s="272" t="s">
        <v>677</v>
      </c>
      <c r="T1179" s="272" t="s">
        <v>677</v>
      </c>
      <c r="U1179" s="272" t="s">
        <v>677</v>
      </c>
      <c r="V1179" s="272" t="s">
        <v>677</v>
      </c>
      <c r="W1179" s="272" t="s">
        <v>677</v>
      </c>
      <c r="X1179" s="272" t="s">
        <v>677</v>
      </c>
      <c r="Y1179" s="272" t="s">
        <v>677</v>
      </c>
      <c r="Z1179" s="272" t="s">
        <v>677</v>
      </c>
      <c r="AA1179" s="272" t="s">
        <v>677</v>
      </c>
      <c r="AB1179" s="272" t="s">
        <v>677</v>
      </c>
      <c r="AC1179" s="272" t="s">
        <v>677</v>
      </c>
      <c r="AD1179" s="272" t="s">
        <v>677</v>
      </c>
      <c r="AE1179" s="272" t="s">
        <v>677</v>
      </c>
      <c r="AF1179" s="272" t="s">
        <v>677</v>
      </c>
      <c r="AG1179" s="272" t="s">
        <v>677</v>
      </c>
      <c r="AH1179" s="272" t="s">
        <v>677</v>
      </c>
      <c r="AI1179" s="272" t="s">
        <v>677</v>
      </c>
      <c r="AJ1179" s="272" t="s">
        <v>677</v>
      </c>
      <c r="AK1179" s="272" t="s">
        <v>677</v>
      </c>
      <c r="AL1179" s="272" t="s">
        <v>677</v>
      </c>
      <c r="AM1179" s="272" t="s">
        <v>677</v>
      </c>
      <c r="AN1179" s="272" t="s">
        <v>677</v>
      </c>
      <c r="AO1179" s="272" t="s">
        <v>677</v>
      </c>
      <c r="AP1179" s="272" t="s">
        <v>677</v>
      </c>
      <c r="AQ1179" s="272" t="s">
        <v>677</v>
      </c>
      <c r="AR1179" s="272" t="s">
        <v>677</v>
      </c>
      <c r="AS1179" s="272" t="s">
        <v>677</v>
      </c>
      <c r="AT1179" s="272" t="s">
        <v>677</v>
      </c>
      <c r="AU1179" s="272" t="s">
        <v>677</v>
      </c>
      <c r="AV1179" s="272" t="s">
        <v>677</v>
      </c>
      <c r="AW1179" s="272" t="s">
        <v>677</v>
      </c>
      <c r="AX1179" s="272" t="s">
        <v>677</v>
      </c>
    </row>
    <row r="1180" spans="1:50">
      <c r="A1180" s="272">
        <v>804851</v>
      </c>
      <c r="B1180" s="272" t="s">
        <v>712</v>
      </c>
      <c r="C1180" s="272" t="s">
        <v>262</v>
      </c>
      <c r="D1180" s="272" t="s">
        <v>262</v>
      </c>
      <c r="E1180" s="272" t="s">
        <v>264</v>
      </c>
      <c r="F1180" s="272" t="s">
        <v>262</v>
      </c>
      <c r="G1180" s="272" t="s">
        <v>262</v>
      </c>
      <c r="H1180" s="272" t="s">
        <v>262</v>
      </c>
      <c r="I1180" s="272" t="s">
        <v>262</v>
      </c>
      <c r="J1180" s="272" t="s">
        <v>264</v>
      </c>
      <c r="K1180" s="272" t="s">
        <v>262</v>
      </c>
      <c r="L1180" s="272" t="s">
        <v>262</v>
      </c>
      <c r="M1180" s="272" t="s">
        <v>262</v>
      </c>
      <c r="N1180" s="272" t="s">
        <v>262</v>
      </c>
      <c r="O1180" s="272" t="s">
        <v>677</v>
      </c>
      <c r="P1180" s="272" t="s">
        <v>677</v>
      </c>
      <c r="Q1180" s="272" t="s">
        <v>677</v>
      </c>
      <c r="R1180" s="272" t="s">
        <v>677</v>
      </c>
      <c r="S1180" s="272" t="s">
        <v>677</v>
      </c>
      <c r="T1180" s="272" t="s">
        <v>677</v>
      </c>
      <c r="U1180" s="272" t="s">
        <v>677</v>
      </c>
      <c r="V1180" s="272" t="s">
        <v>677</v>
      </c>
      <c r="W1180" s="272" t="s">
        <v>677</v>
      </c>
      <c r="X1180" s="272" t="s">
        <v>677</v>
      </c>
      <c r="Y1180" s="272" t="s">
        <v>677</v>
      </c>
      <c r="Z1180" s="272" t="s">
        <v>677</v>
      </c>
      <c r="AA1180" s="272" t="s">
        <v>677</v>
      </c>
      <c r="AB1180" s="272" t="s">
        <v>677</v>
      </c>
      <c r="AC1180" s="272" t="s">
        <v>677</v>
      </c>
      <c r="AD1180" s="272" t="s">
        <v>677</v>
      </c>
      <c r="AE1180" s="272" t="s">
        <v>677</v>
      </c>
      <c r="AF1180" s="272" t="s">
        <v>677</v>
      </c>
      <c r="AG1180" s="272" t="s">
        <v>677</v>
      </c>
      <c r="AH1180" s="272" t="s">
        <v>677</v>
      </c>
      <c r="AI1180" s="272" t="s">
        <v>677</v>
      </c>
      <c r="AJ1180" s="272" t="s">
        <v>677</v>
      </c>
      <c r="AK1180" s="272" t="s">
        <v>677</v>
      </c>
      <c r="AL1180" s="272" t="s">
        <v>677</v>
      </c>
      <c r="AM1180" s="272" t="s">
        <v>677</v>
      </c>
      <c r="AN1180" s="272" t="s">
        <v>677</v>
      </c>
      <c r="AO1180" s="272" t="s">
        <v>677</v>
      </c>
      <c r="AP1180" s="272" t="s">
        <v>677</v>
      </c>
      <c r="AQ1180" s="272" t="s">
        <v>677</v>
      </c>
      <c r="AR1180" s="272" t="s">
        <v>677</v>
      </c>
      <c r="AS1180" s="272" t="s">
        <v>677</v>
      </c>
      <c r="AT1180" s="272" t="s">
        <v>677</v>
      </c>
      <c r="AU1180" s="272" t="s">
        <v>677</v>
      </c>
      <c r="AV1180" s="272" t="s">
        <v>677</v>
      </c>
      <c r="AW1180" s="272" t="s">
        <v>677</v>
      </c>
      <c r="AX1180" s="272" t="s">
        <v>677</v>
      </c>
    </row>
    <row r="1181" spans="1:50">
      <c r="A1181" s="272">
        <v>804864</v>
      </c>
      <c r="B1181" s="272" t="s">
        <v>712</v>
      </c>
      <c r="C1181" s="272" t="s">
        <v>264</v>
      </c>
      <c r="D1181" s="272" t="s">
        <v>264</v>
      </c>
      <c r="E1181" s="272" t="s">
        <v>264</v>
      </c>
      <c r="F1181" s="272" t="s">
        <v>264</v>
      </c>
      <c r="G1181" s="272" t="s">
        <v>262</v>
      </c>
      <c r="H1181" s="272" t="s">
        <v>264</v>
      </c>
      <c r="I1181" s="272" t="s">
        <v>264</v>
      </c>
      <c r="J1181" s="272" t="s">
        <v>264</v>
      </c>
      <c r="K1181" s="272" t="s">
        <v>264</v>
      </c>
      <c r="L1181" s="272" t="s">
        <v>264</v>
      </c>
      <c r="M1181" s="272" t="s">
        <v>264</v>
      </c>
      <c r="N1181" s="272" t="s">
        <v>264</v>
      </c>
      <c r="O1181" s="272" t="s">
        <v>677</v>
      </c>
      <c r="P1181" s="272" t="s">
        <v>677</v>
      </c>
      <c r="Q1181" s="272" t="s">
        <v>677</v>
      </c>
      <c r="R1181" s="272" t="s">
        <v>677</v>
      </c>
      <c r="S1181" s="272" t="s">
        <v>677</v>
      </c>
      <c r="T1181" s="272" t="s">
        <v>677</v>
      </c>
      <c r="U1181" s="272" t="s">
        <v>677</v>
      </c>
      <c r="V1181" s="272" t="s">
        <v>677</v>
      </c>
      <c r="W1181" s="272" t="s">
        <v>677</v>
      </c>
      <c r="X1181" s="272" t="s">
        <v>677</v>
      </c>
      <c r="Y1181" s="272" t="s">
        <v>677</v>
      </c>
      <c r="Z1181" s="272" t="s">
        <v>677</v>
      </c>
      <c r="AA1181" s="272" t="s">
        <v>677</v>
      </c>
      <c r="AB1181" s="272" t="s">
        <v>677</v>
      </c>
      <c r="AC1181" s="272" t="s">
        <v>677</v>
      </c>
      <c r="AD1181" s="272" t="s">
        <v>677</v>
      </c>
      <c r="AE1181" s="272" t="s">
        <v>677</v>
      </c>
      <c r="AF1181" s="272" t="s">
        <v>677</v>
      </c>
      <c r="AG1181" s="272" t="s">
        <v>677</v>
      </c>
      <c r="AH1181" s="272" t="s">
        <v>677</v>
      </c>
      <c r="AI1181" s="272" t="s">
        <v>677</v>
      </c>
      <c r="AJ1181" s="272" t="s">
        <v>677</v>
      </c>
      <c r="AK1181" s="272" t="s">
        <v>677</v>
      </c>
      <c r="AL1181" s="272" t="s">
        <v>677</v>
      </c>
      <c r="AM1181" s="272" t="s">
        <v>677</v>
      </c>
      <c r="AN1181" s="272" t="s">
        <v>677</v>
      </c>
      <c r="AO1181" s="272" t="s">
        <v>677</v>
      </c>
      <c r="AP1181" s="272" t="s">
        <v>677</v>
      </c>
      <c r="AQ1181" s="272" t="s">
        <v>677</v>
      </c>
      <c r="AR1181" s="272" t="s">
        <v>677</v>
      </c>
      <c r="AS1181" s="272" t="s">
        <v>677</v>
      </c>
      <c r="AT1181" s="272" t="s">
        <v>677</v>
      </c>
      <c r="AU1181" s="272" t="s">
        <v>677</v>
      </c>
      <c r="AV1181" s="272" t="s">
        <v>677</v>
      </c>
      <c r="AW1181" s="272" t="s">
        <v>677</v>
      </c>
      <c r="AX1181" s="272" t="s">
        <v>677</v>
      </c>
    </row>
    <row r="1182" spans="1:50">
      <c r="A1182" s="272">
        <v>804922</v>
      </c>
      <c r="B1182" s="272" t="s">
        <v>712</v>
      </c>
      <c r="C1182" s="272" t="s">
        <v>262</v>
      </c>
      <c r="D1182" s="272" t="s">
        <v>262</v>
      </c>
      <c r="E1182" s="272" t="s">
        <v>262</v>
      </c>
      <c r="F1182" s="272" t="s">
        <v>262</v>
      </c>
      <c r="G1182" s="272" t="s">
        <v>262</v>
      </c>
      <c r="H1182" s="272" t="s">
        <v>262</v>
      </c>
      <c r="I1182" s="272" t="s">
        <v>262</v>
      </c>
      <c r="J1182" s="272" t="s">
        <v>262</v>
      </c>
      <c r="K1182" s="272" t="s">
        <v>262</v>
      </c>
      <c r="L1182" s="272" t="s">
        <v>262</v>
      </c>
      <c r="M1182" s="272" t="s">
        <v>262</v>
      </c>
      <c r="N1182" s="272" t="s">
        <v>264</v>
      </c>
      <c r="O1182" s="272" t="s">
        <v>677</v>
      </c>
      <c r="P1182" s="272" t="s">
        <v>677</v>
      </c>
      <c r="Q1182" s="272" t="s">
        <v>677</v>
      </c>
      <c r="R1182" s="272" t="s">
        <v>677</v>
      </c>
      <c r="S1182" s="272" t="s">
        <v>677</v>
      </c>
      <c r="T1182" s="272" t="s">
        <v>677</v>
      </c>
      <c r="U1182" s="272" t="s">
        <v>677</v>
      </c>
      <c r="V1182" s="272" t="s">
        <v>677</v>
      </c>
      <c r="W1182" s="272" t="s">
        <v>677</v>
      </c>
      <c r="X1182" s="272" t="s">
        <v>677</v>
      </c>
      <c r="Y1182" s="272" t="s">
        <v>677</v>
      </c>
      <c r="Z1182" s="272" t="s">
        <v>677</v>
      </c>
      <c r="AA1182" s="272" t="s">
        <v>677</v>
      </c>
      <c r="AB1182" s="272" t="s">
        <v>677</v>
      </c>
      <c r="AC1182" s="272" t="s">
        <v>677</v>
      </c>
      <c r="AD1182" s="272" t="s">
        <v>677</v>
      </c>
      <c r="AE1182" s="272" t="s">
        <v>677</v>
      </c>
      <c r="AF1182" s="272" t="s">
        <v>677</v>
      </c>
      <c r="AG1182" s="272" t="s">
        <v>677</v>
      </c>
      <c r="AH1182" s="272" t="s">
        <v>677</v>
      </c>
      <c r="AI1182" s="272" t="s">
        <v>677</v>
      </c>
      <c r="AJ1182" s="272" t="s">
        <v>677</v>
      </c>
      <c r="AK1182" s="272" t="s">
        <v>677</v>
      </c>
      <c r="AL1182" s="272" t="s">
        <v>677</v>
      </c>
      <c r="AM1182" s="272" t="s">
        <v>677</v>
      </c>
      <c r="AN1182" s="272" t="s">
        <v>677</v>
      </c>
      <c r="AO1182" s="272" t="s">
        <v>677</v>
      </c>
      <c r="AP1182" s="272" t="s">
        <v>677</v>
      </c>
      <c r="AQ1182" s="272" t="s">
        <v>677</v>
      </c>
      <c r="AR1182" s="272" t="s">
        <v>677</v>
      </c>
      <c r="AS1182" s="272" t="s">
        <v>677</v>
      </c>
      <c r="AT1182" s="272" t="s">
        <v>677</v>
      </c>
      <c r="AU1182" s="272" t="s">
        <v>677</v>
      </c>
      <c r="AV1182" s="272" t="s">
        <v>677</v>
      </c>
      <c r="AW1182" s="272" t="s">
        <v>677</v>
      </c>
      <c r="AX1182" s="272" t="s">
        <v>677</v>
      </c>
    </row>
    <row r="1183" spans="1:50">
      <c r="A1183" s="272">
        <v>804978</v>
      </c>
      <c r="B1183" s="272" t="s">
        <v>712</v>
      </c>
      <c r="C1183" s="272" t="s">
        <v>262</v>
      </c>
      <c r="D1183" s="272" t="s">
        <v>264</v>
      </c>
      <c r="E1183" s="272" t="s">
        <v>264</v>
      </c>
      <c r="F1183" s="272" t="s">
        <v>262</v>
      </c>
      <c r="G1183" s="272" t="s">
        <v>264</v>
      </c>
      <c r="H1183" s="272" t="s">
        <v>262</v>
      </c>
      <c r="I1183" s="272" t="s">
        <v>264</v>
      </c>
      <c r="J1183" s="272" t="s">
        <v>263</v>
      </c>
      <c r="K1183" s="272" t="s">
        <v>264</v>
      </c>
      <c r="L1183" s="272" t="s">
        <v>264</v>
      </c>
      <c r="M1183" s="272" t="s">
        <v>264</v>
      </c>
      <c r="N1183" s="272" t="s">
        <v>263</v>
      </c>
      <c r="O1183" s="272" t="s">
        <v>677</v>
      </c>
      <c r="P1183" s="272" t="s">
        <v>677</v>
      </c>
      <c r="Q1183" s="272" t="s">
        <v>677</v>
      </c>
      <c r="R1183" s="272" t="s">
        <v>677</v>
      </c>
      <c r="S1183" s="272" t="s">
        <v>677</v>
      </c>
      <c r="T1183" s="272" t="s">
        <v>677</v>
      </c>
      <c r="U1183" s="272" t="s">
        <v>677</v>
      </c>
      <c r="V1183" s="272" t="s">
        <v>677</v>
      </c>
      <c r="W1183" s="272" t="s">
        <v>677</v>
      </c>
      <c r="X1183" s="272" t="s">
        <v>677</v>
      </c>
      <c r="Y1183" s="272" t="s">
        <v>677</v>
      </c>
      <c r="Z1183" s="272" t="s">
        <v>677</v>
      </c>
      <c r="AA1183" s="272" t="s">
        <v>677</v>
      </c>
      <c r="AB1183" s="272" t="s">
        <v>677</v>
      </c>
      <c r="AC1183" s="272" t="s">
        <v>677</v>
      </c>
      <c r="AD1183" s="272" t="s">
        <v>677</v>
      </c>
      <c r="AE1183" s="272" t="s">
        <v>677</v>
      </c>
      <c r="AF1183" s="272" t="s">
        <v>677</v>
      </c>
      <c r="AG1183" s="272" t="s">
        <v>677</v>
      </c>
      <c r="AH1183" s="272" t="s">
        <v>677</v>
      </c>
      <c r="AI1183" s="272" t="s">
        <v>677</v>
      </c>
      <c r="AJ1183" s="272" t="s">
        <v>677</v>
      </c>
      <c r="AK1183" s="272" t="s">
        <v>677</v>
      </c>
      <c r="AL1183" s="272" t="s">
        <v>677</v>
      </c>
      <c r="AM1183" s="272" t="s">
        <v>677</v>
      </c>
      <c r="AN1183" s="272" t="s">
        <v>677</v>
      </c>
      <c r="AO1183" s="272" t="s">
        <v>677</v>
      </c>
      <c r="AP1183" s="272" t="s">
        <v>677</v>
      </c>
      <c r="AQ1183" s="272" t="s">
        <v>677</v>
      </c>
      <c r="AR1183" s="272" t="s">
        <v>677</v>
      </c>
      <c r="AS1183" s="272" t="s">
        <v>677</v>
      </c>
      <c r="AT1183" s="272" t="s">
        <v>677</v>
      </c>
      <c r="AU1183" s="272" t="s">
        <v>677</v>
      </c>
      <c r="AV1183" s="272" t="s">
        <v>677</v>
      </c>
      <c r="AW1183" s="272" t="s">
        <v>677</v>
      </c>
      <c r="AX1183" s="272" t="s">
        <v>677</v>
      </c>
    </row>
    <row r="1184" spans="1:50">
      <c r="A1184" s="272">
        <v>804992</v>
      </c>
      <c r="B1184" s="272" t="s">
        <v>712</v>
      </c>
      <c r="C1184" s="272" t="s">
        <v>262</v>
      </c>
      <c r="D1184" s="272" t="s">
        <v>264</v>
      </c>
      <c r="E1184" s="272" t="s">
        <v>263</v>
      </c>
      <c r="F1184" s="272" t="s">
        <v>264</v>
      </c>
      <c r="G1184" s="272" t="s">
        <v>262</v>
      </c>
      <c r="H1184" s="272" t="s">
        <v>262</v>
      </c>
      <c r="I1184" s="272" t="s">
        <v>264</v>
      </c>
      <c r="J1184" s="272" t="s">
        <v>263</v>
      </c>
      <c r="K1184" s="272" t="s">
        <v>264</v>
      </c>
      <c r="L1184" s="272" t="s">
        <v>262</v>
      </c>
      <c r="M1184" s="272" t="s">
        <v>263</v>
      </c>
      <c r="N1184" s="272" t="s">
        <v>264</v>
      </c>
      <c r="O1184" s="272" t="s">
        <v>677</v>
      </c>
      <c r="P1184" s="272" t="s">
        <v>677</v>
      </c>
      <c r="Q1184" s="272" t="s">
        <v>677</v>
      </c>
      <c r="R1184" s="272" t="s">
        <v>677</v>
      </c>
      <c r="S1184" s="272" t="s">
        <v>677</v>
      </c>
      <c r="T1184" s="272" t="s">
        <v>677</v>
      </c>
      <c r="U1184" s="272" t="s">
        <v>677</v>
      </c>
      <c r="V1184" s="272" t="s">
        <v>677</v>
      </c>
      <c r="W1184" s="272" t="s">
        <v>677</v>
      </c>
      <c r="X1184" s="272" t="s">
        <v>677</v>
      </c>
      <c r="Y1184" s="272" t="s">
        <v>677</v>
      </c>
      <c r="Z1184" s="272" t="s">
        <v>677</v>
      </c>
      <c r="AA1184" s="272" t="s">
        <v>677</v>
      </c>
      <c r="AB1184" s="272" t="s">
        <v>677</v>
      </c>
      <c r="AC1184" s="272" t="s">
        <v>677</v>
      </c>
      <c r="AD1184" s="272" t="s">
        <v>677</v>
      </c>
      <c r="AE1184" s="272" t="s">
        <v>677</v>
      </c>
      <c r="AF1184" s="272" t="s">
        <v>677</v>
      </c>
      <c r="AG1184" s="272" t="s">
        <v>677</v>
      </c>
      <c r="AH1184" s="272" t="s">
        <v>677</v>
      </c>
      <c r="AI1184" s="272" t="s">
        <v>677</v>
      </c>
      <c r="AJ1184" s="272" t="s">
        <v>677</v>
      </c>
      <c r="AK1184" s="272" t="s">
        <v>677</v>
      </c>
      <c r="AL1184" s="272" t="s">
        <v>677</v>
      </c>
      <c r="AM1184" s="272" t="s">
        <v>677</v>
      </c>
      <c r="AN1184" s="272" t="s">
        <v>677</v>
      </c>
      <c r="AO1184" s="272" t="s">
        <v>677</v>
      </c>
      <c r="AP1184" s="272" t="s">
        <v>677</v>
      </c>
      <c r="AQ1184" s="272" t="s">
        <v>677</v>
      </c>
      <c r="AR1184" s="272" t="s">
        <v>677</v>
      </c>
      <c r="AS1184" s="272" t="s">
        <v>677</v>
      </c>
      <c r="AT1184" s="272" t="s">
        <v>677</v>
      </c>
      <c r="AU1184" s="272" t="s">
        <v>677</v>
      </c>
      <c r="AV1184" s="272" t="s">
        <v>677</v>
      </c>
      <c r="AW1184" s="272" t="s">
        <v>677</v>
      </c>
      <c r="AX1184" s="272" t="s">
        <v>677</v>
      </c>
    </row>
    <row r="1185" spans="1:50">
      <c r="A1185" s="272">
        <v>805026</v>
      </c>
      <c r="B1185" s="272" t="s">
        <v>712</v>
      </c>
      <c r="C1185" s="272" t="s">
        <v>262</v>
      </c>
      <c r="D1185" s="272" t="s">
        <v>263</v>
      </c>
      <c r="E1185" s="272" t="s">
        <v>264</v>
      </c>
      <c r="F1185" s="272" t="s">
        <v>264</v>
      </c>
      <c r="G1185" s="272" t="s">
        <v>264</v>
      </c>
      <c r="H1185" s="272" t="s">
        <v>262</v>
      </c>
      <c r="I1185" s="272" t="s">
        <v>262</v>
      </c>
      <c r="J1185" s="272" t="s">
        <v>262</v>
      </c>
      <c r="K1185" s="272" t="s">
        <v>262</v>
      </c>
      <c r="L1185" s="272" t="s">
        <v>262</v>
      </c>
      <c r="M1185" s="272" t="s">
        <v>264</v>
      </c>
      <c r="N1185" s="272" t="s">
        <v>263</v>
      </c>
      <c r="O1185" s="272" t="s">
        <v>677</v>
      </c>
      <c r="P1185" s="272" t="s">
        <v>677</v>
      </c>
      <c r="Q1185" s="272" t="s">
        <v>677</v>
      </c>
      <c r="R1185" s="272" t="s">
        <v>677</v>
      </c>
      <c r="S1185" s="272" t="s">
        <v>677</v>
      </c>
      <c r="T1185" s="272" t="s">
        <v>677</v>
      </c>
      <c r="U1185" s="272" t="s">
        <v>677</v>
      </c>
      <c r="V1185" s="272" t="s">
        <v>677</v>
      </c>
      <c r="W1185" s="272" t="s">
        <v>677</v>
      </c>
      <c r="X1185" s="272" t="s">
        <v>677</v>
      </c>
      <c r="Y1185" s="272" t="s">
        <v>677</v>
      </c>
      <c r="Z1185" s="272" t="s">
        <v>677</v>
      </c>
      <c r="AA1185" s="272" t="s">
        <v>677</v>
      </c>
      <c r="AB1185" s="272" t="s">
        <v>677</v>
      </c>
      <c r="AC1185" s="272" t="s">
        <v>677</v>
      </c>
      <c r="AD1185" s="272" t="s">
        <v>677</v>
      </c>
      <c r="AE1185" s="272" t="s">
        <v>677</v>
      </c>
      <c r="AF1185" s="272" t="s">
        <v>677</v>
      </c>
      <c r="AG1185" s="272" t="s">
        <v>677</v>
      </c>
      <c r="AH1185" s="272" t="s">
        <v>677</v>
      </c>
      <c r="AI1185" s="272" t="s">
        <v>677</v>
      </c>
      <c r="AJ1185" s="272" t="s">
        <v>677</v>
      </c>
      <c r="AK1185" s="272" t="s">
        <v>677</v>
      </c>
      <c r="AL1185" s="272" t="s">
        <v>677</v>
      </c>
      <c r="AM1185" s="272" t="s">
        <v>677</v>
      </c>
      <c r="AN1185" s="272" t="s">
        <v>677</v>
      </c>
      <c r="AO1185" s="272" t="s">
        <v>677</v>
      </c>
      <c r="AP1185" s="272" t="s">
        <v>677</v>
      </c>
      <c r="AQ1185" s="272" t="s">
        <v>677</v>
      </c>
      <c r="AR1185" s="272" t="s">
        <v>677</v>
      </c>
      <c r="AS1185" s="272" t="s">
        <v>677</v>
      </c>
      <c r="AT1185" s="272" t="s">
        <v>677</v>
      </c>
      <c r="AU1185" s="272" t="s">
        <v>677</v>
      </c>
      <c r="AV1185" s="272" t="s">
        <v>677</v>
      </c>
      <c r="AW1185" s="272" t="s">
        <v>677</v>
      </c>
      <c r="AX1185" s="272" t="s">
        <v>677</v>
      </c>
    </row>
    <row r="1186" spans="1:50">
      <c r="A1186" s="272">
        <v>805047</v>
      </c>
      <c r="B1186" s="272" t="s">
        <v>712</v>
      </c>
      <c r="C1186" s="272" t="s">
        <v>264</v>
      </c>
      <c r="D1186" s="272" t="s">
        <v>263</v>
      </c>
      <c r="E1186" s="272" t="s">
        <v>264</v>
      </c>
      <c r="F1186" s="272" t="s">
        <v>264</v>
      </c>
      <c r="G1186" s="272" t="s">
        <v>262</v>
      </c>
      <c r="H1186" s="272" t="s">
        <v>263</v>
      </c>
      <c r="I1186" s="272" t="s">
        <v>264</v>
      </c>
      <c r="J1186" s="272" t="s">
        <v>263</v>
      </c>
      <c r="K1186" s="272" t="s">
        <v>263</v>
      </c>
      <c r="L1186" s="272" t="s">
        <v>263</v>
      </c>
      <c r="M1186" s="272" t="s">
        <v>263</v>
      </c>
      <c r="N1186" s="272" t="s">
        <v>263</v>
      </c>
      <c r="O1186" s="272" t="s">
        <v>677</v>
      </c>
      <c r="P1186" s="272" t="s">
        <v>677</v>
      </c>
      <c r="Q1186" s="272" t="s">
        <v>677</v>
      </c>
      <c r="R1186" s="272" t="s">
        <v>677</v>
      </c>
      <c r="S1186" s="272" t="s">
        <v>677</v>
      </c>
      <c r="T1186" s="272" t="s">
        <v>677</v>
      </c>
      <c r="U1186" s="272" t="s">
        <v>677</v>
      </c>
      <c r="V1186" s="272" t="s">
        <v>677</v>
      </c>
      <c r="W1186" s="272" t="s">
        <v>677</v>
      </c>
      <c r="X1186" s="272" t="s">
        <v>677</v>
      </c>
      <c r="Y1186" s="272" t="s">
        <v>677</v>
      </c>
      <c r="Z1186" s="272" t="s">
        <v>677</v>
      </c>
      <c r="AA1186" s="272" t="s">
        <v>677</v>
      </c>
      <c r="AB1186" s="272" t="s">
        <v>677</v>
      </c>
      <c r="AC1186" s="272" t="s">
        <v>677</v>
      </c>
      <c r="AD1186" s="272" t="s">
        <v>677</v>
      </c>
      <c r="AE1186" s="272" t="s">
        <v>677</v>
      </c>
      <c r="AF1186" s="272" t="s">
        <v>677</v>
      </c>
      <c r="AG1186" s="272" t="s">
        <v>677</v>
      </c>
      <c r="AH1186" s="272" t="s">
        <v>677</v>
      </c>
      <c r="AI1186" s="272" t="s">
        <v>677</v>
      </c>
      <c r="AJ1186" s="272" t="s">
        <v>677</v>
      </c>
      <c r="AK1186" s="272" t="s">
        <v>677</v>
      </c>
      <c r="AL1186" s="272" t="s">
        <v>677</v>
      </c>
      <c r="AM1186" s="272" t="s">
        <v>677</v>
      </c>
      <c r="AN1186" s="272" t="s">
        <v>677</v>
      </c>
      <c r="AO1186" s="272" t="s">
        <v>677</v>
      </c>
      <c r="AP1186" s="272" t="s">
        <v>677</v>
      </c>
      <c r="AQ1186" s="272" t="s">
        <v>677</v>
      </c>
      <c r="AR1186" s="272" t="s">
        <v>677</v>
      </c>
      <c r="AS1186" s="272" t="s">
        <v>677</v>
      </c>
      <c r="AT1186" s="272" t="s">
        <v>677</v>
      </c>
      <c r="AU1186" s="272" t="s">
        <v>677</v>
      </c>
      <c r="AV1186" s="272" t="s">
        <v>677</v>
      </c>
      <c r="AW1186" s="272" t="s">
        <v>677</v>
      </c>
      <c r="AX1186" s="272" t="s">
        <v>677</v>
      </c>
    </row>
    <row r="1187" spans="1:50">
      <c r="A1187" s="272">
        <v>805104</v>
      </c>
      <c r="B1187" s="272" t="s">
        <v>712</v>
      </c>
      <c r="C1187" s="272" t="s">
        <v>262</v>
      </c>
      <c r="D1187" s="272" t="s">
        <v>262</v>
      </c>
      <c r="E1187" s="272" t="s">
        <v>264</v>
      </c>
      <c r="F1187" s="272" t="s">
        <v>264</v>
      </c>
      <c r="G1187" s="272" t="s">
        <v>264</v>
      </c>
      <c r="H1187" s="272" t="s">
        <v>264</v>
      </c>
      <c r="I1187" s="272" t="s">
        <v>264</v>
      </c>
      <c r="J1187" s="272" t="s">
        <v>263</v>
      </c>
      <c r="K1187" s="272" t="s">
        <v>262</v>
      </c>
      <c r="L1187" s="272" t="s">
        <v>264</v>
      </c>
      <c r="M1187" s="272" t="s">
        <v>262</v>
      </c>
      <c r="N1187" s="272" t="s">
        <v>262</v>
      </c>
      <c r="O1187" s="272" t="s">
        <v>677</v>
      </c>
      <c r="P1187" s="272" t="s">
        <v>677</v>
      </c>
      <c r="Q1187" s="272" t="s">
        <v>677</v>
      </c>
      <c r="R1187" s="272" t="s">
        <v>677</v>
      </c>
      <c r="S1187" s="272" t="s">
        <v>677</v>
      </c>
      <c r="T1187" s="272" t="s">
        <v>677</v>
      </c>
      <c r="U1187" s="272" t="s">
        <v>677</v>
      </c>
      <c r="V1187" s="272" t="s">
        <v>677</v>
      </c>
      <c r="W1187" s="272" t="s">
        <v>677</v>
      </c>
      <c r="X1187" s="272" t="s">
        <v>677</v>
      </c>
      <c r="Y1187" s="272" t="s">
        <v>677</v>
      </c>
      <c r="Z1187" s="272" t="s">
        <v>677</v>
      </c>
      <c r="AA1187" s="272" t="s">
        <v>677</v>
      </c>
      <c r="AB1187" s="272" t="s">
        <v>677</v>
      </c>
      <c r="AC1187" s="272" t="s">
        <v>677</v>
      </c>
      <c r="AD1187" s="272" t="s">
        <v>677</v>
      </c>
      <c r="AE1187" s="272" t="s">
        <v>677</v>
      </c>
      <c r="AF1187" s="272" t="s">
        <v>677</v>
      </c>
      <c r="AG1187" s="272" t="s">
        <v>677</v>
      </c>
      <c r="AH1187" s="272" t="s">
        <v>677</v>
      </c>
      <c r="AI1187" s="272" t="s">
        <v>677</v>
      </c>
      <c r="AJ1187" s="272" t="s">
        <v>677</v>
      </c>
      <c r="AK1187" s="272" t="s">
        <v>677</v>
      </c>
      <c r="AL1187" s="272" t="s">
        <v>677</v>
      </c>
      <c r="AM1187" s="272" t="s">
        <v>677</v>
      </c>
      <c r="AN1187" s="272" t="s">
        <v>677</v>
      </c>
      <c r="AO1187" s="272" t="s">
        <v>677</v>
      </c>
      <c r="AP1187" s="272" t="s">
        <v>677</v>
      </c>
      <c r="AQ1187" s="272" t="s">
        <v>677</v>
      </c>
      <c r="AR1187" s="272" t="s">
        <v>677</v>
      </c>
      <c r="AS1187" s="272" t="s">
        <v>677</v>
      </c>
      <c r="AT1187" s="272" t="s">
        <v>677</v>
      </c>
      <c r="AU1187" s="272" t="s">
        <v>677</v>
      </c>
      <c r="AV1187" s="272" t="s">
        <v>677</v>
      </c>
      <c r="AW1187" s="272" t="s">
        <v>677</v>
      </c>
      <c r="AX1187" s="272" t="s">
        <v>677</v>
      </c>
    </row>
    <row r="1188" spans="1:50">
      <c r="A1188" s="272">
        <v>805130</v>
      </c>
      <c r="B1188" s="272" t="s">
        <v>712</v>
      </c>
      <c r="C1188" s="272" t="s">
        <v>262</v>
      </c>
      <c r="D1188" s="272" t="s">
        <v>264</v>
      </c>
      <c r="E1188" s="272" t="s">
        <v>262</v>
      </c>
      <c r="F1188" s="272" t="s">
        <v>262</v>
      </c>
      <c r="G1188" s="272" t="s">
        <v>264</v>
      </c>
      <c r="H1188" s="272" t="s">
        <v>264</v>
      </c>
      <c r="I1188" s="272" t="s">
        <v>264</v>
      </c>
      <c r="J1188" s="272" t="s">
        <v>262</v>
      </c>
      <c r="K1188" s="272" t="s">
        <v>264</v>
      </c>
      <c r="L1188" s="272" t="s">
        <v>263</v>
      </c>
      <c r="M1188" s="272" t="s">
        <v>262</v>
      </c>
      <c r="N1188" s="272" t="s">
        <v>263</v>
      </c>
      <c r="O1188" s="272" t="s">
        <v>677</v>
      </c>
      <c r="P1188" s="272" t="s">
        <v>677</v>
      </c>
      <c r="Q1188" s="272" t="s">
        <v>677</v>
      </c>
      <c r="R1188" s="272" t="s">
        <v>677</v>
      </c>
      <c r="S1188" s="272" t="s">
        <v>677</v>
      </c>
      <c r="T1188" s="272" t="s">
        <v>677</v>
      </c>
      <c r="U1188" s="272" t="s">
        <v>677</v>
      </c>
      <c r="V1188" s="272" t="s">
        <v>677</v>
      </c>
      <c r="W1188" s="272" t="s">
        <v>677</v>
      </c>
      <c r="X1188" s="272" t="s">
        <v>677</v>
      </c>
      <c r="Y1188" s="272" t="s">
        <v>677</v>
      </c>
      <c r="Z1188" s="272" t="s">
        <v>677</v>
      </c>
      <c r="AA1188" s="272" t="s">
        <v>677</v>
      </c>
      <c r="AB1188" s="272" t="s">
        <v>677</v>
      </c>
      <c r="AC1188" s="272" t="s">
        <v>677</v>
      </c>
      <c r="AD1188" s="272" t="s">
        <v>677</v>
      </c>
      <c r="AE1188" s="272" t="s">
        <v>677</v>
      </c>
      <c r="AF1188" s="272" t="s">
        <v>677</v>
      </c>
      <c r="AG1188" s="272" t="s">
        <v>677</v>
      </c>
      <c r="AH1188" s="272" t="s">
        <v>677</v>
      </c>
      <c r="AI1188" s="272" t="s">
        <v>677</v>
      </c>
      <c r="AJ1188" s="272" t="s">
        <v>677</v>
      </c>
      <c r="AK1188" s="272" t="s">
        <v>677</v>
      </c>
      <c r="AL1188" s="272" t="s">
        <v>677</v>
      </c>
      <c r="AM1188" s="272" t="s">
        <v>677</v>
      </c>
      <c r="AN1188" s="272" t="s">
        <v>677</v>
      </c>
      <c r="AO1188" s="272" t="s">
        <v>677</v>
      </c>
      <c r="AP1188" s="272" t="s">
        <v>677</v>
      </c>
      <c r="AQ1188" s="272" t="s">
        <v>677</v>
      </c>
      <c r="AR1188" s="272" t="s">
        <v>677</v>
      </c>
      <c r="AS1188" s="272" t="s">
        <v>677</v>
      </c>
      <c r="AT1188" s="272" t="s">
        <v>677</v>
      </c>
      <c r="AU1188" s="272" t="s">
        <v>677</v>
      </c>
      <c r="AV1188" s="272" t="s">
        <v>677</v>
      </c>
      <c r="AW1188" s="272" t="s">
        <v>677</v>
      </c>
      <c r="AX1188" s="272" t="s">
        <v>677</v>
      </c>
    </row>
    <row r="1189" spans="1:50">
      <c r="A1189" s="272">
        <v>805160</v>
      </c>
      <c r="B1189" s="272" t="s">
        <v>712</v>
      </c>
      <c r="C1189" s="272" t="s">
        <v>262</v>
      </c>
      <c r="D1189" s="272" t="s">
        <v>262</v>
      </c>
      <c r="E1189" s="272" t="s">
        <v>262</v>
      </c>
      <c r="F1189" s="272" t="s">
        <v>262</v>
      </c>
      <c r="G1189" s="272" t="s">
        <v>262</v>
      </c>
      <c r="H1189" s="272" t="s">
        <v>264</v>
      </c>
      <c r="I1189" s="272" t="s">
        <v>262</v>
      </c>
      <c r="J1189" s="272" t="s">
        <v>262</v>
      </c>
      <c r="K1189" s="272" t="s">
        <v>264</v>
      </c>
      <c r="L1189" s="272" t="s">
        <v>264</v>
      </c>
      <c r="M1189" s="272" t="s">
        <v>262</v>
      </c>
      <c r="N1189" s="272" t="s">
        <v>263</v>
      </c>
      <c r="O1189" s="272" t="s">
        <v>677</v>
      </c>
      <c r="P1189" s="272" t="s">
        <v>677</v>
      </c>
      <c r="Q1189" s="272" t="s">
        <v>677</v>
      </c>
      <c r="R1189" s="272" t="s">
        <v>677</v>
      </c>
      <c r="S1189" s="272" t="s">
        <v>677</v>
      </c>
      <c r="T1189" s="272" t="s">
        <v>677</v>
      </c>
      <c r="U1189" s="272" t="s">
        <v>677</v>
      </c>
      <c r="V1189" s="272" t="s">
        <v>677</v>
      </c>
      <c r="W1189" s="272" t="s">
        <v>677</v>
      </c>
      <c r="X1189" s="272" t="s">
        <v>677</v>
      </c>
      <c r="Y1189" s="272" t="s">
        <v>677</v>
      </c>
      <c r="Z1189" s="272" t="s">
        <v>677</v>
      </c>
      <c r="AA1189" s="272" t="s">
        <v>677</v>
      </c>
      <c r="AB1189" s="272" t="s">
        <v>677</v>
      </c>
      <c r="AC1189" s="272" t="s">
        <v>677</v>
      </c>
      <c r="AD1189" s="272" t="s">
        <v>677</v>
      </c>
      <c r="AE1189" s="272" t="s">
        <v>677</v>
      </c>
      <c r="AF1189" s="272" t="s">
        <v>677</v>
      </c>
      <c r="AG1189" s="272" t="s">
        <v>677</v>
      </c>
      <c r="AH1189" s="272" t="s">
        <v>677</v>
      </c>
      <c r="AI1189" s="272" t="s">
        <v>677</v>
      </c>
      <c r="AJ1189" s="272" t="s">
        <v>677</v>
      </c>
      <c r="AK1189" s="272" t="s">
        <v>677</v>
      </c>
      <c r="AL1189" s="272" t="s">
        <v>677</v>
      </c>
      <c r="AM1189" s="272" t="s">
        <v>677</v>
      </c>
      <c r="AN1189" s="272" t="s">
        <v>677</v>
      </c>
      <c r="AO1189" s="272" t="s">
        <v>677</v>
      </c>
      <c r="AP1189" s="272" t="s">
        <v>677</v>
      </c>
      <c r="AQ1189" s="272" t="s">
        <v>677</v>
      </c>
      <c r="AR1189" s="272" t="s">
        <v>677</v>
      </c>
      <c r="AS1189" s="272" t="s">
        <v>677</v>
      </c>
      <c r="AT1189" s="272" t="s">
        <v>677</v>
      </c>
      <c r="AU1189" s="272" t="s">
        <v>677</v>
      </c>
      <c r="AV1189" s="272" t="s">
        <v>677</v>
      </c>
      <c r="AW1189" s="272" t="s">
        <v>677</v>
      </c>
      <c r="AX1189" s="272" t="s">
        <v>677</v>
      </c>
    </row>
    <row r="1190" spans="1:50">
      <c r="A1190" s="272">
        <v>805175</v>
      </c>
      <c r="B1190" s="272" t="s">
        <v>712</v>
      </c>
      <c r="C1190" s="272" t="s">
        <v>262</v>
      </c>
      <c r="D1190" s="272" t="s">
        <v>262</v>
      </c>
      <c r="E1190" s="272" t="s">
        <v>262</v>
      </c>
      <c r="F1190" s="272" t="s">
        <v>262</v>
      </c>
      <c r="G1190" s="272" t="s">
        <v>262</v>
      </c>
      <c r="H1190" s="272" t="s">
        <v>262</v>
      </c>
      <c r="I1190" s="272" t="s">
        <v>262</v>
      </c>
      <c r="J1190" s="272" t="s">
        <v>262</v>
      </c>
      <c r="K1190" s="272" t="s">
        <v>264</v>
      </c>
      <c r="L1190" s="272" t="s">
        <v>262</v>
      </c>
      <c r="M1190" s="272" t="s">
        <v>262</v>
      </c>
      <c r="N1190" s="272" t="s">
        <v>262</v>
      </c>
      <c r="O1190" s="272" t="s">
        <v>677</v>
      </c>
      <c r="P1190" s="272" t="s">
        <v>677</v>
      </c>
      <c r="Q1190" s="272" t="s">
        <v>677</v>
      </c>
      <c r="R1190" s="272" t="s">
        <v>677</v>
      </c>
      <c r="S1190" s="272" t="s">
        <v>677</v>
      </c>
      <c r="T1190" s="272" t="s">
        <v>677</v>
      </c>
      <c r="U1190" s="272" t="s">
        <v>677</v>
      </c>
      <c r="V1190" s="272" t="s">
        <v>677</v>
      </c>
      <c r="W1190" s="272" t="s">
        <v>677</v>
      </c>
      <c r="X1190" s="272" t="s">
        <v>677</v>
      </c>
      <c r="Y1190" s="272" t="s">
        <v>677</v>
      </c>
      <c r="Z1190" s="272" t="s">
        <v>677</v>
      </c>
      <c r="AA1190" s="272" t="s">
        <v>677</v>
      </c>
      <c r="AB1190" s="272" t="s">
        <v>677</v>
      </c>
      <c r="AC1190" s="272" t="s">
        <v>677</v>
      </c>
      <c r="AD1190" s="272" t="s">
        <v>677</v>
      </c>
      <c r="AE1190" s="272" t="s">
        <v>677</v>
      </c>
      <c r="AF1190" s="272" t="s">
        <v>677</v>
      </c>
      <c r="AG1190" s="272" t="s">
        <v>677</v>
      </c>
      <c r="AH1190" s="272" t="s">
        <v>677</v>
      </c>
      <c r="AI1190" s="272" t="s">
        <v>677</v>
      </c>
      <c r="AJ1190" s="272" t="s">
        <v>677</v>
      </c>
      <c r="AK1190" s="272" t="s">
        <v>677</v>
      </c>
      <c r="AL1190" s="272" t="s">
        <v>677</v>
      </c>
      <c r="AM1190" s="272" t="s">
        <v>677</v>
      </c>
      <c r="AN1190" s="272" t="s">
        <v>677</v>
      </c>
      <c r="AO1190" s="272" t="s">
        <v>677</v>
      </c>
      <c r="AP1190" s="272" t="s">
        <v>677</v>
      </c>
      <c r="AQ1190" s="272" t="s">
        <v>677</v>
      </c>
      <c r="AR1190" s="272" t="s">
        <v>677</v>
      </c>
      <c r="AS1190" s="272" t="s">
        <v>677</v>
      </c>
      <c r="AT1190" s="272" t="s">
        <v>677</v>
      </c>
      <c r="AU1190" s="272" t="s">
        <v>677</v>
      </c>
      <c r="AV1190" s="272" t="s">
        <v>677</v>
      </c>
      <c r="AW1190" s="272" t="s">
        <v>677</v>
      </c>
      <c r="AX1190" s="272" t="s">
        <v>677</v>
      </c>
    </row>
    <row r="1191" spans="1:50">
      <c r="A1191" s="272">
        <v>805188</v>
      </c>
      <c r="B1191" s="272" t="s">
        <v>712</v>
      </c>
      <c r="C1191" s="272" t="s">
        <v>263</v>
      </c>
      <c r="D1191" s="272" t="s">
        <v>262</v>
      </c>
      <c r="E1191" s="272" t="s">
        <v>263</v>
      </c>
      <c r="F1191" s="272" t="s">
        <v>262</v>
      </c>
      <c r="G1191" s="272" t="s">
        <v>262</v>
      </c>
      <c r="H1191" s="272" t="s">
        <v>263</v>
      </c>
      <c r="I1191" s="272" t="s">
        <v>264</v>
      </c>
      <c r="J1191" s="272" t="s">
        <v>264</v>
      </c>
      <c r="K1191" s="272" t="s">
        <v>263</v>
      </c>
      <c r="L1191" s="272" t="s">
        <v>263</v>
      </c>
      <c r="M1191" s="272" t="s">
        <v>263</v>
      </c>
      <c r="N1191" s="272" t="s">
        <v>263</v>
      </c>
      <c r="O1191" s="272" t="s">
        <v>677</v>
      </c>
      <c r="P1191" s="272" t="s">
        <v>677</v>
      </c>
      <c r="Q1191" s="272" t="s">
        <v>677</v>
      </c>
      <c r="R1191" s="272" t="s">
        <v>677</v>
      </c>
      <c r="S1191" s="272" t="s">
        <v>677</v>
      </c>
      <c r="T1191" s="272" t="s">
        <v>677</v>
      </c>
      <c r="U1191" s="272" t="s">
        <v>677</v>
      </c>
      <c r="V1191" s="272" t="s">
        <v>677</v>
      </c>
      <c r="W1191" s="272" t="s">
        <v>677</v>
      </c>
      <c r="X1191" s="272" t="s">
        <v>677</v>
      </c>
      <c r="Y1191" s="272" t="s">
        <v>677</v>
      </c>
      <c r="Z1191" s="272" t="s">
        <v>677</v>
      </c>
      <c r="AA1191" s="272" t="s">
        <v>677</v>
      </c>
      <c r="AB1191" s="272" t="s">
        <v>677</v>
      </c>
      <c r="AC1191" s="272" t="s">
        <v>677</v>
      </c>
      <c r="AD1191" s="272" t="s">
        <v>677</v>
      </c>
      <c r="AE1191" s="272" t="s">
        <v>677</v>
      </c>
      <c r="AF1191" s="272" t="s">
        <v>677</v>
      </c>
      <c r="AG1191" s="272" t="s">
        <v>677</v>
      </c>
      <c r="AH1191" s="272" t="s">
        <v>677</v>
      </c>
      <c r="AI1191" s="272" t="s">
        <v>677</v>
      </c>
      <c r="AJ1191" s="272" t="s">
        <v>677</v>
      </c>
      <c r="AK1191" s="272" t="s">
        <v>677</v>
      </c>
      <c r="AL1191" s="272" t="s">
        <v>677</v>
      </c>
      <c r="AM1191" s="272" t="s">
        <v>677</v>
      </c>
      <c r="AN1191" s="272" t="s">
        <v>677</v>
      </c>
      <c r="AO1191" s="272" t="s">
        <v>677</v>
      </c>
      <c r="AP1191" s="272" t="s">
        <v>677</v>
      </c>
      <c r="AQ1191" s="272" t="s">
        <v>677</v>
      </c>
      <c r="AR1191" s="272" t="s">
        <v>677</v>
      </c>
      <c r="AS1191" s="272" t="s">
        <v>677</v>
      </c>
      <c r="AT1191" s="272" t="s">
        <v>677</v>
      </c>
      <c r="AU1191" s="272" t="s">
        <v>677</v>
      </c>
      <c r="AV1191" s="272" t="s">
        <v>677</v>
      </c>
      <c r="AW1191" s="272" t="s">
        <v>677</v>
      </c>
      <c r="AX1191" s="272" t="s">
        <v>677</v>
      </c>
    </row>
    <row r="1192" spans="1:50">
      <c r="A1192" s="272">
        <v>805201</v>
      </c>
      <c r="B1192" s="272" t="s">
        <v>712</v>
      </c>
      <c r="C1192" s="272" t="s">
        <v>262</v>
      </c>
      <c r="D1192" s="272" t="s">
        <v>262</v>
      </c>
      <c r="E1192" s="272" t="s">
        <v>262</v>
      </c>
      <c r="F1192" s="272" t="s">
        <v>264</v>
      </c>
      <c r="G1192" s="272" t="s">
        <v>262</v>
      </c>
      <c r="H1192" s="272" t="s">
        <v>264</v>
      </c>
      <c r="I1192" s="272" t="s">
        <v>262</v>
      </c>
      <c r="J1192" s="272" t="s">
        <v>264</v>
      </c>
      <c r="K1192" s="272" t="s">
        <v>262</v>
      </c>
      <c r="L1192" s="272" t="s">
        <v>262</v>
      </c>
      <c r="M1192" s="272" t="s">
        <v>263</v>
      </c>
      <c r="N1192" s="272" t="s">
        <v>264</v>
      </c>
      <c r="O1192" s="272" t="s">
        <v>677</v>
      </c>
      <c r="P1192" s="272" t="s">
        <v>677</v>
      </c>
      <c r="Q1192" s="272" t="s">
        <v>677</v>
      </c>
      <c r="R1192" s="272" t="s">
        <v>677</v>
      </c>
      <c r="S1192" s="272" t="s">
        <v>677</v>
      </c>
      <c r="T1192" s="272" t="s">
        <v>677</v>
      </c>
      <c r="U1192" s="272" t="s">
        <v>677</v>
      </c>
      <c r="V1192" s="272" t="s">
        <v>677</v>
      </c>
      <c r="W1192" s="272" t="s">
        <v>677</v>
      </c>
      <c r="X1192" s="272" t="s">
        <v>677</v>
      </c>
      <c r="Y1192" s="272" t="s">
        <v>677</v>
      </c>
      <c r="Z1192" s="272" t="s">
        <v>677</v>
      </c>
      <c r="AA1192" s="272" t="s">
        <v>677</v>
      </c>
      <c r="AB1192" s="272" t="s">
        <v>677</v>
      </c>
      <c r="AC1192" s="272" t="s">
        <v>677</v>
      </c>
      <c r="AD1192" s="272" t="s">
        <v>677</v>
      </c>
      <c r="AE1192" s="272" t="s">
        <v>677</v>
      </c>
      <c r="AF1192" s="272" t="s">
        <v>677</v>
      </c>
      <c r="AG1192" s="272" t="s">
        <v>677</v>
      </c>
      <c r="AH1192" s="272" t="s">
        <v>677</v>
      </c>
      <c r="AI1192" s="272" t="s">
        <v>677</v>
      </c>
      <c r="AJ1192" s="272" t="s">
        <v>677</v>
      </c>
      <c r="AK1192" s="272" t="s">
        <v>677</v>
      </c>
      <c r="AL1192" s="272" t="s">
        <v>677</v>
      </c>
      <c r="AM1192" s="272" t="s">
        <v>677</v>
      </c>
      <c r="AN1192" s="272" t="s">
        <v>677</v>
      </c>
      <c r="AO1192" s="272" t="s">
        <v>677</v>
      </c>
      <c r="AP1192" s="272" t="s">
        <v>677</v>
      </c>
      <c r="AQ1192" s="272" t="s">
        <v>677</v>
      </c>
      <c r="AR1192" s="272" t="s">
        <v>677</v>
      </c>
      <c r="AS1192" s="272" t="s">
        <v>677</v>
      </c>
      <c r="AT1192" s="272" t="s">
        <v>677</v>
      </c>
      <c r="AU1192" s="272" t="s">
        <v>677</v>
      </c>
      <c r="AV1192" s="272" t="s">
        <v>677</v>
      </c>
      <c r="AW1192" s="272" t="s">
        <v>677</v>
      </c>
      <c r="AX1192" s="272" t="s">
        <v>677</v>
      </c>
    </row>
    <row r="1193" spans="1:50">
      <c r="A1193" s="272">
        <v>805202</v>
      </c>
      <c r="B1193" s="272" t="s">
        <v>712</v>
      </c>
      <c r="C1193" s="272" t="s">
        <v>262</v>
      </c>
      <c r="D1193" s="272" t="s">
        <v>262</v>
      </c>
      <c r="E1193" s="272" t="s">
        <v>262</v>
      </c>
      <c r="F1193" s="272" t="s">
        <v>264</v>
      </c>
      <c r="G1193" s="272" t="s">
        <v>264</v>
      </c>
      <c r="H1193" s="272" t="s">
        <v>263</v>
      </c>
      <c r="I1193" s="272" t="s">
        <v>263</v>
      </c>
      <c r="J1193" s="272" t="s">
        <v>263</v>
      </c>
      <c r="K1193" s="272" t="s">
        <v>263</v>
      </c>
      <c r="L1193" s="272" t="s">
        <v>263</v>
      </c>
      <c r="M1193" s="272" t="s">
        <v>263</v>
      </c>
      <c r="N1193" s="272" t="s">
        <v>263</v>
      </c>
      <c r="O1193" s="272" t="s">
        <v>677</v>
      </c>
      <c r="P1193" s="272" t="s">
        <v>677</v>
      </c>
      <c r="Q1193" s="272" t="s">
        <v>677</v>
      </c>
      <c r="R1193" s="272" t="s">
        <v>677</v>
      </c>
      <c r="S1193" s="272" t="s">
        <v>677</v>
      </c>
      <c r="T1193" s="272" t="s">
        <v>677</v>
      </c>
      <c r="U1193" s="272" t="s">
        <v>677</v>
      </c>
      <c r="V1193" s="272" t="s">
        <v>677</v>
      </c>
      <c r="W1193" s="272" t="s">
        <v>677</v>
      </c>
      <c r="X1193" s="272" t="s">
        <v>677</v>
      </c>
      <c r="Y1193" s="272" t="s">
        <v>677</v>
      </c>
      <c r="Z1193" s="272" t="s">
        <v>677</v>
      </c>
      <c r="AA1193" s="272" t="s">
        <v>677</v>
      </c>
      <c r="AB1193" s="272" t="s">
        <v>677</v>
      </c>
      <c r="AC1193" s="272" t="s">
        <v>677</v>
      </c>
      <c r="AD1193" s="272" t="s">
        <v>677</v>
      </c>
      <c r="AE1193" s="272" t="s">
        <v>677</v>
      </c>
      <c r="AF1193" s="272" t="s">
        <v>677</v>
      </c>
      <c r="AG1193" s="272" t="s">
        <v>677</v>
      </c>
      <c r="AH1193" s="272" t="s">
        <v>677</v>
      </c>
      <c r="AI1193" s="272" t="s">
        <v>677</v>
      </c>
      <c r="AJ1193" s="272" t="s">
        <v>677</v>
      </c>
      <c r="AK1193" s="272" t="s">
        <v>677</v>
      </c>
      <c r="AL1193" s="272" t="s">
        <v>677</v>
      </c>
      <c r="AM1193" s="272" t="s">
        <v>677</v>
      </c>
      <c r="AN1193" s="272" t="s">
        <v>677</v>
      </c>
      <c r="AO1193" s="272" t="s">
        <v>677</v>
      </c>
      <c r="AP1193" s="272" t="s">
        <v>677</v>
      </c>
      <c r="AQ1193" s="272" t="s">
        <v>677</v>
      </c>
      <c r="AR1193" s="272" t="s">
        <v>677</v>
      </c>
      <c r="AS1193" s="272" t="s">
        <v>677</v>
      </c>
      <c r="AT1193" s="272" t="s">
        <v>677</v>
      </c>
      <c r="AU1193" s="272" t="s">
        <v>677</v>
      </c>
      <c r="AV1193" s="272" t="s">
        <v>677</v>
      </c>
      <c r="AW1193" s="272" t="s">
        <v>677</v>
      </c>
      <c r="AX1193" s="272" t="s">
        <v>677</v>
      </c>
    </row>
    <row r="1194" spans="1:50">
      <c r="A1194" s="272">
        <v>805215</v>
      </c>
      <c r="B1194" s="272" t="s">
        <v>712</v>
      </c>
      <c r="C1194" s="272" t="s">
        <v>262</v>
      </c>
      <c r="D1194" s="272" t="s">
        <v>264</v>
      </c>
      <c r="E1194" s="272" t="s">
        <v>262</v>
      </c>
      <c r="F1194" s="272" t="s">
        <v>262</v>
      </c>
      <c r="G1194" s="272" t="s">
        <v>264</v>
      </c>
      <c r="H1194" s="272" t="s">
        <v>263</v>
      </c>
      <c r="I1194" s="272" t="s">
        <v>262</v>
      </c>
      <c r="J1194" s="272" t="s">
        <v>264</v>
      </c>
      <c r="K1194" s="272" t="s">
        <v>263</v>
      </c>
      <c r="L1194" s="272" t="s">
        <v>262</v>
      </c>
      <c r="M1194" s="272" t="s">
        <v>264</v>
      </c>
      <c r="N1194" s="272" t="s">
        <v>263</v>
      </c>
      <c r="O1194" s="272" t="s">
        <v>677</v>
      </c>
      <c r="P1194" s="272" t="s">
        <v>677</v>
      </c>
      <c r="Q1194" s="272" t="s">
        <v>677</v>
      </c>
      <c r="R1194" s="272" t="s">
        <v>677</v>
      </c>
      <c r="S1194" s="272" t="s">
        <v>677</v>
      </c>
      <c r="T1194" s="272" t="s">
        <v>677</v>
      </c>
      <c r="U1194" s="272" t="s">
        <v>677</v>
      </c>
      <c r="V1194" s="272" t="s">
        <v>677</v>
      </c>
      <c r="W1194" s="272" t="s">
        <v>677</v>
      </c>
      <c r="X1194" s="272" t="s">
        <v>677</v>
      </c>
      <c r="Y1194" s="272" t="s">
        <v>677</v>
      </c>
      <c r="Z1194" s="272" t="s">
        <v>677</v>
      </c>
      <c r="AA1194" s="272" t="s">
        <v>677</v>
      </c>
      <c r="AB1194" s="272" t="s">
        <v>677</v>
      </c>
      <c r="AC1194" s="272" t="s">
        <v>677</v>
      </c>
      <c r="AD1194" s="272" t="s">
        <v>677</v>
      </c>
      <c r="AE1194" s="272" t="s">
        <v>677</v>
      </c>
      <c r="AF1194" s="272" t="s">
        <v>677</v>
      </c>
      <c r="AG1194" s="272" t="s">
        <v>677</v>
      </c>
      <c r="AH1194" s="272" t="s">
        <v>677</v>
      </c>
      <c r="AI1194" s="272" t="s">
        <v>677</v>
      </c>
      <c r="AJ1194" s="272" t="s">
        <v>677</v>
      </c>
      <c r="AK1194" s="272" t="s">
        <v>677</v>
      </c>
      <c r="AL1194" s="272" t="s">
        <v>677</v>
      </c>
      <c r="AM1194" s="272" t="s">
        <v>677</v>
      </c>
      <c r="AN1194" s="272" t="s">
        <v>677</v>
      </c>
      <c r="AO1194" s="272" t="s">
        <v>677</v>
      </c>
      <c r="AP1194" s="272" t="s">
        <v>677</v>
      </c>
      <c r="AQ1194" s="272" t="s">
        <v>677</v>
      </c>
      <c r="AR1194" s="272" t="s">
        <v>677</v>
      </c>
      <c r="AS1194" s="272" t="s">
        <v>677</v>
      </c>
      <c r="AT1194" s="272" t="s">
        <v>677</v>
      </c>
      <c r="AU1194" s="272" t="s">
        <v>677</v>
      </c>
      <c r="AV1194" s="272" t="s">
        <v>677</v>
      </c>
      <c r="AW1194" s="272" t="s">
        <v>677</v>
      </c>
      <c r="AX1194" s="272" t="s">
        <v>677</v>
      </c>
    </row>
    <row r="1195" spans="1:50">
      <c r="A1195" s="272">
        <v>805220</v>
      </c>
      <c r="B1195" s="272" t="s">
        <v>712</v>
      </c>
      <c r="C1195" s="272" t="s">
        <v>262</v>
      </c>
      <c r="D1195" s="272" t="s">
        <v>262</v>
      </c>
      <c r="E1195" s="272" t="s">
        <v>264</v>
      </c>
      <c r="F1195" s="272" t="s">
        <v>264</v>
      </c>
      <c r="G1195" s="272" t="s">
        <v>263</v>
      </c>
      <c r="H1195" s="272" t="s">
        <v>264</v>
      </c>
      <c r="I1195" s="272" t="s">
        <v>263</v>
      </c>
      <c r="J1195" s="272" t="s">
        <v>263</v>
      </c>
      <c r="K1195" s="272" t="s">
        <v>263</v>
      </c>
      <c r="L1195" s="272" t="s">
        <v>263</v>
      </c>
      <c r="M1195" s="272" t="s">
        <v>263</v>
      </c>
      <c r="N1195" s="272" t="s">
        <v>263</v>
      </c>
      <c r="O1195" s="272" t="s">
        <v>677</v>
      </c>
      <c r="P1195" s="272" t="s">
        <v>677</v>
      </c>
      <c r="Q1195" s="272" t="s">
        <v>677</v>
      </c>
      <c r="R1195" s="272" t="s">
        <v>677</v>
      </c>
      <c r="S1195" s="272" t="s">
        <v>677</v>
      </c>
      <c r="T1195" s="272" t="s">
        <v>677</v>
      </c>
      <c r="U1195" s="272" t="s">
        <v>677</v>
      </c>
      <c r="V1195" s="272" t="s">
        <v>677</v>
      </c>
      <c r="W1195" s="272" t="s">
        <v>677</v>
      </c>
      <c r="X1195" s="272" t="s">
        <v>677</v>
      </c>
      <c r="Y1195" s="272" t="s">
        <v>677</v>
      </c>
      <c r="Z1195" s="272" t="s">
        <v>677</v>
      </c>
      <c r="AA1195" s="272" t="s">
        <v>677</v>
      </c>
      <c r="AB1195" s="272" t="s">
        <v>677</v>
      </c>
      <c r="AC1195" s="272" t="s">
        <v>677</v>
      </c>
      <c r="AD1195" s="272" t="s">
        <v>677</v>
      </c>
      <c r="AE1195" s="272" t="s">
        <v>677</v>
      </c>
      <c r="AF1195" s="272" t="s">
        <v>677</v>
      </c>
      <c r="AG1195" s="272" t="s">
        <v>677</v>
      </c>
      <c r="AH1195" s="272" t="s">
        <v>677</v>
      </c>
      <c r="AI1195" s="272" t="s">
        <v>677</v>
      </c>
      <c r="AJ1195" s="272" t="s">
        <v>677</v>
      </c>
      <c r="AK1195" s="272" t="s">
        <v>677</v>
      </c>
      <c r="AL1195" s="272" t="s">
        <v>677</v>
      </c>
      <c r="AM1195" s="272" t="s">
        <v>677</v>
      </c>
      <c r="AN1195" s="272" t="s">
        <v>677</v>
      </c>
      <c r="AO1195" s="272" t="s">
        <v>677</v>
      </c>
      <c r="AP1195" s="272" t="s">
        <v>677</v>
      </c>
      <c r="AQ1195" s="272" t="s">
        <v>677</v>
      </c>
      <c r="AR1195" s="272" t="s">
        <v>677</v>
      </c>
      <c r="AS1195" s="272" t="s">
        <v>677</v>
      </c>
      <c r="AT1195" s="272" t="s">
        <v>677</v>
      </c>
      <c r="AU1195" s="272" t="s">
        <v>677</v>
      </c>
      <c r="AV1195" s="272" t="s">
        <v>677</v>
      </c>
      <c r="AW1195" s="272" t="s">
        <v>677</v>
      </c>
      <c r="AX1195" s="272" t="s">
        <v>677</v>
      </c>
    </row>
    <row r="1196" spans="1:50">
      <c r="A1196" s="272">
        <v>805297</v>
      </c>
      <c r="B1196" s="272" t="s">
        <v>712</v>
      </c>
      <c r="C1196" s="272" t="s">
        <v>264</v>
      </c>
      <c r="D1196" s="272" t="s">
        <v>262</v>
      </c>
      <c r="E1196" s="272" t="s">
        <v>262</v>
      </c>
      <c r="F1196" s="272" t="s">
        <v>262</v>
      </c>
      <c r="G1196" s="272" t="s">
        <v>262</v>
      </c>
      <c r="H1196" s="272" t="s">
        <v>262</v>
      </c>
      <c r="I1196" s="272" t="s">
        <v>262</v>
      </c>
      <c r="J1196" s="272" t="s">
        <v>264</v>
      </c>
      <c r="K1196" s="272" t="s">
        <v>262</v>
      </c>
      <c r="L1196" s="272" t="s">
        <v>262</v>
      </c>
      <c r="M1196" s="272" t="s">
        <v>262</v>
      </c>
      <c r="N1196" s="272" t="s">
        <v>264</v>
      </c>
      <c r="O1196" s="272" t="s">
        <v>677</v>
      </c>
      <c r="P1196" s="272" t="s">
        <v>677</v>
      </c>
      <c r="Q1196" s="272" t="s">
        <v>677</v>
      </c>
      <c r="R1196" s="272" t="s">
        <v>677</v>
      </c>
      <c r="S1196" s="272" t="s">
        <v>677</v>
      </c>
      <c r="T1196" s="272" t="s">
        <v>677</v>
      </c>
      <c r="U1196" s="272" t="s">
        <v>677</v>
      </c>
      <c r="V1196" s="272" t="s">
        <v>677</v>
      </c>
      <c r="W1196" s="272" t="s">
        <v>677</v>
      </c>
      <c r="X1196" s="272" t="s">
        <v>677</v>
      </c>
      <c r="Y1196" s="272" t="s">
        <v>677</v>
      </c>
      <c r="Z1196" s="272" t="s">
        <v>677</v>
      </c>
      <c r="AA1196" s="272" t="s">
        <v>677</v>
      </c>
      <c r="AB1196" s="272" t="s">
        <v>677</v>
      </c>
      <c r="AC1196" s="272" t="s">
        <v>677</v>
      </c>
      <c r="AD1196" s="272" t="s">
        <v>677</v>
      </c>
      <c r="AE1196" s="272" t="s">
        <v>677</v>
      </c>
      <c r="AF1196" s="272" t="s">
        <v>677</v>
      </c>
      <c r="AG1196" s="272" t="s">
        <v>677</v>
      </c>
      <c r="AH1196" s="272" t="s">
        <v>677</v>
      </c>
      <c r="AI1196" s="272" t="s">
        <v>677</v>
      </c>
      <c r="AJ1196" s="272" t="s">
        <v>677</v>
      </c>
      <c r="AK1196" s="272" t="s">
        <v>677</v>
      </c>
      <c r="AL1196" s="272" t="s">
        <v>677</v>
      </c>
      <c r="AM1196" s="272" t="s">
        <v>677</v>
      </c>
      <c r="AN1196" s="272" t="s">
        <v>677</v>
      </c>
      <c r="AO1196" s="272" t="s">
        <v>677</v>
      </c>
      <c r="AP1196" s="272" t="s">
        <v>677</v>
      </c>
      <c r="AQ1196" s="272" t="s">
        <v>677</v>
      </c>
      <c r="AR1196" s="272" t="s">
        <v>677</v>
      </c>
      <c r="AS1196" s="272" t="s">
        <v>677</v>
      </c>
      <c r="AT1196" s="272" t="s">
        <v>677</v>
      </c>
      <c r="AU1196" s="272" t="s">
        <v>677</v>
      </c>
      <c r="AV1196" s="272" t="s">
        <v>677</v>
      </c>
      <c r="AW1196" s="272" t="s">
        <v>677</v>
      </c>
      <c r="AX1196" s="272" t="s">
        <v>677</v>
      </c>
    </row>
    <row r="1197" spans="1:50">
      <c r="A1197" s="272">
        <v>805323</v>
      </c>
      <c r="B1197" s="272" t="s">
        <v>712</v>
      </c>
      <c r="C1197" s="272" t="s">
        <v>264</v>
      </c>
      <c r="D1197" s="272" t="s">
        <v>262</v>
      </c>
      <c r="E1197" s="272" t="s">
        <v>264</v>
      </c>
      <c r="F1197" s="272" t="s">
        <v>262</v>
      </c>
      <c r="G1197" s="272" t="s">
        <v>264</v>
      </c>
      <c r="H1197" s="272" t="s">
        <v>262</v>
      </c>
      <c r="I1197" s="272" t="s">
        <v>262</v>
      </c>
      <c r="J1197" s="272" t="s">
        <v>262</v>
      </c>
      <c r="K1197" s="272" t="s">
        <v>262</v>
      </c>
      <c r="L1197" s="272" t="s">
        <v>262</v>
      </c>
      <c r="M1197" s="272" t="s">
        <v>262</v>
      </c>
      <c r="N1197" s="272" t="s">
        <v>263</v>
      </c>
      <c r="O1197" s="272" t="s">
        <v>677</v>
      </c>
      <c r="P1197" s="272" t="s">
        <v>677</v>
      </c>
      <c r="Q1197" s="272" t="s">
        <v>677</v>
      </c>
      <c r="R1197" s="272" t="s">
        <v>677</v>
      </c>
      <c r="S1197" s="272" t="s">
        <v>677</v>
      </c>
      <c r="T1197" s="272" t="s">
        <v>677</v>
      </c>
      <c r="U1197" s="272" t="s">
        <v>677</v>
      </c>
      <c r="V1197" s="272" t="s">
        <v>677</v>
      </c>
      <c r="W1197" s="272" t="s">
        <v>677</v>
      </c>
      <c r="X1197" s="272" t="s">
        <v>677</v>
      </c>
      <c r="Y1197" s="272" t="s">
        <v>677</v>
      </c>
      <c r="Z1197" s="272" t="s">
        <v>677</v>
      </c>
      <c r="AA1197" s="272" t="s">
        <v>677</v>
      </c>
      <c r="AB1197" s="272" t="s">
        <v>677</v>
      </c>
      <c r="AC1197" s="272" t="s">
        <v>677</v>
      </c>
      <c r="AD1197" s="272" t="s">
        <v>677</v>
      </c>
      <c r="AE1197" s="272" t="s">
        <v>677</v>
      </c>
      <c r="AF1197" s="272" t="s">
        <v>677</v>
      </c>
      <c r="AG1197" s="272" t="s">
        <v>677</v>
      </c>
      <c r="AH1197" s="272" t="s">
        <v>677</v>
      </c>
      <c r="AI1197" s="272" t="s">
        <v>677</v>
      </c>
      <c r="AJ1197" s="272" t="s">
        <v>677</v>
      </c>
      <c r="AK1197" s="272" t="s">
        <v>677</v>
      </c>
      <c r="AL1197" s="272" t="s">
        <v>677</v>
      </c>
      <c r="AM1197" s="272" t="s">
        <v>677</v>
      </c>
      <c r="AN1197" s="272" t="s">
        <v>677</v>
      </c>
      <c r="AO1197" s="272" t="s">
        <v>677</v>
      </c>
      <c r="AP1197" s="272" t="s">
        <v>677</v>
      </c>
      <c r="AQ1197" s="272" t="s">
        <v>677</v>
      </c>
      <c r="AR1197" s="272" t="s">
        <v>677</v>
      </c>
      <c r="AS1197" s="272" t="s">
        <v>677</v>
      </c>
      <c r="AT1197" s="272" t="s">
        <v>677</v>
      </c>
      <c r="AU1197" s="272" t="s">
        <v>677</v>
      </c>
      <c r="AV1197" s="272" t="s">
        <v>677</v>
      </c>
      <c r="AW1197" s="272" t="s">
        <v>677</v>
      </c>
      <c r="AX1197" s="272" t="s">
        <v>677</v>
      </c>
    </row>
    <row r="1198" spans="1:50">
      <c r="A1198" s="272">
        <v>805336</v>
      </c>
      <c r="B1198" s="272" t="s">
        <v>712</v>
      </c>
      <c r="C1198" s="272" t="s">
        <v>264</v>
      </c>
      <c r="D1198" s="272" t="s">
        <v>262</v>
      </c>
      <c r="E1198" s="272" t="s">
        <v>262</v>
      </c>
      <c r="F1198" s="272" t="s">
        <v>262</v>
      </c>
      <c r="G1198" s="272" t="s">
        <v>264</v>
      </c>
      <c r="H1198" s="272" t="s">
        <v>264</v>
      </c>
      <c r="I1198" s="272" t="s">
        <v>262</v>
      </c>
      <c r="J1198" s="272" t="s">
        <v>262</v>
      </c>
      <c r="K1198" s="272" t="s">
        <v>264</v>
      </c>
      <c r="L1198" s="272" t="s">
        <v>262</v>
      </c>
      <c r="M1198" s="272" t="s">
        <v>262</v>
      </c>
      <c r="N1198" s="272" t="s">
        <v>262</v>
      </c>
      <c r="O1198" s="272" t="s">
        <v>677</v>
      </c>
      <c r="P1198" s="272" t="s">
        <v>677</v>
      </c>
      <c r="Q1198" s="272" t="s">
        <v>677</v>
      </c>
      <c r="R1198" s="272" t="s">
        <v>677</v>
      </c>
      <c r="S1198" s="272" t="s">
        <v>677</v>
      </c>
      <c r="T1198" s="272" t="s">
        <v>677</v>
      </c>
      <c r="U1198" s="272" t="s">
        <v>677</v>
      </c>
      <c r="V1198" s="272" t="s">
        <v>677</v>
      </c>
      <c r="W1198" s="272" t="s">
        <v>677</v>
      </c>
      <c r="X1198" s="272" t="s">
        <v>677</v>
      </c>
      <c r="Y1198" s="272" t="s">
        <v>677</v>
      </c>
      <c r="Z1198" s="272" t="s">
        <v>677</v>
      </c>
      <c r="AA1198" s="272" t="s">
        <v>677</v>
      </c>
      <c r="AB1198" s="272" t="s">
        <v>677</v>
      </c>
      <c r="AC1198" s="272" t="s">
        <v>677</v>
      </c>
      <c r="AD1198" s="272" t="s">
        <v>677</v>
      </c>
      <c r="AE1198" s="272" t="s">
        <v>677</v>
      </c>
      <c r="AF1198" s="272" t="s">
        <v>677</v>
      </c>
      <c r="AG1198" s="272" t="s">
        <v>677</v>
      </c>
      <c r="AH1198" s="272" t="s">
        <v>677</v>
      </c>
      <c r="AI1198" s="272" t="s">
        <v>677</v>
      </c>
      <c r="AJ1198" s="272" t="s">
        <v>677</v>
      </c>
      <c r="AK1198" s="272" t="s">
        <v>677</v>
      </c>
      <c r="AL1198" s="272" t="s">
        <v>677</v>
      </c>
      <c r="AM1198" s="272" t="s">
        <v>677</v>
      </c>
      <c r="AN1198" s="272" t="s">
        <v>677</v>
      </c>
      <c r="AO1198" s="272" t="s">
        <v>677</v>
      </c>
      <c r="AP1198" s="272" t="s">
        <v>677</v>
      </c>
      <c r="AQ1198" s="272" t="s">
        <v>677</v>
      </c>
      <c r="AR1198" s="272" t="s">
        <v>677</v>
      </c>
      <c r="AS1198" s="272" t="s">
        <v>677</v>
      </c>
      <c r="AT1198" s="272" t="s">
        <v>677</v>
      </c>
      <c r="AU1198" s="272" t="s">
        <v>677</v>
      </c>
      <c r="AV1198" s="272" t="s">
        <v>677</v>
      </c>
      <c r="AW1198" s="272" t="s">
        <v>677</v>
      </c>
      <c r="AX1198" s="272" t="s">
        <v>677</v>
      </c>
    </row>
    <row r="1199" spans="1:50">
      <c r="A1199" s="272">
        <v>805356</v>
      </c>
      <c r="B1199" s="272" t="s">
        <v>712</v>
      </c>
      <c r="C1199" s="272" t="s">
        <v>262</v>
      </c>
      <c r="D1199" s="272" t="s">
        <v>264</v>
      </c>
      <c r="E1199" s="272" t="s">
        <v>264</v>
      </c>
      <c r="F1199" s="272" t="s">
        <v>262</v>
      </c>
      <c r="G1199" s="272" t="s">
        <v>262</v>
      </c>
      <c r="H1199" s="272" t="s">
        <v>262</v>
      </c>
      <c r="I1199" s="272" t="s">
        <v>264</v>
      </c>
      <c r="J1199" s="272" t="s">
        <v>264</v>
      </c>
      <c r="K1199" s="272" t="s">
        <v>264</v>
      </c>
      <c r="L1199" s="272" t="s">
        <v>264</v>
      </c>
      <c r="M1199" s="272" t="s">
        <v>264</v>
      </c>
      <c r="N1199" s="272" t="s">
        <v>264</v>
      </c>
      <c r="O1199" s="272" t="s">
        <v>677</v>
      </c>
      <c r="P1199" s="272" t="s">
        <v>677</v>
      </c>
      <c r="Q1199" s="272" t="s">
        <v>677</v>
      </c>
      <c r="R1199" s="272" t="s">
        <v>677</v>
      </c>
      <c r="S1199" s="272" t="s">
        <v>677</v>
      </c>
      <c r="T1199" s="272" t="s">
        <v>677</v>
      </c>
      <c r="U1199" s="272" t="s">
        <v>677</v>
      </c>
      <c r="V1199" s="272" t="s">
        <v>677</v>
      </c>
      <c r="W1199" s="272" t="s">
        <v>677</v>
      </c>
      <c r="X1199" s="272" t="s">
        <v>677</v>
      </c>
      <c r="Y1199" s="272" t="s">
        <v>677</v>
      </c>
      <c r="Z1199" s="272" t="s">
        <v>677</v>
      </c>
      <c r="AA1199" s="272" t="s">
        <v>677</v>
      </c>
      <c r="AB1199" s="272" t="s">
        <v>677</v>
      </c>
      <c r="AC1199" s="272" t="s">
        <v>677</v>
      </c>
      <c r="AD1199" s="272" t="s">
        <v>677</v>
      </c>
      <c r="AE1199" s="272" t="s">
        <v>677</v>
      </c>
      <c r="AF1199" s="272" t="s">
        <v>677</v>
      </c>
      <c r="AG1199" s="272" t="s">
        <v>677</v>
      </c>
      <c r="AH1199" s="272" t="s">
        <v>677</v>
      </c>
      <c r="AI1199" s="272" t="s">
        <v>677</v>
      </c>
      <c r="AJ1199" s="272" t="s">
        <v>677</v>
      </c>
      <c r="AK1199" s="272" t="s">
        <v>677</v>
      </c>
      <c r="AL1199" s="272" t="s">
        <v>677</v>
      </c>
      <c r="AM1199" s="272" t="s">
        <v>677</v>
      </c>
      <c r="AN1199" s="272" t="s">
        <v>677</v>
      </c>
      <c r="AO1199" s="272" t="s">
        <v>677</v>
      </c>
      <c r="AP1199" s="272" t="s">
        <v>677</v>
      </c>
      <c r="AQ1199" s="272" t="s">
        <v>677</v>
      </c>
      <c r="AR1199" s="272" t="s">
        <v>677</v>
      </c>
      <c r="AS1199" s="272" t="s">
        <v>677</v>
      </c>
      <c r="AT1199" s="272" t="s">
        <v>677</v>
      </c>
      <c r="AU1199" s="272" t="s">
        <v>677</v>
      </c>
      <c r="AV1199" s="272" t="s">
        <v>677</v>
      </c>
      <c r="AW1199" s="272" t="s">
        <v>677</v>
      </c>
      <c r="AX1199" s="272" t="s">
        <v>677</v>
      </c>
    </row>
    <row r="1200" spans="1:50">
      <c r="A1200" s="272">
        <v>805437</v>
      </c>
      <c r="B1200" s="272" t="s">
        <v>712</v>
      </c>
      <c r="C1200" s="272" t="s">
        <v>262</v>
      </c>
      <c r="D1200" s="272" t="s">
        <v>262</v>
      </c>
      <c r="E1200" s="272" t="s">
        <v>264</v>
      </c>
      <c r="F1200" s="272" t="s">
        <v>262</v>
      </c>
      <c r="G1200" s="272" t="s">
        <v>262</v>
      </c>
      <c r="H1200" s="272" t="s">
        <v>262</v>
      </c>
      <c r="I1200" s="272" t="s">
        <v>262</v>
      </c>
      <c r="J1200" s="272" t="s">
        <v>262</v>
      </c>
      <c r="K1200" s="272" t="s">
        <v>263</v>
      </c>
      <c r="L1200" s="272" t="s">
        <v>264</v>
      </c>
      <c r="M1200" s="272" t="s">
        <v>264</v>
      </c>
      <c r="N1200" s="272" t="s">
        <v>264</v>
      </c>
      <c r="O1200" s="272" t="s">
        <v>677</v>
      </c>
      <c r="P1200" s="272" t="s">
        <v>677</v>
      </c>
      <c r="Q1200" s="272" t="s">
        <v>677</v>
      </c>
      <c r="R1200" s="272" t="s">
        <v>677</v>
      </c>
      <c r="S1200" s="272" t="s">
        <v>677</v>
      </c>
      <c r="T1200" s="272" t="s">
        <v>677</v>
      </c>
      <c r="U1200" s="272" t="s">
        <v>677</v>
      </c>
      <c r="V1200" s="272" t="s">
        <v>677</v>
      </c>
      <c r="W1200" s="272" t="s">
        <v>677</v>
      </c>
      <c r="X1200" s="272" t="s">
        <v>677</v>
      </c>
      <c r="Y1200" s="272" t="s">
        <v>677</v>
      </c>
      <c r="Z1200" s="272" t="s">
        <v>677</v>
      </c>
      <c r="AA1200" s="272" t="s">
        <v>677</v>
      </c>
      <c r="AB1200" s="272" t="s">
        <v>677</v>
      </c>
      <c r="AC1200" s="272" t="s">
        <v>677</v>
      </c>
      <c r="AD1200" s="272" t="s">
        <v>677</v>
      </c>
      <c r="AE1200" s="272" t="s">
        <v>677</v>
      </c>
      <c r="AF1200" s="272" t="s">
        <v>677</v>
      </c>
      <c r="AG1200" s="272" t="s">
        <v>677</v>
      </c>
      <c r="AH1200" s="272" t="s">
        <v>677</v>
      </c>
      <c r="AI1200" s="272" t="s">
        <v>677</v>
      </c>
      <c r="AJ1200" s="272" t="s">
        <v>677</v>
      </c>
      <c r="AK1200" s="272" t="s">
        <v>677</v>
      </c>
      <c r="AL1200" s="272" t="s">
        <v>677</v>
      </c>
      <c r="AM1200" s="272" t="s">
        <v>677</v>
      </c>
      <c r="AN1200" s="272" t="s">
        <v>677</v>
      </c>
      <c r="AO1200" s="272" t="s">
        <v>677</v>
      </c>
      <c r="AP1200" s="272" t="s">
        <v>677</v>
      </c>
      <c r="AQ1200" s="272" t="s">
        <v>677</v>
      </c>
      <c r="AR1200" s="272" t="s">
        <v>677</v>
      </c>
      <c r="AS1200" s="272" t="s">
        <v>677</v>
      </c>
      <c r="AT1200" s="272" t="s">
        <v>677</v>
      </c>
      <c r="AU1200" s="272" t="s">
        <v>677</v>
      </c>
      <c r="AV1200" s="272" t="s">
        <v>677</v>
      </c>
      <c r="AW1200" s="272" t="s">
        <v>677</v>
      </c>
      <c r="AX1200" s="272" t="s">
        <v>677</v>
      </c>
    </row>
    <row r="1201" spans="1:50">
      <c r="A1201" s="272">
        <v>805459</v>
      </c>
      <c r="B1201" s="272" t="s">
        <v>712</v>
      </c>
      <c r="C1201" s="272" t="s">
        <v>264</v>
      </c>
      <c r="D1201" s="272" t="s">
        <v>262</v>
      </c>
      <c r="E1201" s="272" t="s">
        <v>263</v>
      </c>
      <c r="F1201" s="272" t="s">
        <v>264</v>
      </c>
      <c r="G1201" s="272" t="s">
        <v>262</v>
      </c>
      <c r="H1201" s="272" t="s">
        <v>263</v>
      </c>
      <c r="I1201" s="272" t="s">
        <v>262</v>
      </c>
      <c r="J1201" s="272" t="s">
        <v>263</v>
      </c>
      <c r="K1201" s="272" t="s">
        <v>263</v>
      </c>
      <c r="L1201" s="272" t="s">
        <v>262</v>
      </c>
      <c r="M1201" s="272" t="s">
        <v>263</v>
      </c>
      <c r="N1201" s="272" t="s">
        <v>263</v>
      </c>
      <c r="O1201" s="272" t="s">
        <v>677</v>
      </c>
      <c r="P1201" s="272" t="s">
        <v>677</v>
      </c>
      <c r="Q1201" s="272" t="s">
        <v>677</v>
      </c>
      <c r="R1201" s="272" t="s">
        <v>677</v>
      </c>
      <c r="S1201" s="272" t="s">
        <v>677</v>
      </c>
      <c r="T1201" s="272" t="s">
        <v>677</v>
      </c>
      <c r="U1201" s="272" t="s">
        <v>677</v>
      </c>
      <c r="V1201" s="272" t="s">
        <v>677</v>
      </c>
      <c r="W1201" s="272" t="s">
        <v>677</v>
      </c>
      <c r="X1201" s="272" t="s">
        <v>677</v>
      </c>
      <c r="Y1201" s="272" t="s">
        <v>677</v>
      </c>
      <c r="Z1201" s="272" t="s">
        <v>677</v>
      </c>
      <c r="AA1201" s="272" t="s">
        <v>677</v>
      </c>
      <c r="AB1201" s="272" t="s">
        <v>677</v>
      </c>
      <c r="AC1201" s="272" t="s">
        <v>677</v>
      </c>
      <c r="AD1201" s="272" t="s">
        <v>677</v>
      </c>
      <c r="AE1201" s="272" t="s">
        <v>677</v>
      </c>
      <c r="AF1201" s="272" t="s">
        <v>677</v>
      </c>
      <c r="AG1201" s="272" t="s">
        <v>677</v>
      </c>
      <c r="AH1201" s="272" t="s">
        <v>677</v>
      </c>
      <c r="AI1201" s="272" t="s">
        <v>677</v>
      </c>
      <c r="AJ1201" s="272" t="s">
        <v>677</v>
      </c>
      <c r="AK1201" s="272" t="s">
        <v>677</v>
      </c>
      <c r="AL1201" s="272" t="s">
        <v>677</v>
      </c>
      <c r="AM1201" s="272" t="s">
        <v>677</v>
      </c>
      <c r="AN1201" s="272" t="s">
        <v>677</v>
      </c>
      <c r="AO1201" s="272" t="s">
        <v>677</v>
      </c>
      <c r="AP1201" s="272" t="s">
        <v>677</v>
      </c>
      <c r="AQ1201" s="272" t="s">
        <v>677</v>
      </c>
      <c r="AR1201" s="272" t="s">
        <v>677</v>
      </c>
      <c r="AS1201" s="272" t="s">
        <v>677</v>
      </c>
      <c r="AT1201" s="272" t="s">
        <v>677</v>
      </c>
      <c r="AU1201" s="272" t="s">
        <v>677</v>
      </c>
      <c r="AV1201" s="272" t="s">
        <v>677</v>
      </c>
      <c r="AW1201" s="272" t="s">
        <v>677</v>
      </c>
      <c r="AX1201" s="272" t="s">
        <v>677</v>
      </c>
    </row>
    <row r="1202" spans="1:50">
      <c r="A1202" s="272">
        <v>805521</v>
      </c>
      <c r="B1202" s="272" t="s">
        <v>712</v>
      </c>
      <c r="C1202" s="272" t="s">
        <v>262</v>
      </c>
      <c r="D1202" s="272" t="s">
        <v>264</v>
      </c>
      <c r="E1202" s="272" t="s">
        <v>263</v>
      </c>
      <c r="F1202" s="272" t="s">
        <v>262</v>
      </c>
      <c r="G1202" s="272" t="s">
        <v>262</v>
      </c>
      <c r="H1202" s="272" t="s">
        <v>262</v>
      </c>
      <c r="I1202" s="272" t="s">
        <v>264</v>
      </c>
      <c r="J1202" s="272" t="s">
        <v>263</v>
      </c>
      <c r="K1202" s="272" t="s">
        <v>263</v>
      </c>
      <c r="L1202" s="272" t="s">
        <v>262</v>
      </c>
      <c r="M1202" s="272" t="s">
        <v>263</v>
      </c>
      <c r="N1202" s="272" t="s">
        <v>263</v>
      </c>
      <c r="O1202" s="272" t="s">
        <v>677</v>
      </c>
      <c r="P1202" s="272" t="s">
        <v>677</v>
      </c>
      <c r="Q1202" s="272" t="s">
        <v>677</v>
      </c>
      <c r="R1202" s="272" t="s">
        <v>677</v>
      </c>
      <c r="S1202" s="272" t="s">
        <v>677</v>
      </c>
      <c r="T1202" s="272" t="s">
        <v>677</v>
      </c>
      <c r="U1202" s="272" t="s">
        <v>677</v>
      </c>
      <c r="V1202" s="272" t="s">
        <v>677</v>
      </c>
      <c r="W1202" s="272" t="s">
        <v>677</v>
      </c>
      <c r="X1202" s="272" t="s">
        <v>677</v>
      </c>
      <c r="Y1202" s="272" t="s">
        <v>677</v>
      </c>
      <c r="Z1202" s="272" t="s">
        <v>677</v>
      </c>
      <c r="AA1202" s="272" t="s">
        <v>677</v>
      </c>
      <c r="AB1202" s="272" t="s">
        <v>677</v>
      </c>
      <c r="AC1202" s="272" t="s">
        <v>677</v>
      </c>
      <c r="AD1202" s="272" t="s">
        <v>677</v>
      </c>
      <c r="AE1202" s="272" t="s">
        <v>677</v>
      </c>
      <c r="AF1202" s="272" t="s">
        <v>677</v>
      </c>
      <c r="AG1202" s="272" t="s">
        <v>677</v>
      </c>
      <c r="AH1202" s="272" t="s">
        <v>677</v>
      </c>
      <c r="AI1202" s="272" t="s">
        <v>677</v>
      </c>
      <c r="AJ1202" s="272" t="s">
        <v>677</v>
      </c>
      <c r="AK1202" s="272" t="s">
        <v>677</v>
      </c>
      <c r="AL1202" s="272" t="s">
        <v>677</v>
      </c>
      <c r="AM1202" s="272" t="s">
        <v>677</v>
      </c>
      <c r="AN1202" s="272" t="s">
        <v>677</v>
      </c>
      <c r="AO1202" s="272" t="s">
        <v>677</v>
      </c>
      <c r="AP1202" s="272" t="s">
        <v>677</v>
      </c>
      <c r="AQ1202" s="272" t="s">
        <v>677</v>
      </c>
      <c r="AR1202" s="272" t="s">
        <v>677</v>
      </c>
      <c r="AS1202" s="272" t="s">
        <v>677</v>
      </c>
      <c r="AT1202" s="272" t="s">
        <v>677</v>
      </c>
      <c r="AU1202" s="272" t="s">
        <v>677</v>
      </c>
      <c r="AV1202" s="272" t="s">
        <v>677</v>
      </c>
      <c r="AW1202" s="272" t="s">
        <v>677</v>
      </c>
      <c r="AX1202" s="272" t="s">
        <v>677</v>
      </c>
    </row>
    <row r="1203" spans="1:50">
      <c r="A1203" s="272">
        <v>805528</v>
      </c>
      <c r="B1203" s="272" t="s">
        <v>712</v>
      </c>
      <c r="C1203" s="272" t="s">
        <v>264</v>
      </c>
      <c r="D1203" s="272" t="s">
        <v>264</v>
      </c>
      <c r="E1203" s="272" t="s">
        <v>264</v>
      </c>
      <c r="F1203" s="272" t="s">
        <v>264</v>
      </c>
      <c r="G1203" s="272" t="s">
        <v>264</v>
      </c>
      <c r="H1203" s="272" t="s">
        <v>263</v>
      </c>
      <c r="I1203" s="272" t="s">
        <v>263</v>
      </c>
      <c r="J1203" s="272" t="s">
        <v>263</v>
      </c>
      <c r="K1203" s="272" t="s">
        <v>263</v>
      </c>
      <c r="L1203" s="272" t="s">
        <v>264</v>
      </c>
      <c r="M1203" s="272" t="s">
        <v>264</v>
      </c>
      <c r="N1203" s="272" t="s">
        <v>264</v>
      </c>
      <c r="O1203" s="272" t="s">
        <v>677</v>
      </c>
      <c r="P1203" s="272" t="s">
        <v>677</v>
      </c>
      <c r="Q1203" s="272" t="s">
        <v>677</v>
      </c>
      <c r="R1203" s="272" t="s">
        <v>677</v>
      </c>
      <c r="S1203" s="272" t="s">
        <v>677</v>
      </c>
      <c r="T1203" s="272" t="s">
        <v>677</v>
      </c>
      <c r="U1203" s="272" t="s">
        <v>677</v>
      </c>
      <c r="V1203" s="272" t="s">
        <v>677</v>
      </c>
      <c r="W1203" s="272" t="s">
        <v>677</v>
      </c>
      <c r="X1203" s="272" t="s">
        <v>677</v>
      </c>
      <c r="Y1203" s="272" t="s">
        <v>677</v>
      </c>
      <c r="Z1203" s="272" t="s">
        <v>677</v>
      </c>
      <c r="AA1203" s="272" t="s">
        <v>677</v>
      </c>
      <c r="AB1203" s="272" t="s">
        <v>677</v>
      </c>
      <c r="AC1203" s="272" t="s">
        <v>677</v>
      </c>
      <c r="AD1203" s="272" t="s">
        <v>677</v>
      </c>
      <c r="AE1203" s="272" t="s">
        <v>677</v>
      </c>
      <c r="AF1203" s="272" t="s">
        <v>677</v>
      </c>
      <c r="AG1203" s="272" t="s">
        <v>677</v>
      </c>
      <c r="AH1203" s="272" t="s">
        <v>677</v>
      </c>
      <c r="AI1203" s="272" t="s">
        <v>677</v>
      </c>
      <c r="AJ1203" s="272" t="s">
        <v>677</v>
      </c>
      <c r="AK1203" s="272" t="s">
        <v>677</v>
      </c>
      <c r="AL1203" s="272" t="s">
        <v>677</v>
      </c>
      <c r="AM1203" s="272" t="s">
        <v>677</v>
      </c>
      <c r="AN1203" s="272" t="s">
        <v>677</v>
      </c>
      <c r="AO1203" s="272" t="s">
        <v>677</v>
      </c>
      <c r="AP1203" s="272" t="s">
        <v>677</v>
      </c>
      <c r="AQ1203" s="272" t="s">
        <v>677</v>
      </c>
      <c r="AR1203" s="272" t="s">
        <v>677</v>
      </c>
      <c r="AS1203" s="272" t="s">
        <v>677</v>
      </c>
      <c r="AT1203" s="272" t="s">
        <v>677</v>
      </c>
      <c r="AU1203" s="272" t="s">
        <v>677</v>
      </c>
      <c r="AV1203" s="272" t="s">
        <v>677</v>
      </c>
      <c r="AW1203" s="272" t="s">
        <v>677</v>
      </c>
      <c r="AX1203" s="272" t="s">
        <v>677</v>
      </c>
    </row>
    <row r="1204" spans="1:50">
      <c r="A1204" s="272">
        <v>805554</v>
      </c>
      <c r="B1204" s="272" t="s">
        <v>712</v>
      </c>
      <c r="C1204" s="272" t="s">
        <v>264</v>
      </c>
      <c r="D1204" s="272" t="s">
        <v>262</v>
      </c>
      <c r="E1204" s="272" t="s">
        <v>262</v>
      </c>
      <c r="F1204" s="272" t="s">
        <v>262</v>
      </c>
      <c r="G1204" s="272" t="s">
        <v>262</v>
      </c>
      <c r="H1204" s="272" t="s">
        <v>264</v>
      </c>
      <c r="I1204" s="272" t="s">
        <v>264</v>
      </c>
      <c r="J1204" s="272" t="s">
        <v>264</v>
      </c>
      <c r="K1204" s="272" t="s">
        <v>263</v>
      </c>
      <c r="L1204" s="272" t="s">
        <v>262</v>
      </c>
      <c r="M1204" s="272" t="s">
        <v>262</v>
      </c>
      <c r="N1204" s="272" t="s">
        <v>264</v>
      </c>
      <c r="O1204" s="272" t="s">
        <v>677</v>
      </c>
      <c r="P1204" s="272" t="s">
        <v>677</v>
      </c>
      <c r="Q1204" s="272" t="s">
        <v>677</v>
      </c>
      <c r="R1204" s="272" t="s">
        <v>677</v>
      </c>
      <c r="S1204" s="272" t="s">
        <v>677</v>
      </c>
      <c r="T1204" s="272" t="s">
        <v>677</v>
      </c>
      <c r="U1204" s="272" t="s">
        <v>677</v>
      </c>
      <c r="V1204" s="272" t="s">
        <v>677</v>
      </c>
      <c r="W1204" s="272" t="s">
        <v>677</v>
      </c>
      <c r="X1204" s="272" t="s">
        <v>677</v>
      </c>
      <c r="Y1204" s="272" t="s">
        <v>677</v>
      </c>
      <c r="Z1204" s="272" t="s">
        <v>677</v>
      </c>
      <c r="AA1204" s="272" t="s">
        <v>677</v>
      </c>
      <c r="AB1204" s="272" t="s">
        <v>677</v>
      </c>
      <c r="AC1204" s="272" t="s">
        <v>677</v>
      </c>
      <c r="AD1204" s="272" t="s">
        <v>677</v>
      </c>
      <c r="AE1204" s="272" t="s">
        <v>677</v>
      </c>
      <c r="AF1204" s="272" t="s">
        <v>677</v>
      </c>
      <c r="AG1204" s="272" t="s">
        <v>677</v>
      </c>
      <c r="AH1204" s="272" t="s">
        <v>677</v>
      </c>
      <c r="AI1204" s="272" t="s">
        <v>677</v>
      </c>
      <c r="AJ1204" s="272" t="s">
        <v>677</v>
      </c>
      <c r="AK1204" s="272" t="s">
        <v>677</v>
      </c>
      <c r="AL1204" s="272" t="s">
        <v>677</v>
      </c>
      <c r="AM1204" s="272" t="s">
        <v>677</v>
      </c>
      <c r="AN1204" s="272" t="s">
        <v>677</v>
      </c>
      <c r="AO1204" s="272" t="s">
        <v>677</v>
      </c>
      <c r="AP1204" s="272" t="s">
        <v>677</v>
      </c>
      <c r="AQ1204" s="272" t="s">
        <v>677</v>
      </c>
      <c r="AR1204" s="272" t="s">
        <v>677</v>
      </c>
      <c r="AS1204" s="272" t="s">
        <v>677</v>
      </c>
      <c r="AT1204" s="272" t="s">
        <v>677</v>
      </c>
      <c r="AU1204" s="272" t="s">
        <v>677</v>
      </c>
      <c r="AV1204" s="272" t="s">
        <v>677</v>
      </c>
      <c r="AW1204" s="272" t="s">
        <v>677</v>
      </c>
      <c r="AX1204" s="272" t="s">
        <v>677</v>
      </c>
    </row>
    <row r="1205" spans="1:50">
      <c r="A1205" s="272">
        <v>805595</v>
      </c>
      <c r="B1205" s="272" t="s">
        <v>712</v>
      </c>
      <c r="C1205" s="272" t="s">
        <v>264</v>
      </c>
      <c r="D1205" s="272" t="s">
        <v>262</v>
      </c>
      <c r="E1205" s="272" t="s">
        <v>262</v>
      </c>
      <c r="F1205" s="272" t="s">
        <v>262</v>
      </c>
      <c r="G1205" s="272" t="s">
        <v>263</v>
      </c>
      <c r="H1205" s="272" t="s">
        <v>262</v>
      </c>
      <c r="I1205" s="272" t="s">
        <v>264</v>
      </c>
      <c r="J1205" s="272" t="s">
        <v>263</v>
      </c>
      <c r="K1205" s="272" t="s">
        <v>263</v>
      </c>
      <c r="L1205" s="272" t="s">
        <v>263</v>
      </c>
      <c r="M1205" s="272" t="s">
        <v>262</v>
      </c>
      <c r="N1205" s="272" t="s">
        <v>264</v>
      </c>
      <c r="O1205" s="272" t="s">
        <v>677</v>
      </c>
      <c r="P1205" s="272" t="s">
        <v>677</v>
      </c>
      <c r="Q1205" s="272" t="s">
        <v>677</v>
      </c>
      <c r="R1205" s="272" t="s">
        <v>677</v>
      </c>
      <c r="S1205" s="272" t="s">
        <v>677</v>
      </c>
      <c r="T1205" s="272" t="s">
        <v>677</v>
      </c>
      <c r="U1205" s="272" t="s">
        <v>677</v>
      </c>
      <c r="V1205" s="272" t="s">
        <v>677</v>
      </c>
      <c r="W1205" s="272" t="s">
        <v>677</v>
      </c>
      <c r="X1205" s="272" t="s">
        <v>677</v>
      </c>
      <c r="Y1205" s="272" t="s">
        <v>677</v>
      </c>
      <c r="Z1205" s="272" t="s">
        <v>677</v>
      </c>
      <c r="AA1205" s="272" t="s">
        <v>677</v>
      </c>
      <c r="AB1205" s="272" t="s">
        <v>677</v>
      </c>
      <c r="AC1205" s="272" t="s">
        <v>677</v>
      </c>
      <c r="AD1205" s="272" t="s">
        <v>677</v>
      </c>
      <c r="AE1205" s="272" t="s">
        <v>677</v>
      </c>
      <c r="AF1205" s="272" t="s">
        <v>677</v>
      </c>
      <c r="AG1205" s="272" t="s">
        <v>677</v>
      </c>
      <c r="AH1205" s="272" t="s">
        <v>677</v>
      </c>
      <c r="AI1205" s="272" t="s">
        <v>677</v>
      </c>
      <c r="AJ1205" s="272" t="s">
        <v>677</v>
      </c>
      <c r="AK1205" s="272" t="s">
        <v>677</v>
      </c>
      <c r="AL1205" s="272" t="s">
        <v>677</v>
      </c>
      <c r="AM1205" s="272" t="s">
        <v>677</v>
      </c>
      <c r="AN1205" s="272" t="s">
        <v>677</v>
      </c>
      <c r="AO1205" s="272" t="s">
        <v>677</v>
      </c>
      <c r="AP1205" s="272" t="s">
        <v>677</v>
      </c>
      <c r="AQ1205" s="272" t="s">
        <v>677</v>
      </c>
      <c r="AR1205" s="272" t="s">
        <v>677</v>
      </c>
      <c r="AS1205" s="272" t="s">
        <v>677</v>
      </c>
      <c r="AT1205" s="272" t="s">
        <v>677</v>
      </c>
      <c r="AU1205" s="272" t="s">
        <v>677</v>
      </c>
      <c r="AV1205" s="272" t="s">
        <v>677</v>
      </c>
      <c r="AW1205" s="272" t="s">
        <v>677</v>
      </c>
      <c r="AX1205" s="272" t="s">
        <v>677</v>
      </c>
    </row>
    <row r="1206" spans="1:50">
      <c r="A1206" s="272">
        <v>805646</v>
      </c>
      <c r="B1206" s="272" t="s">
        <v>712</v>
      </c>
      <c r="C1206" s="272" t="s">
        <v>262</v>
      </c>
      <c r="D1206" s="272" t="s">
        <v>262</v>
      </c>
      <c r="E1206" s="272" t="s">
        <v>262</v>
      </c>
      <c r="F1206" s="272" t="s">
        <v>262</v>
      </c>
      <c r="G1206" s="272" t="s">
        <v>262</v>
      </c>
      <c r="H1206" s="272" t="s">
        <v>262</v>
      </c>
      <c r="I1206" s="272" t="s">
        <v>262</v>
      </c>
      <c r="J1206" s="272" t="s">
        <v>262</v>
      </c>
      <c r="K1206" s="272" t="s">
        <v>263</v>
      </c>
      <c r="L1206" s="272" t="s">
        <v>264</v>
      </c>
      <c r="M1206" s="272" t="s">
        <v>262</v>
      </c>
      <c r="N1206" s="272" t="s">
        <v>262</v>
      </c>
      <c r="O1206" s="272" t="s">
        <v>677</v>
      </c>
      <c r="P1206" s="272" t="s">
        <v>677</v>
      </c>
      <c r="Q1206" s="272" t="s">
        <v>677</v>
      </c>
      <c r="R1206" s="272" t="s">
        <v>677</v>
      </c>
      <c r="S1206" s="272" t="s">
        <v>677</v>
      </c>
      <c r="T1206" s="272" t="s">
        <v>677</v>
      </c>
      <c r="U1206" s="272" t="s">
        <v>677</v>
      </c>
      <c r="V1206" s="272" t="s">
        <v>677</v>
      </c>
      <c r="W1206" s="272" t="s">
        <v>677</v>
      </c>
      <c r="X1206" s="272" t="s">
        <v>677</v>
      </c>
      <c r="Y1206" s="272" t="s">
        <v>677</v>
      </c>
      <c r="Z1206" s="272" t="s">
        <v>677</v>
      </c>
      <c r="AA1206" s="272" t="s">
        <v>677</v>
      </c>
      <c r="AB1206" s="272" t="s">
        <v>677</v>
      </c>
      <c r="AC1206" s="272" t="s">
        <v>677</v>
      </c>
      <c r="AD1206" s="272" t="s">
        <v>677</v>
      </c>
      <c r="AE1206" s="272" t="s">
        <v>677</v>
      </c>
      <c r="AF1206" s="272" t="s">
        <v>677</v>
      </c>
      <c r="AG1206" s="272" t="s">
        <v>677</v>
      </c>
      <c r="AH1206" s="272" t="s">
        <v>677</v>
      </c>
      <c r="AI1206" s="272" t="s">
        <v>677</v>
      </c>
      <c r="AJ1206" s="272" t="s">
        <v>677</v>
      </c>
      <c r="AK1206" s="272" t="s">
        <v>677</v>
      </c>
      <c r="AL1206" s="272" t="s">
        <v>677</v>
      </c>
      <c r="AM1206" s="272" t="s">
        <v>677</v>
      </c>
      <c r="AN1206" s="272" t="s">
        <v>677</v>
      </c>
      <c r="AO1206" s="272" t="s">
        <v>677</v>
      </c>
      <c r="AP1206" s="272" t="s">
        <v>677</v>
      </c>
      <c r="AQ1206" s="272" t="s">
        <v>677</v>
      </c>
      <c r="AR1206" s="272" t="s">
        <v>677</v>
      </c>
      <c r="AS1206" s="272" t="s">
        <v>677</v>
      </c>
      <c r="AT1206" s="272" t="s">
        <v>677</v>
      </c>
      <c r="AU1206" s="272" t="s">
        <v>677</v>
      </c>
      <c r="AV1206" s="272" t="s">
        <v>677</v>
      </c>
      <c r="AW1206" s="272" t="s">
        <v>677</v>
      </c>
      <c r="AX1206" s="272" t="s">
        <v>677</v>
      </c>
    </row>
    <row r="1207" spans="1:50">
      <c r="A1207" s="272">
        <v>805693</v>
      </c>
      <c r="B1207" s="272" t="s">
        <v>712</v>
      </c>
      <c r="C1207" s="272" t="s">
        <v>264</v>
      </c>
      <c r="D1207" s="272" t="s">
        <v>263</v>
      </c>
      <c r="E1207" s="272" t="s">
        <v>263</v>
      </c>
      <c r="F1207" s="272" t="s">
        <v>263</v>
      </c>
      <c r="G1207" s="272" t="s">
        <v>263</v>
      </c>
      <c r="H1207" s="272" t="s">
        <v>264</v>
      </c>
      <c r="I1207" s="272" t="s">
        <v>262</v>
      </c>
      <c r="J1207" s="272" t="s">
        <v>263</v>
      </c>
      <c r="K1207" s="272" t="s">
        <v>263</v>
      </c>
      <c r="L1207" s="272" t="s">
        <v>263</v>
      </c>
      <c r="M1207" s="272" t="s">
        <v>263</v>
      </c>
      <c r="N1207" s="272" t="s">
        <v>262</v>
      </c>
      <c r="O1207" s="272" t="s">
        <v>677</v>
      </c>
      <c r="P1207" s="272" t="s">
        <v>677</v>
      </c>
      <c r="Q1207" s="272" t="s">
        <v>677</v>
      </c>
      <c r="R1207" s="272" t="s">
        <v>677</v>
      </c>
      <c r="S1207" s="272" t="s">
        <v>677</v>
      </c>
      <c r="T1207" s="272" t="s">
        <v>677</v>
      </c>
      <c r="U1207" s="272" t="s">
        <v>677</v>
      </c>
      <c r="V1207" s="272" t="s">
        <v>677</v>
      </c>
      <c r="W1207" s="272" t="s">
        <v>677</v>
      </c>
      <c r="X1207" s="272" t="s">
        <v>677</v>
      </c>
      <c r="Y1207" s="272" t="s">
        <v>677</v>
      </c>
      <c r="Z1207" s="272" t="s">
        <v>677</v>
      </c>
      <c r="AA1207" s="272" t="s">
        <v>677</v>
      </c>
      <c r="AB1207" s="272" t="s">
        <v>677</v>
      </c>
      <c r="AC1207" s="272" t="s">
        <v>677</v>
      </c>
      <c r="AD1207" s="272" t="s">
        <v>677</v>
      </c>
      <c r="AE1207" s="272" t="s">
        <v>677</v>
      </c>
      <c r="AF1207" s="272" t="s">
        <v>677</v>
      </c>
      <c r="AG1207" s="272" t="s">
        <v>677</v>
      </c>
      <c r="AH1207" s="272" t="s">
        <v>677</v>
      </c>
      <c r="AI1207" s="272" t="s">
        <v>677</v>
      </c>
      <c r="AJ1207" s="272" t="s">
        <v>677</v>
      </c>
      <c r="AK1207" s="272" t="s">
        <v>677</v>
      </c>
      <c r="AL1207" s="272" t="s">
        <v>677</v>
      </c>
      <c r="AM1207" s="272" t="s">
        <v>677</v>
      </c>
      <c r="AN1207" s="272" t="s">
        <v>677</v>
      </c>
      <c r="AO1207" s="272" t="s">
        <v>677</v>
      </c>
      <c r="AP1207" s="272" t="s">
        <v>677</v>
      </c>
      <c r="AQ1207" s="272" t="s">
        <v>677</v>
      </c>
      <c r="AR1207" s="272" t="s">
        <v>677</v>
      </c>
      <c r="AS1207" s="272" t="s">
        <v>677</v>
      </c>
      <c r="AT1207" s="272" t="s">
        <v>677</v>
      </c>
      <c r="AU1207" s="272" t="s">
        <v>677</v>
      </c>
      <c r="AV1207" s="272" t="s">
        <v>677</v>
      </c>
      <c r="AW1207" s="272" t="s">
        <v>677</v>
      </c>
      <c r="AX1207" s="272" t="s">
        <v>677</v>
      </c>
    </row>
    <row r="1208" spans="1:50">
      <c r="A1208" s="272">
        <v>805724</v>
      </c>
      <c r="B1208" s="272" t="s">
        <v>712</v>
      </c>
      <c r="C1208" s="272" t="s">
        <v>264</v>
      </c>
      <c r="D1208" s="272" t="s">
        <v>262</v>
      </c>
      <c r="E1208" s="272" t="s">
        <v>263</v>
      </c>
      <c r="F1208" s="272" t="s">
        <v>262</v>
      </c>
      <c r="G1208" s="272" t="s">
        <v>264</v>
      </c>
      <c r="H1208" s="272" t="s">
        <v>264</v>
      </c>
      <c r="I1208" s="272" t="s">
        <v>263</v>
      </c>
      <c r="J1208" s="272" t="s">
        <v>263</v>
      </c>
      <c r="K1208" s="272" t="s">
        <v>263</v>
      </c>
      <c r="L1208" s="272" t="s">
        <v>263</v>
      </c>
      <c r="M1208" s="272" t="s">
        <v>263</v>
      </c>
      <c r="N1208" s="272" t="s">
        <v>263</v>
      </c>
      <c r="O1208" s="272" t="s">
        <v>677</v>
      </c>
      <c r="P1208" s="272" t="s">
        <v>677</v>
      </c>
      <c r="Q1208" s="272" t="s">
        <v>677</v>
      </c>
      <c r="R1208" s="272" t="s">
        <v>677</v>
      </c>
      <c r="S1208" s="272" t="s">
        <v>677</v>
      </c>
      <c r="T1208" s="272" t="s">
        <v>677</v>
      </c>
      <c r="U1208" s="272" t="s">
        <v>677</v>
      </c>
      <c r="V1208" s="272" t="s">
        <v>677</v>
      </c>
      <c r="W1208" s="272" t="s">
        <v>677</v>
      </c>
      <c r="X1208" s="272" t="s">
        <v>677</v>
      </c>
      <c r="Y1208" s="272" t="s">
        <v>677</v>
      </c>
      <c r="Z1208" s="272" t="s">
        <v>677</v>
      </c>
      <c r="AA1208" s="272" t="s">
        <v>677</v>
      </c>
      <c r="AB1208" s="272" t="s">
        <v>677</v>
      </c>
      <c r="AC1208" s="272" t="s">
        <v>677</v>
      </c>
      <c r="AD1208" s="272" t="s">
        <v>677</v>
      </c>
      <c r="AE1208" s="272" t="s">
        <v>677</v>
      </c>
      <c r="AF1208" s="272" t="s">
        <v>677</v>
      </c>
      <c r="AG1208" s="272" t="s">
        <v>677</v>
      </c>
      <c r="AH1208" s="272" t="s">
        <v>677</v>
      </c>
      <c r="AI1208" s="272" t="s">
        <v>677</v>
      </c>
      <c r="AJ1208" s="272" t="s">
        <v>677</v>
      </c>
      <c r="AK1208" s="272" t="s">
        <v>677</v>
      </c>
      <c r="AL1208" s="272" t="s">
        <v>677</v>
      </c>
      <c r="AM1208" s="272" t="s">
        <v>677</v>
      </c>
      <c r="AN1208" s="272" t="s">
        <v>677</v>
      </c>
      <c r="AO1208" s="272" t="s">
        <v>677</v>
      </c>
      <c r="AP1208" s="272" t="s">
        <v>677</v>
      </c>
      <c r="AQ1208" s="272" t="s">
        <v>677</v>
      </c>
      <c r="AR1208" s="272" t="s">
        <v>677</v>
      </c>
      <c r="AS1208" s="272" t="s">
        <v>677</v>
      </c>
      <c r="AT1208" s="272" t="s">
        <v>677</v>
      </c>
      <c r="AU1208" s="272" t="s">
        <v>677</v>
      </c>
      <c r="AV1208" s="272" t="s">
        <v>677</v>
      </c>
      <c r="AW1208" s="272" t="s">
        <v>677</v>
      </c>
      <c r="AX1208" s="272" t="s">
        <v>677</v>
      </c>
    </row>
    <row r="1209" spans="1:50">
      <c r="A1209" s="272">
        <v>805727</v>
      </c>
      <c r="B1209" s="272" t="s">
        <v>712</v>
      </c>
      <c r="C1209" s="272" t="s">
        <v>262</v>
      </c>
      <c r="D1209" s="272" t="s">
        <v>262</v>
      </c>
      <c r="E1209" s="272" t="s">
        <v>264</v>
      </c>
      <c r="F1209" s="272" t="s">
        <v>264</v>
      </c>
      <c r="G1209" s="272" t="s">
        <v>264</v>
      </c>
      <c r="H1209" s="272" t="s">
        <v>263</v>
      </c>
      <c r="I1209" s="272" t="s">
        <v>262</v>
      </c>
      <c r="J1209" s="272" t="s">
        <v>263</v>
      </c>
      <c r="K1209" s="272" t="s">
        <v>263</v>
      </c>
      <c r="L1209" s="272" t="s">
        <v>262</v>
      </c>
      <c r="M1209" s="272" t="s">
        <v>264</v>
      </c>
      <c r="N1209" s="272" t="s">
        <v>263</v>
      </c>
      <c r="O1209" s="272" t="s">
        <v>677</v>
      </c>
      <c r="P1209" s="272" t="s">
        <v>677</v>
      </c>
      <c r="Q1209" s="272" t="s">
        <v>677</v>
      </c>
      <c r="R1209" s="272" t="s">
        <v>677</v>
      </c>
      <c r="S1209" s="272" t="s">
        <v>677</v>
      </c>
      <c r="T1209" s="272" t="s">
        <v>677</v>
      </c>
      <c r="U1209" s="272" t="s">
        <v>677</v>
      </c>
      <c r="V1209" s="272" t="s">
        <v>677</v>
      </c>
      <c r="W1209" s="272" t="s">
        <v>677</v>
      </c>
      <c r="X1209" s="272" t="s">
        <v>677</v>
      </c>
      <c r="Y1209" s="272" t="s">
        <v>677</v>
      </c>
      <c r="Z1209" s="272" t="s">
        <v>677</v>
      </c>
      <c r="AA1209" s="272" t="s">
        <v>677</v>
      </c>
      <c r="AB1209" s="272" t="s">
        <v>677</v>
      </c>
      <c r="AC1209" s="272" t="s">
        <v>677</v>
      </c>
      <c r="AD1209" s="272" t="s">
        <v>677</v>
      </c>
      <c r="AE1209" s="272" t="s">
        <v>677</v>
      </c>
      <c r="AF1209" s="272" t="s">
        <v>677</v>
      </c>
      <c r="AG1209" s="272" t="s">
        <v>677</v>
      </c>
      <c r="AH1209" s="272" t="s">
        <v>677</v>
      </c>
      <c r="AI1209" s="272" t="s">
        <v>677</v>
      </c>
      <c r="AJ1209" s="272" t="s">
        <v>677</v>
      </c>
      <c r="AK1209" s="272" t="s">
        <v>677</v>
      </c>
      <c r="AL1209" s="272" t="s">
        <v>677</v>
      </c>
      <c r="AM1209" s="272" t="s">
        <v>677</v>
      </c>
      <c r="AN1209" s="272" t="s">
        <v>677</v>
      </c>
      <c r="AO1209" s="272" t="s">
        <v>677</v>
      </c>
      <c r="AP1209" s="272" t="s">
        <v>677</v>
      </c>
      <c r="AQ1209" s="272" t="s">
        <v>677</v>
      </c>
      <c r="AR1209" s="272" t="s">
        <v>677</v>
      </c>
      <c r="AS1209" s="272" t="s">
        <v>677</v>
      </c>
      <c r="AT1209" s="272" t="s">
        <v>677</v>
      </c>
      <c r="AU1209" s="272" t="s">
        <v>677</v>
      </c>
      <c r="AV1209" s="272" t="s">
        <v>677</v>
      </c>
      <c r="AW1209" s="272" t="s">
        <v>677</v>
      </c>
      <c r="AX1209" s="272" t="s">
        <v>677</v>
      </c>
    </row>
    <row r="1210" spans="1:50">
      <c r="A1210" s="272">
        <v>805763</v>
      </c>
      <c r="B1210" s="272" t="s">
        <v>712</v>
      </c>
      <c r="C1210" s="272" t="s">
        <v>262</v>
      </c>
      <c r="D1210" s="272" t="s">
        <v>262</v>
      </c>
      <c r="E1210" s="272" t="s">
        <v>262</v>
      </c>
      <c r="F1210" s="272" t="s">
        <v>262</v>
      </c>
      <c r="G1210" s="272" t="s">
        <v>262</v>
      </c>
      <c r="H1210" s="272" t="s">
        <v>262</v>
      </c>
      <c r="I1210" s="272" t="s">
        <v>262</v>
      </c>
      <c r="J1210" s="272" t="s">
        <v>262</v>
      </c>
      <c r="K1210" s="272" t="s">
        <v>262</v>
      </c>
      <c r="L1210" s="272" t="s">
        <v>264</v>
      </c>
      <c r="M1210" s="272" t="s">
        <v>262</v>
      </c>
      <c r="N1210" s="272" t="s">
        <v>262</v>
      </c>
      <c r="O1210" s="272" t="s">
        <v>677</v>
      </c>
      <c r="P1210" s="272" t="s">
        <v>677</v>
      </c>
      <c r="Q1210" s="272" t="s">
        <v>677</v>
      </c>
      <c r="R1210" s="272" t="s">
        <v>677</v>
      </c>
      <c r="S1210" s="272" t="s">
        <v>677</v>
      </c>
      <c r="T1210" s="272" t="s">
        <v>677</v>
      </c>
      <c r="U1210" s="272" t="s">
        <v>677</v>
      </c>
      <c r="V1210" s="272" t="s">
        <v>677</v>
      </c>
      <c r="W1210" s="272" t="s">
        <v>677</v>
      </c>
      <c r="X1210" s="272" t="s">
        <v>677</v>
      </c>
      <c r="Y1210" s="272" t="s">
        <v>677</v>
      </c>
      <c r="Z1210" s="272" t="s">
        <v>677</v>
      </c>
      <c r="AA1210" s="272" t="s">
        <v>677</v>
      </c>
      <c r="AB1210" s="272" t="s">
        <v>677</v>
      </c>
      <c r="AC1210" s="272" t="s">
        <v>677</v>
      </c>
      <c r="AD1210" s="272" t="s">
        <v>677</v>
      </c>
      <c r="AE1210" s="272" t="s">
        <v>677</v>
      </c>
      <c r="AF1210" s="272" t="s">
        <v>677</v>
      </c>
      <c r="AG1210" s="272" t="s">
        <v>677</v>
      </c>
      <c r="AH1210" s="272" t="s">
        <v>677</v>
      </c>
      <c r="AI1210" s="272" t="s">
        <v>677</v>
      </c>
      <c r="AJ1210" s="272" t="s">
        <v>677</v>
      </c>
      <c r="AK1210" s="272" t="s">
        <v>677</v>
      </c>
      <c r="AL1210" s="272" t="s">
        <v>677</v>
      </c>
      <c r="AM1210" s="272" t="s">
        <v>677</v>
      </c>
      <c r="AN1210" s="272" t="s">
        <v>677</v>
      </c>
      <c r="AO1210" s="272" t="s">
        <v>677</v>
      </c>
      <c r="AP1210" s="272" t="s">
        <v>677</v>
      </c>
      <c r="AQ1210" s="272" t="s">
        <v>677</v>
      </c>
      <c r="AR1210" s="272" t="s">
        <v>677</v>
      </c>
      <c r="AS1210" s="272" t="s">
        <v>677</v>
      </c>
      <c r="AT1210" s="272" t="s">
        <v>677</v>
      </c>
      <c r="AU1210" s="272" t="s">
        <v>677</v>
      </c>
      <c r="AV1210" s="272" t="s">
        <v>677</v>
      </c>
      <c r="AW1210" s="272" t="s">
        <v>677</v>
      </c>
      <c r="AX1210" s="272" t="s">
        <v>677</v>
      </c>
    </row>
    <row r="1211" spans="1:50">
      <c r="A1211" s="272">
        <v>805775</v>
      </c>
      <c r="B1211" s="272" t="s">
        <v>712</v>
      </c>
      <c r="C1211" s="272" t="s">
        <v>262</v>
      </c>
      <c r="D1211" s="272" t="s">
        <v>262</v>
      </c>
      <c r="E1211" s="272" t="s">
        <v>263</v>
      </c>
      <c r="F1211" s="272" t="s">
        <v>264</v>
      </c>
      <c r="G1211" s="272" t="s">
        <v>264</v>
      </c>
      <c r="H1211" s="272" t="s">
        <v>262</v>
      </c>
      <c r="I1211" s="272" t="s">
        <v>263</v>
      </c>
      <c r="J1211" s="272" t="s">
        <v>264</v>
      </c>
      <c r="K1211" s="272" t="s">
        <v>264</v>
      </c>
      <c r="L1211" s="272" t="s">
        <v>263</v>
      </c>
      <c r="M1211" s="272" t="s">
        <v>263</v>
      </c>
      <c r="N1211" s="272" t="s">
        <v>263</v>
      </c>
      <c r="O1211" s="272" t="s">
        <v>677</v>
      </c>
      <c r="P1211" s="272" t="s">
        <v>677</v>
      </c>
      <c r="Q1211" s="272" t="s">
        <v>677</v>
      </c>
      <c r="R1211" s="272" t="s">
        <v>677</v>
      </c>
      <c r="S1211" s="272" t="s">
        <v>677</v>
      </c>
      <c r="T1211" s="272" t="s">
        <v>677</v>
      </c>
      <c r="U1211" s="272" t="s">
        <v>677</v>
      </c>
      <c r="V1211" s="272" t="s">
        <v>677</v>
      </c>
      <c r="W1211" s="272" t="s">
        <v>677</v>
      </c>
      <c r="X1211" s="272" t="s">
        <v>677</v>
      </c>
      <c r="Y1211" s="272" t="s">
        <v>677</v>
      </c>
      <c r="Z1211" s="272" t="s">
        <v>677</v>
      </c>
      <c r="AA1211" s="272" t="s">
        <v>677</v>
      </c>
      <c r="AB1211" s="272" t="s">
        <v>677</v>
      </c>
      <c r="AC1211" s="272" t="s">
        <v>677</v>
      </c>
      <c r="AD1211" s="272" t="s">
        <v>677</v>
      </c>
      <c r="AE1211" s="272" t="s">
        <v>677</v>
      </c>
      <c r="AF1211" s="272" t="s">
        <v>677</v>
      </c>
      <c r="AG1211" s="272" t="s">
        <v>677</v>
      </c>
      <c r="AH1211" s="272" t="s">
        <v>677</v>
      </c>
      <c r="AI1211" s="272" t="s">
        <v>677</v>
      </c>
      <c r="AJ1211" s="272" t="s">
        <v>677</v>
      </c>
      <c r="AK1211" s="272" t="s">
        <v>677</v>
      </c>
      <c r="AL1211" s="272" t="s">
        <v>677</v>
      </c>
      <c r="AM1211" s="272" t="s">
        <v>677</v>
      </c>
      <c r="AN1211" s="272" t="s">
        <v>677</v>
      </c>
      <c r="AO1211" s="272" t="s">
        <v>677</v>
      </c>
      <c r="AP1211" s="272" t="s">
        <v>677</v>
      </c>
      <c r="AQ1211" s="272" t="s">
        <v>677</v>
      </c>
      <c r="AR1211" s="272" t="s">
        <v>677</v>
      </c>
      <c r="AS1211" s="272" t="s">
        <v>677</v>
      </c>
      <c r="AT1211" s="272" t="s">
        <v>677</v>
      </c>
      <c r="AU1211" s="272" t="s">
        <v>677</v>
      </c>
      <c r="AV1211" s="272" t="s">
        <v>677</v>
      </c>
      <c r="AW1211" s="272" t="s">
        <v>677</v>
      </c>
      <c r="AX1211" s="272" t="s">
        <v>677</v>
      </c>
    </row>
    <row r="1212" spans="1:50">
      <c r="A1212" s="272">
        <v>805787</v>
      </c>
      <c r="B1212" s="272" t="s">
        <v>712</v>
      </c>
      <c r="C1212" s="272" t="s">
        <v>262</v>
      </c>
      <c r="D1212" s="272" t="s">
        <v>262</v>
      </c>
      <c r="E1212" s="272" t="s">
        <v>262</v>
      </c>
      <c r="F1212" s="272" t="s">
        <v>262</v>
      </c>
      <c r="G1212" s="272" t="s">
        <v>264</v>
      </c>
      <c r="H1212" s="272" t="s">
        <v>262</v>
      </c>
      <c r="I1212" s="272" t="s">
        <v>264</v>
      </c>
      <c r="J1212" s="272" t="s">
        <v>262</v>
      </c>
      <c r="K1212" s="272" t="s">
        <v>262</v>
      </c>
      <c r="L1212" s="272" t="s">
        <v>262</v>
      </c>
      <c r="M1212" s="272" t="s">
        <v>262</v>
      </c>
      <c r="N1212" s="272" t="s">
        <v>262</v>
      </c>
      <c r="O1212" s="272" t="s">
        <v>677</v>
      </c>
      <c r="P1212" s="272" t="s">
        <v>677</v>
      </c>
      <c r="Q1212" s="272" t="s">
        <v>677</v>
      </c>
      <c r="R1212" s="272" t="s">
        <v>677</v>
      </c>
      <c r="S1212" s="272" t="s">
        <v>677</v>
      </c>
      <c r="T1212" s="272" t="s">
        <v>677</v>
      </c>
      <c r="U1212" s="272" t="s">
        <v>677</v>
      </c>
      <c r="V1212" s="272" t="s">
        <v>677</v>
      </c>
      <c r="W1212" s="272" t="s">
        <v>677</v>
      </c>
      <c r="X1212" s="272" t="s">
        <v>677</v>
      </c>
      <c r="Y1212" s="272" t="s">
        <v>677</v>
      </c>
      <c r="Z1212" s="272" t="s">
        <v>677</v>
      </c>
      <c r="AA1212" s="272" t="s">
        <v>677</v>
      </c>
      <c r="AB1212" s="272" t="s">
        <v>677</v>
      </c>
      <c r="AC1212" s="272" t="s">
        <v>677</v>
      </c>
      <c r="AD1212" s="272" t="s">
        <v>677</v>
      </c>
      <c r="AE1212" s="272" t="s">
        <v>677</v>
      </c>
      <c r="AF1212" s="272" t="s">
        <v>677</v>
      </c>
      <c r="AG1212" s="272" t="s">
        <v>677</v>
      </c>
      <c r="AH1212" s="272" t="s">
        <v>677</v>
      </c>
      <c r="AI1212" s="272" t="s">
        <v>677</v>
      </c>
      <c r="AJ1212" s="272" t="s">
        <v>677</v>
      </c>
      <c r="AK1212" s="272" t="s">
        <v>677</v>
      </c>
      <c r="AL1212" s="272" t="s">
        <v>677</v>
      </c>
      <c r="AM1212" s="272" t="s">
        <v>677</v>
      </c>
      <c r="AN1212" s="272" t="s">
        <v>677</v>
      </c>
      <c r="AO1212" s="272" t="s">
        <v>677</v>
      </c>
      <c r="AP1212" s="272" t="s">
        <v>677</v>
      </c>
      <c r="AQ1212" s="272" t="s">
        <v>677</v>
      </c>
      <c r="AR1212" s="272" t="s">
        <v>677</v>
      </c>
      <c r="AS1212" s="272" t="s">
        <v>677</v>
      </c>
      <c r="AT1212" s="272" t="s">
        <v>677</v>
      </c>
      <c r="AU1212" s="272" t="s">
        <v>677</v>
      </c>
      <c r="AV1212" s="272" t="s">
        <v>677</v>
      </c>
      <c r="AW1212" s="272" t="s">
        <v>677</v>
      </c>
      <c r="AX1212" s="272" t="s">
        <v>677</v>
      </c>
    </row>
    <row r="1213" spans="1:50">
      <c r="A1213" s="272">
        <v>805807</v>
      </c>
      <c r="B1213" s="272" t="s">
        <v>712</v>
      </c>
      <c r="C1213" s="272" t="s">
        <v>262</v>
      </c>
      <c r="D1213" s="272" t="s">
        <v>264</v>
      </c>
      <c r="E1213" s="272" t="s">
        <v>262</v>
      </c>
      <c r="F1213" s="272" t="s">
        <v>262</v>
      </c>
      <c r="G1213" s="272" t="s">
        <v>262</v>
      </c>
      <c r="H1213" s="272" t="s">
        <v>262</v>
      </c>
      <c r="I1213" s="272" t="s">
        <v>264</v>
      </c>
      <c r="J1213" s="272" t="s">
        <v>262</v>
      </c>
      <c r="K1213" s="272" t="s">
        <v>263</v>
      </c>
      <c r="L1213" s="272" t="s">
        <v>263</v>
      </c>
      <c r="M1213" s="272" t="s">
        <v>262</v>
      </c>
      <c r="N1213" s="272" t="s">
        <v>262</v>
      </c>
      <c r="O1213" s="272" t="s">
        <v>677</v>
      </c>
      <c r="P1213" s="272" t="s">
        <v>677</v>
      </c>
      <c r="Q1213" s="272" t="s">
        <v>677</v>
      </c>
      <c r="R1213" s="272" t="s">
        <v>677</v>
      </c>
      <c r="S1213" s="272" t="s">
        <v>677</v>
      </c>
      <c r="T1213" s="272" t="s">
        <v>677</v>
      </c>
      <c r="U1213" s="272" t="s">
        <v>677</v>
      </c>
      <c r="V1213" s="272" t="s">
        <v>677</v>
      </c>
      <c r="W1213" s="272" t="s">
        <v>677</v>
      </c>
      <c r="X1213" s="272" t="s">
        <v>677</v>
      </c>
      <c r="Y1213" s="272" t="s">
        <v>677</v>
      </c>
      <c r="Z1213" s="272" t="s">
        <v>677</v>
      </c>
      <c r="AA1213" s="272" t="s">
        <v>677</v>
      </c>
      <c r="AB1213" s="272" t="s">
        <v>677</v>
      </c>
      <c r="AC1213" s="272" t="s">
        <v>677</v>
      </c>
      <c r="AD1213" s="272" t="s">
        <v>677</v>
      </c>
      <c r="AE1213" s="272" t="s">
        <v>677</v>
      </c>
      <c r="AF1213" s="272" t="s">
        <v>677</v>
      </c>
      <c r="AG1213" s="272" t="s">
        <v>677</v>
      </c>
      <c r="AH1213" s="272" t="s">
        <v>677</v>
      </c>
      <c r="AI1213" s="272" t="s">
        <v>677</v>
      </c>
      <c r="AJ1213" s="272" t="s">
        <v>677</v>
      </c>
      <c r="AK1213" s="272" t="s">
        <v>677</v>
      </c>
      <c r="AL1213" s="272" t="s">
        <v>677</v>
      </c>
      <c r="AM1213" s="272" t="s">
        <v>677</v>
      </c>
      <c r="AN1213" s="272" t="s">
        <v>677</v>
      </c>
      <c r="AO1213" s="272" t="s">
        <v>677</v>
      </c>
      <c r="AP1213" s="272" t="s">
        <v>677</v>
      </c>
      <c r="AQ1213" s="272" t="s">
        <v>677</v>
      </c>
      <c r="AR1213" s="272" t="s">
        <v>677</v>
      </c>
      <c r="AS1213" s="272" t="s">
        <v>677</v>
      </c>
      <c r="AT1213" s="272" t="s">
        <v>677</v>
      </c>
      <c r="AU1213" s="272" t="s">
        <v>677</v>
      </c>
      <c r="AV1213" s="272" t="s">
        <v>677</v>
      </c>
      <c r="AW1213" s="272" t="s">
        <v>677</v>
      </c>
      <c r="AX1213" s="272" t="s">
        <v>677</v>
      </c>
    </row>
    <row r="1214" spans="1:50">
      <c r="A1214" s="272">
        <v>805829</v>
      </c>
      <c r="B1214" s="272" t="s">
        <v>712</v>
      </c>
      <c r="C1214" s="272" t="s">
        <v>262</v>
      </c>
      <c r="D1214" s="272" t="s">
        <v>262</v>
      </c>
      <c r="E1214" s="272" t="s">
        <v>263</v>
      </c>
      <c r="F1214" s="272" t="s">
        <v>263</v>
      </c>
      <c r="G1214" s="272" t="s">
        <v>263</v>
      </c>
      <c r="H1214" s="272" t="s">
        <v>264</v>
      </c>
      <c r="I1214" s="272" t="s">
        <v>262</v>
      </c>
      <c r="J1214" s="272" t="s">
        <v>263</v>
      </c>
      <c r="K1214" s="272" t="s">
        <v>263</v>
      </c>
      <c r="L1214" s="272" t="s">
        <v>262</v>
      </c>
      <c r="M1214" s="272" t="s">
        <v>263</v>
      </c>
      <c r="N1214" s="272" t="s">
        <v>263</v>
      </c>
      <c r="O1214" s="272" t="s">
        <v>677</v>
      </c>
      <c r="P1214" s="272" t="s">
        <v>677</v>
      </c>
      <c r="Q1214" s="272" t="s">
        <v>677</v>
      </c>
      <c r="R1214" s="272" t="s">
        <v>677</v>
      </c>
      <c r="S1214" s="272" t="s">
        <v>677</v>
      </c>
      <c r="T1214" s="272" t="s">
        <v>677</v>
      </c>
      <c r="U1214" s="272" t="s">
        <v>677</v>
      </c>
      <c r="V1214" s="272" t="s">
        <v>677</v>
      </c>
      <c r="W1214" s="272" t="s">
        <v>677</v>
      </c>
      <c r="X1214" s="272" t="s">
        <v>677</v>
      </c>
      <c r="Y1214" s="272" t="s">
        <v>677</v>
      </c>
      <c r="Z1214" s="272" t="s">
        <v>677</v>
      </c>
      <c r="AA1214" s="272" t="s">
        <v>677</v>
      </c>
      <c r="AB1214" s="272" t="s">
        <v>677</v>
      </c>
      <c r="AC1214" s="272" t="s">
        <v>677</v>
      </c>
      <c r="AD1214" s="272" t="s">
        <v>677</v>
      </c>
      <c r="AE1214" s="272" t="s">
        <v>677</v>
      </c>
      <c r="AF1214" s="272" t="s">
        <v>677</v>
      </c>
      <c r="AG1214" s="272" t="s">
        <v>677</v>
      </c>
      <c r="AH1214" s="272" t="s">
        <v>677</v>
      </c>
      <c r="AI1214" s="272" t="s">
        <v>677</v>
      </c>
      <c r="AJ1214" s="272" t="s">
        <v>677</v>
      </c>
      <c r="AK1214" s="272" t="s">
        <v>677</v>
      </c>
      <c r="AL1214" s="272" t="s">
        <v>677</v>
      </c>
      <c r="AM1214" s="272" t="s">
        <v>677</v>
      </c>
      <c r="AN1214" s="272" t="s">
        <v>677</v>
      </c>
      <c r="AO1214" s="272" t="s">
        <v>677</v>
      </c>
      <c r="AP1214" s="272" t="s">
        <v>677</v>
      </c>
      <c r="AQ1214" s="272" t="s">
        <v>677</v>
      </c>
      <c r="AR1214" s="272" t="s">
        <v>677</v>
      </c>
      <c r="AS1214" s="272" t="s">
        <v>677</v>
      </c>
      <c r="AT1214" s="272" t="s">
        <v>677</v>
      </c>
      <c r="AU1214" s="272" t="s">
        <v>677</v>
      </c>
      <c r="AV1214" s="272" t="s">
        <v>677</v>
      </c>
      <c r="AW1214" s="272" t="s">
        <v>677</v>
      </c>
      <c r="AX1214" s="272" t="s">
        <v>677</v>
      </c>
    </row>
    <row r="1215" spans="1:50">
      <c r="A1215" s="272">
        <v>805836</v>
      </c>
      <c r="B1215" s="272" t="s">
        <v>712</v>
      </c>
      <c r="C1215" s="272" t="s">
        <v>262</v>
      </c>
      <c r="D1215" s="272" t="s">
        <v>262</v>
      </c>
      <c r="E1215" s="272" t="s">
        <v>262</v>
      </c>
      <c r="F1215" s="272" t="s">
        <v>262</v>
      </c>
      <c r="G1215" s="272" t="s">
        <v>262</v>
      </c>
      <c r="H1215" s="272" t="s">
        <v>262</v>
      </c>
      <c r="I1215" s="272" t="s">
        <v>262</v>
      </c>
      <c r="J1215" s="272" t="s">
        <v>262</v>
      </c>
      <c r="K1215" s="272" t="s">
        <v>262</v>
      </c>
      <c r="L1215" s="272" t="s">
        <v>264</v>
      </c>
      <c r="M1215" s="272" t="s">
        <v>262</v>
      </c>
      <c r="N1215" s="272" t="s">
        <v>262</v>
      </c>
      <c r="O1215" s="272" t="s">
        <v>677</v>
      </c>
      <c r="P1215" s="272" t="s">
        <v>677</v>
      </c>
      <c r="Q1215" s="272" t="s">
        <v>677</v>
      </c>
      <c r="R1215" s="272" t="s">
        <v>677</v>
      </c>
      <c r="S1215" s="272" t="s">
        <v>677</v>
      </c>
      <c r="T1215" s="272" t="s">
        <v>677</v>
      </c>
      <c r="U1215" s="272" t="s">
        <v>677</v>
      </c>
      <c r="V1215" s="272" t="s">
        <v>677</v>
      </c>
      <c r="W1215" s="272" t="s">
        <v>677</v>
      </c>
      <c r="X1215" s="272" t="s">
        <v>677</v>
      </c>
      <c r="Y1215" s="272" t="s">
        <v>677</v>
      </c>
      <c r="Z1215" s="272" t="s">
        <v>677</v>
      </c>
      <c r="AA1215" s="272" t="s">
        <v>677</v>
      </c>
      <c r="AB1215" s="272" t="s">
        <v>677</v>
      </c>
      <c r="AC1215" s="272" t="s">
        <v>677</v>
      </c>
      <c r="AD1215" s="272" t="s">
        <v>677</v>
      </c>
      <c r="AE1215" s="272" t="s">
        <v>677</v>
      </c>
      <c r="AF1215" s="272" t="s">
        <v>677</v>
      </c>
      <c r="AG1215" s="272" t="s">
        <v>677</v>
      </c>
      <c r="AH1215" s="272" t="s">
        <v>677</v>
      </c>
      <c r="AI1215" s="272" t="s">
        <v>677</v>
      </c>
      <c r="AJ1215" s="272" t="s">
        <v>677</v>
      </c>
      <c r="AK1215" s="272" t="s">
        <v>677</v>
      </c>
      <c r="AL1215" s="272" t="s">
        <v>677</v>
      </c>
      <c r="AM1215" s="272" t="s">
        <v>677</v>
      </c>
      <c r="AN1215" s="272" t="s">
        <v>677</v>
      </c>
      <c r="AO1215" s="272" t="s">
        <v>677</v>
      </c>
      <c r="AP1215" s="272" t="s">
        <v>677</v>
      </c>
      <c r="AQ1215" s="272" t="s">
        <v>677</v>
      </c>
      <c r="AR1215" s="272" t="s">
        <v>677</v>
      </c>
      <c r="AS1215" s="272" t="s">
        <v>677</v>
      </c>
      <c r="AT1215" s="272" t="s">
        <v>677</v>
      </c>
      <c r="AU1215" s="272" t="s">
        <v>677</v>
      </c>
      <c r="AV1215" s="272" t="s">
        <v>677</v>
      </c>
      <c r="AW1215" s="272" t="s">
        <v>677</v>
      </c>
      <c r="AX1215" s="272" t="s">
        <v>677</v>
      </c>
    </row>
    <row r="1216" spans="1:50">
      <c r="A1216" s="272">
        <v>805853</v>
      </c>
      <c r="B1216" s="272" t="s">
        <v>712</v>
      </c>
      <c r="C1216" s="272" t="s">
        <v>263</v>
      </c>
      <c r="D1216" s="272" t="s">
        <v>264</v>
      </c>
      <c r="E1216" s="272" t="s">
        <v>264</v>
      </c>
      <c r="F1216" s="272" t="s">
        <v>264</v>
      </c>
      <c r="G1216" s="272" t="s">
        <v>264</v>
      </c>
      <c r="H1216" s="272" t="s">
        <v>262</v>
      </c>
      <c r="I1216" s="272" t="s">
        <v>264</v>
      </c>
      <c r="J1216" s="272" t="s">
        <v>263</v>
      </c>
      <c r="K1216" s="272" t="s">
        <v>263</v>
      </c>
      <c r="L1216" s="272" t="s">
        <v>264</v>
      </c>
      <c r="M1216" s="272" t="s">
        <v>263</v>
      </c>
      <c r="N1216" s="272" t="s">
        <v>264</v>
      </c>
      <c r="O1216" s="272" t="s">
        <v>677</v>
      </c>
      <c r="P1216" s="272" t="s">
        <v>677</v>
      </c>
      <c r="Q1216" s="272" t="s">
        <v>677</v>
      </c>
      <c r="R1216" s="272" t="s">
        <v>677</v>
      </c>
      <c r="S1216" s="272" t="s">
        <v>677</v>
      </c>
      <c r="T1216" s="272" t="s">
        <v>677</v>
      </c>
      <c r="U1216" s="272" t="s">
        <v>677</v>
      </c>
      <c r="V1216" s="272" t="s">
        <v>677</v>
      </c>
      <c r="W1216" s="272" t="s">
        <v>677</v>
      </c>
      <c r="X1216" s="272" t="s">
        <v>677</v>
      </c>
      <c r="Y1216" s="272" t="s">
        <v>677</v>
      </c>
      <c r="Z1216" s="272" t="s">
        <v>677</v>
      </c>
      <c r="AA1216" s="272" t="s">
        <v>677</v>
      </c>
      <c r="AB1216" s="272" t="s">
        <v>677</v>
      </c>
      <c r="AC1216" s="272" t="s">
        <v>677</v>
      </c>
      <c r="AD1216" s="272" t="s">
        <v>677</v>
      </c>
      <c r="AE1216" s="272" t="s">
        <v>677</v>
      </c>
      <c r="AF1216" s="272" t="s">
        <v>677</v>
      </c>
      <c r="AG1216" s="272" t="s">
        <v>677</v>
      </c>
      <c r="AH1216" s="272" t="s">
        <v>677</v>
      </c>
      <c r="AI1216" s="272" t="s">
        <v>677</v>
      </c>
      <c r="AJ1216" s="272" t="s">
        <v>677</v>
      </c>
      <c r="AK1216" s="272" t="s">
        <v>677</v>
      </c>
      <c r="AL1216" s="272" t="s">
        <v>677</v>
      </c>
      <c r="AM1216" s="272" t="s">
        <v>677</v>
      </c>
      <c r="AN1216" s="272" t="s">
        <v>677</v>
      </c>
      <c r="AO1216" s="272" t="s">
        <v>677</v>
      </c>
      <c r="AP1216" s="272" t="s">
        <v>677</v>
      </c>
      <c r="AQ1216" s="272" t="s">
        <v>677</v>
      </c>
      <c r="AR1216" s="272" t="s">
        <v>677</v>
      </c>
      <c r="AS1216" s="272" t="s">
        <v>677</v>
      </c>
      <c r="AT1216" s="272" t="s">
        <v>677</v>
      </c>
      <c r="AU1216" s="272" t="s">
        <v>677</v>
      </c>
      <c r="AV1216" s="272" t="s">
        <v>677</v>
      </c>
      <c r="AW1216" s="272" t="s">
        <v>677</v>
      </c>
      <c r="AX1216" s="272" t="s">
        <v>677</v>
      </c>
    </row>
    <row r="1217" spans="1:50">
      <c r="A1217" s="272">
        <v>805908</v>
      </c>
      <c r="B1217" s="272" t="s">
        <v>712</v>
      </c>
      <c r="C1217" s="272" t="s">
        <v>262</v>
      </c>
      <c r="D1217" s="272" t="s">
        <v>262</v>
      </c>
      <c r="E1217" s="272" t="s">
        <v>262</v>
      </c>
      <c r="F1217" s="272" t="s">
        <v>263</v>
      </c>
      <c r="G1217" s="272" t="s">
        <v>264</v>
      </c>
      <c r="H1217" s="272" t="s">
        <v>264</v>
      </c>
      <c r="I1217" s="272" t="s">
        <v>262</v>
      </c>
      <c r="J1217" s="272" t="s">
        <v>264</v>
      </c>
      <c r="K1217" s="272" t="s">
        <v>264</v>
      </c>
      <c r="L1217" s="272" t="s">
        <v>264</v>
      </c>
      <c r="M1217" s="272" t="s">
        <v>264</v>
      </c>
      <c r="N1217" s="272" t="s">
        <v>264</v>
      </c>
      <c r="O1217" s="272" t="s">
        <v>677</v>
      </c>
      <c r="P1217" s="272" t="s">
        <v>677</v>
      </c>
      <c r="Q1217" s="272" t="s">
        <v>677</v>
      </c>
      <c r="R1217" s="272" t="s">
        <v>677</v>
      </c>
      <c r="S1217" s="272" t="s">
        <v>677</v>
      </c>
      <c r="T1217" s="272" t="s">
        <v>677</v>
      </c>
      <c r="U1217" s="272" t="s">
        <v>677</v>
      </c>
      <c r="V1217" s="272" t="s">
        <v>677</v>
      </c>
      <c r="W1217" s="272" t="s">
        <v>677</v>
      </c>
      <c r="X1217" s="272" t="s">
        <v>677</v>
      </c>
      <c r="Y1217" s="272" t="s">
        <v>677</v>
      </c>
      <c r="Z1217" s="272" t="s">
        <v>677</v>
      </c>
      <c r="AA1217" s="272" t="s">
        <v>677</v>
      </c>
      <c r="AB1217" s="272" t="s">
        <v>677</v>
      </c>
      <c r="AC1217" s="272" t="s">
        <v>677</v>
      </c>
      <c r="AD1217" s="272" t="s">
        <v>677</v>
      </c>
      <c r="AE1217" s="272" t="s">
        <v>677</v>
      </c>
      <c r="AF1217" s="272" t="s">
        <v>677</v>
      </c>
      <c r="AG1217" s="272" t="s">
        <v>677</v>
      </c>
      <c r="AH1217" s="272" t="s">
        <v>677</v>
      </c>
      <c r="AI1217" s="272" t="s">
        <v>677</v>
      </c>
      <c r="AJ1217" s="272" t="s">
        <v>677</v>
      </c>
      <c r="AK1217" s="272" t="s">
        <v>677</v>
      </c>
      <c r="AL1217" s="272" t="s">
        <v>677</v>
      </c>
      <c r="AM1217" s="272" t="s">
        <v>677</v>
      </c>
      <c r="AN1217" s="272" t="s">
        <v>677</v>
      </c>
      <c r="AO1217" s="272" t="s">
        <v>677</v>
      </c>
      <c r="AP1217" s="272" t="s">
        <v>677</v>
      </c>
      <c r="AQ1217" s="272" t="s">
        <v>677</v>
      </c>
      <c r="AR1217" s="272" t="s">
        <v>677</v>
      </c>
      <c r="AS1217" s="272" t="s">
        <v>677</v>
      </c>
      <c r="AT1217" s="272" t="s">
        <v>677</v>
      </c>
      <c r="AU1217" s="272" t="s">
        <v>677</v>
      </c>
      <c r="AV1217" s="272" t="s">
        <v>677</v>
      </c>
      <c r="AW1217" s="272" t="s">
        <v>677</v>
      </c>
      <c r="AX1217" s="272" t="s">
        <v>677</v>
      </c>
    </row>
    <row r="1218" spans="1:50">
      <c r="A1218" s="272">
        <v>805911</v>
      </c>
      <c r="B1218" s="272" t="s">
        <v>712</v>
      </c>
      <c r="C1218" s="272" t="s">
        <v>262</v>
      </c>
      <c r="D1218" s="272" t="s">
        <v>262</v>
      </c>
      <c r="E1218" s="272" t="s">
        <v>262</v>
      </c>
      <c r="F1218" s="272" t="s">
        <v>262</v>
      </c>
      <c r="G1218" s="272" t="s">
        <v>262</v>
      </c>
      <c r="H1218" s="272" t="s">
        <v>262</v>
      </c>
      <c r="I1218" s="272" t="s">
        <v>264</v>
      </c>
      <c r="J1218" s="272" t="s">
        <v>263</v>
      </c>
      <c r="K1218" s="272" t="s">
        <v>263</v>
      </c>
      <c r="L1218" s="272" t="s">
        <v>262</v>
      </c>
      <c r="M1218" s="272" t="s">
        <v>264</v>
      </c>
      <c r="N1218" s="272" t="s">
        <v>262</v>
      </c>
      <c r="O1218" s="272" t="s">
        <v>677</v>
      </c>
      <c r="P1218" s="272" t="s">
        <v>677</v>
      </c>
      <c r="Q1218" s="272" t="s">
        <v>677</v>
      </c>
      <c r="R1218" s="272" t="s">
        <v>677</v>
      </c>
      <c r="S1218" s="272" t="s">
        <v>677</v>
      </c>
      <c r="T1218" s="272" t="s">
        <v>677</v>
      </c>
      <c r="U1218" s="272" t="s">
        <v>677</v>
      </c>
      <c r="V1218" s="272" t="s">
        <v>677</v>
      </c>
      <c r="W1218" s="272" t="s">
        <v>677</v>
      </c>
      <c r="X1218" s="272" t="s">
        <v>677</v>
      </c>
      <c r="Y1218" s="272" t="s">
        <v>677</v>
      </c>
      <c r="Z1218" s="272" t="s">
        <v>677</v>
      </c>
      <c r="AA1218" s="272" t="s">
        <v>677</v>
      </c>
      <c r="AB1218" s="272" t="s">
        <v>677</v>
      </c>
      <c r="AC1218" s="272" t="s">
        <v>677</v>
      </c>
      <c r="AD1218" s="272" t="s">
        <v>677</v>
      </c>
      <c r="AE1218" s="272" t="s">
        <v>677</v>
      </c>
      <c r="AF1218" s="272" t="s">
        <v>677</v>
      </c>
      <c r="AG1218" s="272" t="s">
        <v>677</v>
      </c>
      <c r="AH1218" s="272" t="s">
        <v>677</v>
      </c>
      <c r="AI1218" s="272" t="s">
        <v>677</v>
      </c>
      <c r="AJ1218" s="272" t="s">
        <v>677</v>
      </c>
      <c r="AK1218" s="272" t="s">
        <v>677</v>
      </c>
      <c r="AL1218" s="272" t="s">
        <v>677</v>
      </c>
      <c r="AM1218" s="272" t="s">
        <v>677</v>
      </c>
      <c r="AN1218" s="272" t="s">
        <v>677</v>
      </c>
      <c r="AO1218" s="272" t="s">
        <v>677</v>
      </c>
      <c r="AP1218" s="272" t="s">
        <v>677</v>
      </c>
      <c r="AQ1218" s="272" t="s">
        <v>677</v>
      </c>
      <c r="AR1218" s="272" t="s">
        <v>677</v>
      </c>
      <c r="AS1218" s="272" t="s">
        <v>677</v>
      </c>
      <c r="AT1218" s="272" t="s">
        <v>677</v>
      </c>
      <c r="AU1218" s="272" t="s">
        <v>677</v>
      </c>
      <c r="AV1218" s="272" t="s">
        <v>677</v>
      </c>
      <c r="AW1218" s="272" t="s">
        <v>677</v>
      </c>
      <c r="AX1218" s="272" t="s">
        <v>677</v>
      </c>
    </row>
    <row r="1219" spans="1:50">
      <c r="A1219" s="272">
        <v>805967</v>
      </c>
      <c r="B1219" s="272" t="s">
        <v>712</v>
      </c>
      <c r="C1219" s="272" t="s">
        <v>262</v>
      </c>
      <c r="D1219" s="272" t="s">
        <v>262</v>
      </c>
      <c r="E1219" s="272" t="s">
        <v>264</v>
      </c>
      <c r="F1219" s="272" t="s">
        <v>262</v>
      </c>
      <c r="G1219" s="272" t="s">
        <v>262</v>
      </c>
      <c r="H1219" s="272" t="s">
        <v>264</v>
      </c>
      <c r="I1219" s="272" t="s">
        <v>264</v>
      </c>
      <c r="J1219" s="272" t="s">
        <v>262</v>
      </c>
      <c r="K1219" s="272" t="s">
        <v>262</v>
      </c>
      <c r="L1219" s="272" t="s">
        <v>264</v>
      </c>
      <c r="M1219" s="272" t="s">
        <v>264</v>
      </c>
      <c r="N1219" s="272" t="s">
        <v>262</v>
      </c>
      <c r="O1219" s="272" t="s">
        <v>677</v>
      </c>
      <c r="P1219" s="272" t="s">
        <v>677</v>
      </c>
      <c r="Q1219" s="272" t="s">
        <v>677</v>
      </c>
      <c r="R1219" s="272" t="s">
        <v>677</v>
      </c>
      <c r="S1219" s="272" t="s">
        <v>677</v>
      </c>
      <c r="T1219" s="272" t="s">
        <v>677</v>
      </c>
      <c r="U1219" s="272" t="s">
        <v>677</v>
      </c>
      <c r="V1219" s="272" t="s">
        <v>677</v>
      </c>
      <c r="W1219" s="272" t="s">
        <v>677</v>
      </c>
      <c r="X1219" s="272" t="s">
        <v>677</v>
      </c>
      <c r="Y1219" s="272" t="s">
        <v>677</v>
      </c>
      <c r="Z1219" s="272" t="s">
        <v>677</v>
      </c>
      <c r="AA1219" s="272" t="s">
        <v>677</v>
      </c>
      <c r="AB1219" s="272" t="s">
        <v>677</v>
      </c>
      <c r="AC1219" s="272" t="s">
        <v>677</v>
      </c>
      <c r="AD1219" s="272" t="s">
        <v>677</v>
      </c>
      <c r="AE1219" s="272" t="s">
        <v>677</v>
      </c>
      <c r="AF1219" s="272" t="s">
        <v>677</v>
      </c>
      <c r="AG1219" s="272" t="s">
        <v>677</v>
      </c>
      <c r="AH1219" s="272" t="s">
        <v>677</v>
      </c>
      <c r="AI1219" s="272" t="s">
        <v>677</v>
      </c>
      <c r="AJ1219" s="272" t="s">
        <v>677</v>
      </c>
      <c r="AK1219" s="272" t="s">
        <v>677</v>
      </c>
      <c r="AL1219" s="272" t="s">
        <v>677</v>
      </c>
      <c r="AM1219" s="272" t="s">
        <v>677</v>
      </c>
      <c r="AN1219" s="272" t="s">
        <v>677</v>
      </c>
      <c r="AO1219" s="272" t="s">
        <v>677</v>
      </c>
      <c r="AP1219" s="272" t="s">
        <v>677</v>
      </c>
      <c r="AQ1219" s="272" t="s">
        <v>677</v>
      </c>
      <c r="AR1219" s="272" t="s">
        <v>677</v>
      </c>
      <c r="AS1219" s="272" t="s">
        <v>677</v>
      </c>
      <c r="AT1219" s="272" t="s">
        <v>677</v>
      </c>
      <c r="AU1219" s="272" t="s">
        <v>677</v>
      </c>
      <c r="AV1219" s="272" t="s">
        <v>677</v>
      </c>
      <c r="AW1219" s="272" t="s">
        <v>677</v>
      </c>
      <c r="AX1219" s="272" t="s">
        <v>677</v>
      </c>
    </row>
    <row r="1220" spans="1:50">
      <c r="A1220" s="272">
        <v>805987</v>
      </c>
      <c r="B1220" s="272" t="s">
        <v>712</v>
      </c>
      <c r="C1220" s="272" t="s">
        <v>262</v>
      </c>
      <c r="D1220" s="272" t="s">
        <v>262</v>
      </c>
      <c r="E1220" s="272" t="s">
        <v>264</v>
      </c>
      <c r="F1220" s="272" t="s">
        <v>262</v>
      </c>
      <c r="G1220" s="272" t="s">
        <v>262</v>
      </c>
      <c r="H1220" s="272" t="s">
        <v>262</v>
      </c>
      <c r="I1220" s="272" t="s">
        <v>263</v>
      </c>
      <c r="J1220" s="272" t="s">
        <v>263</v>
      </c>
      <c r="K1220" s="272" t="s">
        <v>263</v>
      </c>
      <c r="L1220" s="272" t="s">
        <v>263</v>
      </c>
      <c r="M1220" s="272" t="s">
        <v>263</v>
      </c>
      <c r="N1220" s="272" t="s">
        <v>263</v>
      </c>
      <c r="O1220" s="272" t="s">
        <v>677</v>
      </c>
      <c r="P1220" s="272" t="s">
        <v>677</v>
      </c>
      <c r="Q1220" s="272" t="s">
        <v>677</v>
      </c>
      <c r="R1220" s="272" t="s">
        <v>677</v>
      </c>
      <c r="S1220" s="272" t="s">
        <v>677</v>
      </c>
      <c r="T1220" s="272" t="s">
        <v>677</v>
      </c>
      <c r="U1220" s="272" t="s">
        <v>677</v>
      </c>
      <c r="V1220" s="272" t="s">
        <v>677</v>
      </c>
      <c r="W1220" s="272" t="s">
        <v>677</v>
      </c>
      <c r="X1220" s="272" t="s">
        <v>677</v>
      </c>
      <c r="Y1220" s="272" t="s">
        <v>677</v>
      </c>
      <c r="Z1220" s="272" t="s">
        <v>677</v>
      </c>
      <c r="AA1220" s="272" t="s">
        <v>677</v>
      </c>
      <c r="AB1220" s="272" t="s">
        <v>677</v>
      </c>
      <c r="AC1220" s="272" t="s">
        <v>677</v>
      </c>
      <c r="AD1220" s="272" t="s">
        <v>677</v>
      </c>
      <c r="AE1220" s="272" t="s">
        <v>677</v>
      </c>
      <c r="AF1220" s="272" t="s">
        <v>677</v>
      </c>
      <c r="AG1220" s="272" t="s">
        <v>677</v>
      </c>
      <c r="AH1220" s="272" t="s">
        <v>677</v>
      </c>
      <c r="AI1220" s="272" t="s">
        <v>677</v>
      </c>
      <c r="AJ1220" s="272" t="s">
        <v>677</v>
      </c>
      <c r="AK1220" s="272" t="s">
        <v>677</v>
      </c>
      <c r="AL1220" s="272" t="s">
        <v>677</v>
      </c>
      <c r="AM1220" s="272" t="s">
        <v>677</v>
      </c>
      <c r="AN1220" s="272" t="s">
        <v>677</v>
      </c>
      <c r="AO1220" s="272" t="s">
        <v>677</v>
      </c>
      <c r="AP1220" s="272" t="s">
        <v>677</v>
      </c>
      <c r="AQ1220" s="272" t="s">
        <v>677</v>
      </c>
      <c r="AR1220" s="272" t="s">
        <v>677</v>
      </c>
      <c r="AS1220" s="272" t="s">
        <v>677</v>
      </c>
      <c r="AT1220" s="272" t="s">
        <v>677</v>
      </c>
      <c r="AU1220" s="272" t="s">
        <v>677</v>
      </c>
      <c r="AV1220" s="272" t="s">
        <v>677</v>
      </c>
      <c r="AW1220" s="272" t="s">
        <v>677</v>
      </c>
      <c r="AX1220" s="272" t="s">
        <v>677</v>
      </c>
    </row>
    <row r="1221" spans="1:50">
      <c r="A1221" s="272">
        <v>806026</v>
      </c>
      <c r="B1221" s="272" t="s">
        <v>712</v>
      </c>
      <c r="C1221" s="272" t="s">
        <v>263</v>
      </c>
      <c r="D1221" s="272" t="s">
        <v>263</v>
      </c>
      <c r="E1221" s="272" t="s">
        <v>264</v>
      </c>
      <c r="F1221" s="272" t="s">
        <v>264</v>
      </c>
      <c r="G1221" s="272" t="s">
        <v>264</v>
      </c>
      <c r="H1221" s="272" t="s">
        <v>263</v>
      </c>
      <c r="I1221" s="272" t="s">
        <v>263</v>
      </c>
      <c r="J1221" s="272" t="s">
        <v>262</v>
      </c>
      <c r="K1221" s="272" t="s">
        <v>263</v>
      </c>
      <c r="L1221" s="272" t="s">
        <v>264</v>
      </c>
      <c r="M1221" s="272" t="s">
        <v>264</v>
      </c>
      <c r="N1221" s="272" t="s">
        <v>263</v>
      </c>
      <c r="O1221" s="272" t="s">
        <v>677</v>
      </c>
      <c r="P1221" s="272" t="s">
        <v>677</v>
      </c>
      <c r="Q1221" s="272" t="s">
        <v>677</v>
      </c>
      <c r="R1221" s="272" t="s">
        <v>677</v>
      </c>
      <c r="S1221" s="272" t="s">
        <v>677</v>
      </c>
      <c r="T1221" s="272" t="s">
        <v>677</v>
      </c>
      <c r="U1221" s="272" t="s">
        <v>677</v>
      </c>
      <c r="V1221" s="272" t="s">
        <v>677</v>
      </c>
      <c r="W1221" s="272" t="s">
        <v>677</v>
      </c>
      <c r="X1221" s="272" t="s">
        <v>677</v>
      </c>
      <c r="Y1221" s="272" t="s">
        <v>677</v>
      </c>
      <c r="Z1221" s="272" t="s">
        <v>677</v>
      </c>
      <c r="AA1221" s="272" t="s">
        <v>677</v>
      </c>
      <c r="AB1221" s="272" t="s">
        <v>677</v>
      </c>
      <c r="AC1221" s="272" t="s">
        <v>677</v>
      </c>
      <c r="AD1221" s="272" t="s">
        <v>677</v>
      </c>
      <c r="AE1221" s="272" t="s">
        <v>677</v>
      </c>
      <c r="AF1221" s="272" t="s">
        <v>677</v>
      </c>
      <c r="AG1221" s="272" t="s">
        <v>677</v>
      </c>
      <c r="AH1221" s="272" t="s">
        <v>677</v>
      </c>
      <c r="AI1221" s="272" t="s">
        <v>677</v>
      </c>
      <c r="AJ1221" s="272" t="s">
        <v>677</v>
      </c>
      <c r="AK1221" s="272" t="s">
        <v>677</v>
      </c>
      <c r="AL1221" s="272" t="s">
        <v>677</v>
      </c>
      <c r="AM1221" s="272" t="s">
        <v>677</v>
      </c>
      <c r="AN1221" s="272" t="s">
        <v>677</v>
      </c>
      <c r="AO1221" s="272" t="s">
        <v>677</v>
      </c>
      <c r="AP1221" s="272" t="s">
        <v>677</v>
      </c>
      <c r="AQ1221" s="272" t="s">
        <v>677</v>
      </c>
      <c r="AR1221" s="272" t="s">
        <v>677</v>
      </c>
      <c r="AS1221" s="272" t="s">
        <v>677</v>
      </c>
      <c r="AT1221" s="272" t="s">
        <v>677</v>
      </c>
      <c r="AU1221" s="272" t="s">
        <v>677</v>
      </c>
      <c r="AV1221" s="272" t="s">
        <v>677</v>
      </c>
      <c r="AW1221" s="272" t="s">
        <v>677</v>
      </c>
      <c r="AX1221" s="272" t="s">
        <v>677</v>
      </c>
    </row>
    <row r="1222" spans="1:50">
      <c r="A1222" s="272">
        <v>806046</v>
      </c>
      <c r="B1222" s="272" t="s">
        <v>712</v>
      </c>
      <c r="C1222" s="272" t="s">
        <v>262</v>
      </c>
      <c r="D1222" s="272" t="s">
        <v>263</v>
      </c>
      <c r="E1222" s="272" t="s">
        <v>263</v>
      </c>
      <c r="F1222" s="272" t="s">
        <v>264</v>
      </c>
      <c r="G1222" s="272" t="s">
        <v>263</v>
      </c>
      <c r="H1222" s="272" t="s">
        <v>264</v>
      </c>
      <c r="I1222" s="272" t="s">
        <v>263</v>
      </c>
      <c r="J1222" s="272" t="s">
        <v>263</v>
      </c>
      <c r="K1222" s="272" t="s">
        <v>263</v>
      </c>
      <c r="L1222" s="272" t="s">
        <v>263</v>
      </c>
      <c r="M1222" s="272" t="s">
        <v>264</v>
      </c>
      <c r="N1222" s="272" t="s">
        <v>263</v>
      </c>
      <c r="O1222" s="272" t="s">
        <v>677</v>
      </c>
      <c r="P1222" s="272" t="s">
        <v>677</v>
      </c>
      <c r="Q1222" s="272" t="s">
        <v>677</v>
      </c>
      <c r="R1222" s="272" t="s">
        <v>677</v>
      </c>
      <c r="S1222" s="272" t="s">
        <v>677</v>
      </c>
      <c r="T1222" s="272" t="s">
        <v>677</v>
      </c>
      <c r="U1222" s="272" t="s">
        <v>677</v>
      </c>
      <c r="V1222" s="272" t="s">
        <v>677</v>
      </c>
      <c r="W1222" s="272" t="s">
        <v>677</v>
      </c>
      <c r="X1222" s="272" t="s">
        <v>677</v>
      </c>
      <c r="Y1222" s="272" t="s">
        <v>677</v>
      </c>
      <c r="Z1222" s="272" t="s">
        <v>677</v>
      </c>
      <c r="AA1222" s="272" t="s">
        <v>677</v>
      </c>
      <c r="AB1222" s="272" t="s">
        <v>677</v>
      </c>
      <c r="AC1222" s="272" t="s">
        <v>677</v>
      </c>
      <c r="AD1222" s="272" t="s">
        <v>677</v>
      </c>
      <c r="AE1222" s="272" t="s">
        <v>677</v>
      </c>
      <c r="AF1222" s="272" t="s">
        <v>677</v>
      </c>
      <c r="AG1222" s="272" t="s">
        <v>677</v>
      </c>
      <c r="AH1222" s="272" t="s">
        <v>677</v>
      </c>
      <c r="AI1222" s="272" t="s">
        <v>677</v>
      </c>
      <c r="AJ1222" s="272" t="s">
        <v>677</v>
      </c>
      <c r="AK1222" s="272" t="s">
        <v>677</v>
      </c>
      <c r="AL1222" s="272" t="s">
        <v>677</v>
      </c>
      <c r="AM1222" s="272" t="s">
        <v>677</v>
      </c>
      <c r="AN1222" s="272" t="s">
        <v>677</v>
      </c>
      <c r="AO1222" s="272" t="s">
        <v>677</v>
      </c>
      <c r="AP1222" s="272" t="s">
        <v>677</v>
      </c>
      <c r="AQ1222" s="272" t="s">
        <v>677</v>
      </c>
      <c r="AR1222" s="272" t="s">
        <v>677</v>
      </c>
      <c r="AS1222" s="272" t="s">
        <v>677</v>
      </c>
      <c r="AT1222" s="272" t="s">
        <v>677</v>
      </c>
      <c r="AU1222" s="272" t="s">
        <v>677</v>
      </c>
      <c r="AV1222" s="272" t="s">
        <v>677</v>
      </c>
      <c r="AW1222" s="272" t="s">
        <v>677</v>
      </c>
      <c r="AX1222" s="272" t="s">
        <v>677</v>
      </c>
    </row>
    <row r="1223" spans="1:50">
      <c r="A1223" s="272">
        <v>806129</v>
      </c>
      <c r="B1223" s="272" t="s">
        <v>712</v>
      </c>
      <c r="C1223" s="272" t="s">
        <v>262</v>
      </c>
      <c r="D1223" s="272" t="s">
        <v>262</v>
      </c>
      <c r="E1223" s="272" t="s">
        <v>264</v>
      </c>
      <c r="F1223" s="272" t="s">
        <v>262</v>
      </c>
      <c r="G1223" s="272" t="s">
        <v>262</v>
      </c>
      <c r="H1223" s="272" t="s">
        <v>262</v>
      </c>
      <c r="I1223" s="272" t="s">
        <v>264</v>
      </c>
      <c r="J1223" s="272" t="s">
        <v>264</v>
      </c>
      <c r="K1223" s="272" t="s">
        <v>264</v>
      </c>
      <c r="L1223" s="272" t="s">
        <v>264</v>
      </c>
      <c r="M1223" s="272" t="s">
        <v>264</v>
      </c>
      <c r="N1223" s="272" t="s">
        <v>264</v>
      </c>
      <c r="O1223" s="272" t="s">
        <v>677</v>
      </c>
      <c r="P1223" s="272" t="s">
        <v>677</v>
      </c>
      <c r="Q1223" s="272" t="s">
        <v>677</v>
      </c>
      <c r="R1223" s="272" t="s">
        <v>677</v>
      </c>
      <c r="S1223" s="272" t="s">
        <v>677</v>
      </c>
      <c r="T1223" s="272" t="s">
        <v>677</v>
      </c>
      <c r="U1223" s="272" t="s">
        <v>677</v>
      </c>
      <c r="V1223" s="272" t="s">
        <v>677</v>
      </c>
      <c r="W1223" s="272" t="s">
        <v>677</v>
      </c>
      <c r="X1223" s="272" t="s">
        <v>677</v>
      </c>
      <c r="Y1223" s="272" t="s">
        <v>677</v>
      </c>
      <c r="Z1223" s="272" t="s">
        <v>677</v>
      </c>
      <c r="AA1223" s="272" t="s">
        <v>677</v>
      </c>
      <c r="AB1223" s="272" t="s">
        <v>677</v>
      </c>
      <c r="AC1223" s="272" t="s">
        <v>677</v>
      </c>
      <c r="AD1223" s="272" t="s">
        <v>677</v>
      </c>
      <c r="AE1223" s="272" t="s">
        <v>677</v>
      </c>
      <c r="AF1223" s="272" t="s">
        <v>677</v>
      </c>
      <c r="AG1223" s="272" t="s">
        <v>677</v>
      </c>
      <c r="AH1223" s="272" t="s">
        <v>677</v>
      </c>
      <c r="AI1223" s="272" t="s">
        <v>677</v>
      </c>
      <c r="AJ1223" s="272" t="s">
        <v>677</v>
      </c>
      <c r="AK1223" s="272" t="s">
        <v>677</v>
      </c>
      <c r="AL1223" s="272" t="s">
        <v>677</v>
      </c>
      <c r="AM1223" s="272" t="s">
        <v>677</v>
      </c>
      <c r="AN1223" s="272" t="s">
        <v>677</v>
      </c>
      <c r="AO1223" s="272" t="s">
        <v>677</v>
      </c>
      <c r="AP1223" s="272" t="s">
        <v>677</v>
      </c>
      <c r="AQ1223" s="272" t="s">
        <v>677</v>
      </c>
      <c r="AR1223" s="272" t="s">
        <v>677</v>
      </c>
      <c r="AS1223" s="272" t="s">
        <v>677</v>
      </c>
      <c r="AT1223" s="272" t="s">
        <v>677</v>
      </c>
      <c r="AU1223" s="272" t="s">
        <v>677</v>
      </c>
      <c r="AV1223" s="272" t="s">
        <v>677</v>
      </c>
      <c r="AW1223" s="272" t="s">
        <v>677</v>
      </c>
      <c r="AX1223" s="272" t="s">
        <v>677</v>
      </c>
    </row>
    <row r="1224" spans="1:50">
      <c r="A1224" s="272">
        <v>806142</v>
      </c>
      <c r="B1224" s="272" t="s">
        <v>712</v>
      </c>
      <c r="C1224" s="272" t="s">
        <v>262</v>
      </c>
      <c r="D1224" s="272" t="s">
        <v>262</v>
      </c>
      <c r="E1224" s="272" t="s">
        <v>262</v>
      </c>
      <c r="F1224" s="272" t="s">
        <v>262</v>
      </c>
      <c r="G1224" s="272" t="s">
        <v>264</v>
      </c>
      <c r="H1224" s="272" t="s">
        <v>264</v>
      </c>
      <c r="I1224" s="272" t="s">
        <v>262</v>
      </c>
      <c r="J1224" s="272" t="s">
        <v>262</v>
      </c>
      <c r="K1224" s="272" t="s">
        <v>262</v>
      </c>
      <c r="L1224" s="272" t="s">
        <v>264</v>
      </c>
      <c r="M1224" s="272" t="s">
        <v>262</v>
      </c>
      <c r="N1224" s="272" t="s">
        <v>264</v>
      </c>
      <c r="O1224" s="272" t="s">
        <v>677</v>
      </c>
      <c r="P1224" s="272" t="s">
        <v>677</v>
      </c>
      <c r="Q1224" s="272" t="s">
        <v>677</v>
      </c>
      <c r="R1224" s="272" t="s">
        <v>677</v>
      </c>
      <c r="S1224" s="272" t="s">
        <v>677</v>
      </c>
      <c r="T1224" s="272" t="s">
        <v>677</v>
      </c>
      <c r="U1224" s="272" t="s">
        <v>677</v>
      </c>
      <c r="V1224" s="272" t="s">
        <v>677</v>
      </c>
      <c r="W1224" s="272" t="s">
        <v>677</v>
      </c>
      <c r="X1224" s="272" t="s">
        <v>677</v>
      </c>
      <c r="Y1224" s="272" t="s">
        <v>677</v>
      </c>
      <c r="Z1224" s="272" t="s">
        <v>677</v>
      </c>
      <c r="AA1224" s="272" t="s">
        <v>677</v>
      </c>
      <c r="AB1224" s="272" t="s">
        <v>677</v>
      </c>
      <c r="AC1224" s="272" t="s">
        <v>677</v>
      </c>
      <c r="AD1224" s="272" t="s">
        <v>677</v>
      </c>
      <c r="AE1224" s="272" t="s">
        <v>677</v>
      </c>
      <c r="AF1224" s="272" t="s">
        <v>677</v>
      </c>
      <c r="AG1224" s="272" t="s">
        <v>677</v>
      </c>
      <c r="AH1224" s="272" t="s">
        <v>677</v>
      </c>
      <c r="AI1224" s="272" t="s">
        <v>677</v>
      </c>
      <c r="AJ1224" s="272" t="s">
        <v>677</v>
      </c>
      <c r="AK1224" s="272" t="s">
        <v>677</v>
      </c>
      <c r="AL1224" s="272" t="s">
        <v>677</v>
      </c>
      <c r="AM1224" s="272" t="s">
        <v>677</v>
      </c>
      <c r="AN1224" s="272" t="s">
        <v>677</v>
      </c>
      <c r="AO1224" s="272" t="s">
        <v>677</v>
      </c>
      <c r="AP1224" s="272" t="s">
        <v>677</v>
      </c>
      <c r="AQ1224" s="272" t="s">
        <v>677</v>
      </c>
      <c r="AR1224" s="272" t="s">
        <v>677</v>
      </c>
      <c r="AS1224" s="272" t="s">
        <v>677</v>
      </c>
      <c r="AT1224" s="272" t="s">
        <v>677</v>
      </c>
      <c r="AU1224" s="272" t="s">
        <v>677</v>
      </c>
      <c r="AV1224" s="272" t="s">
        <v>677</v>
      </c>
      <c r="AW1224" s="272" t="s">
        <v>677</v>
      </c>
      <c r="AX1224" s="272" t="s">
        <v>677</v>
      </c>
    </row>
    <row r="1225" spans="1:50">
      <c r="A1225" s="272">
        <v>806180</v>
      </c>
      <c r="B1225" s="272" t="s">
        <v>712</v>
      </c>
      <c r="C1225" s="272" t="s">
        <v>264</v>
      </c>
      <c r="D1225" s="272" t="s">
        <v>263</v>
      </c>
      <c r="E1225" s="272" t="s">
        <v>264</v>
      </c>
      <c r="F1225" s="272" t="s">
        <v>263</v>
      </c>
      <c r="G1225" s="272" t="s">
        <v>263</v>
      </c>
      <c r="H1225" s="272" t="s">
        <v>264</v>
      </c>
      <c r="I1225" s="272" t="s">
        <v>263</v>
      </c>
      <c r="J1225" s="272" t="s">
        <v>264</v>
      </c>
      <c r="K1225" s="272" t="s">
        <v>263</v>
      </c>
      <c r="L1225" s="272" t="s">
        <v>263</v>
      </c>
      <c r="M1225" s="272" t="s">
        <v>263</v>
      </c>
      <c r="N1225" s="272" t="s">
        <v>264</v>
      </c>
      <c r="O1225" s="272" t="s">
        <v>677</v>
      </c>
      <c r="P1225" s="272" t="s">
        <v>677</v>
      </c>
      <c r="Q1225" s="272" t="s">
        <v>677</v>
      </c>
      <c r="R1225" s="272" t="s">
        <v>677</v>
      </c>
      <c r="S1225" s="272" t="s">
        <v>677</v>
      </c>
      <c r="T1225" s="272" t="s">
        <v>677</v>
      </c>
      <c r="U1225" s="272" t="s">
        <v>677</v>
      </c>
      <c r="V1225" s="272" t="s">
        <v>677</v>
      </c>
      <c r="W1225" s="272" t="s">
        <v>677</v>
      </c>
      <c r="X1225" s="272" t="s">
        <v>677</v>
      </c>
      <c r="Y1225" s="272" t="s">
        <v>677</v>
      </c>
      <c r="Z1225" s="272" t="s">
        <v>677</v>
      </c>
      <c r="AA1225" s="272" t="s">
        <v>677</v>
      </c>
      <c r="AB1225" s="272" t="s">
        <v>677</v>
      </c>
      <c r="AC1225" s="272" t="s">
        <v>677</v>
      </c>
      <c r="AD1225" s="272" t="s">
        <v>677</v>
      </c>
      <c r="AE1225" s="272" t="s">
        <v>677</v>
      </c>
      <c r="AF1225" s="272" t="s">
        <v>677</v>
      </c>
      <c r="AG1225" s="272" t="s">
        <v>677</v>
      </c>
      <c r="AH1225" s="272" t="s">
        <v>677</v>
      </c>
      <c r="AI1225" s="272" t="s">
        <v>677</v>
      </c>
      <c r="AJ1225" s="272" t="s">
        <v>677</v>
      </c>
      <c r="AK1225" s="272" t="s">
        <v>677</v>
      </c>
      <c r="AL1225" s="272" t="s">
        <v>677</v>
      </c>
      <c r="AM1225" s="272" t="s">
        <v>677</v>
      </c>
      <c r="AN1225" s="272" t="s">
        <v>677</v>
      </c>
      <c r="AO1225" s="272" t="s">
        <v>677</v>
      </c>
      <c r="AP1225" s="272" t="s">
        <v>677</v>
      </c>
      <c r="AQ1225" s="272" t="s">
        <v>677</v>
      </c>
      <c r="AR1225" s="272" t="s">
        <v>677</v>
      </c>
      <c r="AS1225" s="272" t="s">
        <v>677</v>
      </c>
      <c r="AT1225" s="272" t="s">
        <v>677</v>
      </c>
      <c r="AU1225" s="272" t="s">
        <v>677</v>
      </c>
      <c r="AV1225" s="272" t="s">
        <v>677</v>
      </c>
      <c r="AW1225" s="272" t="s">
        <v>677</v>
      </c>
      <c r="AX1225" s="272" t="s">
        <v>677</v>
      </c>
    </row>
    <row r="1226" spans="1:50">
      <c r="A1226" s="272">
        <v>806238</v>
      </c>
      <c r="B1226" s="272" t="s">
        <v>712</v>
      </c>
      <c r="C1226" s="272" t="s">
        <v>264</v>
      </c>
      <c r="D1226" s="272" t="s">
        <v>262</v>
      </c>
      <c r="E1226" s="272" t="s">
        <v>264</v>
      </c>
      <c r="F1226" s="272" t="s">
        <v>262</v>
      </c>
      <c r="G1226" s="272" t="s">
        <v>264</v>
      </c>
      <c r="H1226" s="272" t="s">
        <v>264</v>
      </c>
      <c r="I1226" s="272" t="s">
        <v>264</v>
      </c>
      <c r="J1226" s="272" t="s">
        <v>262</v>
      </c>
      <c r="K1226" s="272" t="s">
        <v>262</v>
      </c>
      <c r="L1226" s="272" t="s">
        <v>262</v>
      </c>
      <c r="M1226" s="272" t="s">
        <v>262</v>
      </c>
      <c r="N1226" s="272" t="s">
        <v>264</v>
      </c>
      <c r="O1226" s="272" t="s">
        <v>677</v>
      </c>
      <c r="P1226" s="272" t="s">
        <v>677</v>
      </c>
      <c r="Q1226" s="272" t="s">
        <v>677</v>
      </c>
      <c r="R1226" s="272" t="s">
        <v>677</v>
      </c>
      <c r="S1226" s="272" t="s">
        <v>677</v>
      </c>
      <c r="T1226" s="272" t="s">
        <v>677</v>
      </c>
      <c r="U1226" s="272" t="s">
        <v>677</v>
      </c>
      <c r="V1226" s="272" t="s">
        <v>677</v>
      </c>
      <c r="W1226" s="272" t="s">
        <v>677</v>
      </c>
      <c r="X1226" s="272" t="s">
        <v>677</v>
      </c>
      <c r="Y1226" s="272" t="s">
        <v>677</v>
      </c>
      <c r="Z1226" s="272" t="s">
        <v>677</v>
      </c>
      <c r="AA1226" s="272" t="s">
        <v>677</v>
      </c>
      <c r="AB1226" s="272" t="s">
        <v>677</v>
      </c>
      <c r="AC1226" s="272" t="s">
        <v>677</v>
      </c>
      <c r="AD1226" s="272" t="s">
        <v>677</v>
      </c>
      <c r="AE1226" s="272" t="s">
        <v>677</v>
      </c>
      <c r="AF1226" s="272" t="s">
        <v>677</v>
      </c>
      <c r="AG1226" s="272" t="s">
        <v>677</v>
      </c>
      <c r="AH1226" s="272" t="s">
        <v>677</v>
      </c>
      <c r="AI1226" s="272" t="s">
        <v>677</v>
      </c>
      <c r="AJ1226" s="272" t="s">
        <v>677</v>
      </c>
      <c r="AK1226" s="272" t="s">
        <v>677</v>
      </c>
      <c r="AL1226" s="272" t="s">
        <v>677</v>
      </c>
      <c r="AM1226" s="272" t="s">
        <v>677</v>
      </c>
      <c r="AN1226" s="272" t="s">
        <v>677</v>
      </c>
      <c r="AO1226" s="272" t="s">
        <v>677</v>
      </c>
      <c r="AP1226" s="272" t="s">
        <v>677</v>
      </c>
      <c r="AQ1226" s="272" t="s">
        <v>677</v>
      </c>
      <c r="AR1226" s="272" t="s">
        <v>677</v>
      </c>
      <c r="AS1226" s="272" t="s">
        <v>677</v>
      </c>
      <c r="AT1226" s="272" t="s">
        <v>677</v>
      </c>
      <c r="AU1226" s="272" t="s">
        <v>677</v>
      </c>
      <c r="AV1226" s="272" t="s">
        <v>677</v>
      </c>
      <c r="AW1226" s="272" t="s">
        <v>677</v>
      </c>
      <c r="AX1226" s="272" t="s">
        <v>677</v>
      </c>
    </row>
    <row r="1227" spans="1:50">
      <c r="A1227" s="272">
        <v>806242</v>
      </c>
      <c r="B1227" s="272" t="s">
        <v>712</v>
      </c>
      <c r="C1227" s="272" t="s">
        <v>262</v>
      </c>
      <c r="D1227" s="272" t="s">
        <v>262</v>
      </c>
      <c r="E1227" s="272" t="s">
        <v>262</v>
      </c>
      <c r="F1227" s="272" t="s">
        <v>264</v>
      </c>
      <c r="G1227" s="272" t="s">
        <v>264</v>
      </c>
      <c r="H1227" s="272" t="s">
        <v>262</v>
      </c>
      <c r="I1227" s="272" t="s">
        <v>264</v>
      </c>
      <c r="J1227" s="272" t="s">
        <v>262</v>
      </c>
      <c r="K1227" s="272" t="s">
        <v>262</v>
      </c>
      <c r="L1227" s="272" t="s">
        <v>264</v>
      </c>
      <c r="M1227" s="272" t="s">
        <v>262</v>
      </c>
      <c r="N1227" s="272" t="s">
        <v>262</v>
      </c>
      <c r="O1227" s="272" t="s">
        <v>677</v>
      </c>
      <c r="P1227" s="272" t="s">
        <v>677</v>
      </c>
      <c r="Q1227" s="272" t="s">
        <v>677</v>
      </c>
      <c r="R1227" s="272" t="s">
        <v>677</v>
      </c>
      <c r="S1227" s="272" t="s">
        <v>677</v>
      </c>
      <c r="T1227" s="272" t="s">
        <v>677</v>
      </c>
      <c r="U1227" s="272" t="s">
        <v>677</v>
      </c>
      <c r="V1227" s="272" t="s">
        <v>677</v>
      </c>
      <c r="W1227" s="272" t="s">
        <v>677</v>
      </c>
      <c r="X1227" s="272" t="s">
        <v>677</v>
      </c>
      <c r="Y1227" s="272" t="s">
        <v>677</v>
      </c>
      <c r="Z1227" s="272" t="s">
        <v>677</v>
      </c>
      <c r="AA1227" s="272" t="s">
        <v>677</v>
      </c>
      <c r="AB1227" s="272" t="s">
        <v>677</v>
      </c>
      <c r="AC1227" s="272" t="s">
        <v>677</v>
      </c>
      <c r="AD1227" s="272" t="s">
        <v>677</v>
      </c>
      <c r="AE1227" s="272" t="s">
        <v>677</v>
      </c>
      <c r="AF1227" s="272" t="s">
        <v>677</v>
      </c>
      <c r="AG1227" s="272" t="s">
        <v>677</v>
      </c>
      <c r="AH1227" s="272" t="s">
        <v>677</v>
      </c>
      <c r="AI1227" s="272" t="s">
        <v>677</v>
      </c>
      <c r="AJ1227" s="272" t="s">
        <v>677</v>
      </c>
      <c r="AK1227" s="272" t="s">
        <v>677</v>
      </c>
      <c r="AL1227" s="272" t="s">
        <v>677</v>
      </c>
      <c r="AM1227" s="272" t="s">
        <v>677</v>
      </c>
      <c r="AN1227" s="272" t="s">
        <v>677</v>
      </c>
      <c r="AO1227" s="272" t="s">
        <v>677</v>
      </c>
      <c r="AP1227" s="272" t="s">
        <v>677</v>
      </c>
      <c r="AQ1227" s="272" t="s">
        <v>677</v>
      </c>
      <c r="AR1227" s="272" t="s">
        <v>677</v>
      </c>
      <c r="AS1227" s="272" t="s">
        <v>677</v>
      </c>
      <c r="AT1227" s="272" t="s">
        <v>677</v>
      </c>
      <c r="AU1227" s="272" t="s">
        <v>677</v>
      </c>
      <c r="AV1227" s="272" t="s">
        <v>677</v>
      </c>
      <c r="AW1227" s="272" t="s">
        <v>677</v>
      </c>
      <c r="AX1227" s="272" t="s">
        <v>677</v>
      </c>
    </row>
    <row r="1228" spans="1:50">
      <c r="A1228" s="272">
        <v>806258</v>
      </c>
      <c r="B1228" s="272" t="s">
        <v>712</v>
      </c>
      <c r="C1228" s="272" t="s">
        <v>264</v>
      </c>
      <c r="D1228" s="272" t="s">
        <v>264</v>
      </c>
      <c r="E1228" s="272" t="s">
        <v>264</v>
      </c>
      <c r="F1228" s="272" t="s">
        <v>264</v>
      </c>
      <c r="G1228" s="272" t="s">
        <v>263</v>
      </c>
      <c r="H1228" s="272" t="s">
        <v>264</v>
      </c>
      <c r="I1228" s="272" t="s">
        <v>264</v>
      </c>
      <c r="J1228" s="272" t="s">
        <v>264</v>
      </c>
      <c r="K1228" s="272" t="s">
        <v>264</v>
      </c>
      <c r="L1228" s="272" t="s">
        <v>263</v>
      </c>
      <c r="M1228" s="272" t="s">
        <v>262</v>
      </c>
      <c r="N1228" s="272" t="s">
        <v>262</v>
      </c>
      <c r="O1228" s="272" t="s">
        <v>677</v>
      </c>
      <c r="P1228" s="272" t="s">
        <v>677</v>
      </c>
      <c r="Q1228" s="272" t="s">
        <v>677</v>
      </c>
      <c r="R1228" s="272" t="s">
        <v>677</v>
      </c>
      <c r="S1228" s="272" t="s">
        <v>677</v>
      </c>
      <c r="T1228" s="272" t="s">
        <v>677</v>
      </c>
      <c r="U1228" s="272" t="s">
        <v>677</v>
      </c>
      <c r="V1228" s="272" t="s">
        <v>677</v>
      </c>
      <c r="W1228" s="272" t="s">
        <v>677</v>
      </c>
      <c r="X1228" s="272" t="s">
        <v>677</v>
      </c>
      <c r="Y1228" s="272" t="s">
        <v>677</v>
      </c>
      <c r="Z1228" s="272" t="s">
        <v>677</v>
      </c>
      <c r="AA1228" s="272" t="s">
        <v>677</v>
      </c>
      <c r="AB1228" s="272" t="s">
        <v>677</v>
      </c>
      <c r="AC1228" s="272" t="s">
        <v>677</v>
      </c>
      <c r="AD1228" s="272" t="s">
        <v>677</v>
      </c>
      <c r="AE1228" s="272" t="s">
        <v>677</v>
      </c>
      <c r="AF1228" s="272" t="s">
        <v>677</v>
      </c>
      <c r="AG1228" s="272" t="s">
        <v>677</v>
      </c>
      <c r="AH1228" s="272" t="s">
        <v>677</v>
      </c>
      <c r="AI1228" s="272" t="s">
        <v>677</v>
      </c>
      <c r="AJ1228" s="272" t="s">
        <v>677</v>
      </c>
      <c r="AK1228" s="272" t="s">
        <v>677</v>
      </c>
      <c r="AL1228" s="272" t="s">
        <v>677</v>
      </c>
      <c r="AM1228" s="272" t="s">
        <v>677</v>
      </c>
      <c r="AN1228" s="272" t="s">
        <v>677</v>
      </c>
      <c r="AO1228" s="272" t="s">
        <v>677</v>
      </c>
      <c r="AP1228" s="272" t="s">
        <v>677</v>
      </c>
      <c r="AQ1228" s="272" t="s">
        <v>677</v>
      </c>
      <c r="AR1228" s="272" t="s">
        <v>677</v>
      </c>
      <c r="AS1228" s="272" t="s">
        <v>677</v>
      </c>
      <c r="AT1228" s="272" t="s">
        <v>677</v>
      </c>
      <c r="AU1228" s="272" t="s">
        <v>677</v>
      </c>
      <c r="AV1228" s="272" t="s">
        <v>677</v>
      </c>
      <c r="AW1228" s="272" t="s">
        <v>677</v>
      </c>
      <c r="AX1228" s="272" t="s">
        <v>677</v>
      </c>
    </row>
    <row r="1229" spans="1:50">
      <c r="A1229" s="272">
        <v>806309</v>
      </c>
      <c r="B1229" s="272" t="s">
        <v>712</v>
      </c>
      <c r="C1229" s="272" t="s">
        <v>262</v>
      </c>
      <c r="D1229" s="272" t="s">
        <v>262</v>
      </c>
      <c r="E1229" s="272" t="s">
        <v>264</v>
      </c>
      <c r="F1229" s="272" t="s">
        <v>262</v>
      </c>
      <c r="G1229" s="272" t="s">
        <v>262</v>
      </c>
      <c r="H1229" s="272" t="s">
        <v>264</v>
      </c>
      <c r="I1229" s="272" t="s">
        <v>264</v>
      </c>
      <c r="J1229" s="272" t="s">
        <v>263</v>
      </c>
      <c r="K1229" s="272" t="s">
        <v>264</v>
      </c>
      <c r="L1229" s="272" t="s">
        <v>262</v>
      </c>
      <c r="M1229" s="272" t="s">
        <v>264</v>
      </c>
      <c r="N1229" s="272" t="s">
        <v>263</v>
      </c>
      <c r="O1229" s="272" t="s">
        <v>677</v>
      </c>
      <c r="P1229" s="272" t="s">
        <v>677</v>
      </c>
      <c r="Q1229" s="272" t="s">
        <v>677</v>
      </c>
      <c r="R1229" s="272" t="s">
        <v>677</v>
      </c>
      <c r="S1229" s="272" t="s">
        <v>677</v>
      </c>
      <c r="T1229" s="272" t="s">
        <v>677</v>
      </c>
      <c r="U1229" s="272" t="s">
        <v>677</v>
      </c>
      <c r="V1229" s="272" t="s">
        <v>677</v>
      </c>
      <c r="W1229" s="272" t="s">
        <v>677</v>
      </c>
      <c r="X1229" s="272" t="s">
        <v>677</v>
      </c>
      <c r="Y1229" s="272" t="s">
        <v>677</v>
      </c>
      <c r="Z1229" s="272" t="s">
        <v>677</v>
      </c>
      <c r="AA1229" s="272" t="s">
        <v>677</v>
      </c>
      <c r="AB1229" s="272" t="s">
        <v>677</v>
      </c>
      <c r="AC1229" s="272" t="s">
        <v>677</v>
      </c>
      <c r="AD1229" s="272" t="s">
        <v>677</v>
      </c>
      <c r="AE1229" s="272" t="s">
        <v>677</v>
      </c>
      <c r="AF1229" s="272" t="s">
        <v>677</v>
      </c>
      <c r="AG1229" s="272" t="s">
        <v>677</v>
      </c>
      <c r="AH1229" s="272" t="s">
        <v>677</v>
      </c>
      <c r="AI1229" s="272" t="s">
        <v>677</v>
      </c>
      <c r="AJ1229" s="272" t="s">
        <v>677</v>
      </c>
      <c r="AK1229" s="272" t="s">
        <v>677</v>
      </c>
      <c r="AL1229" s="272" t="s">
        <v>677</v>
      </c>
      <c r="AM1229" s="272" t="s">
        <v>677</v>
      </c>
      <c r="AN1229" s="272" t="s">
        <v>677</v>
      </c>
      <c r="AO1229" s="272" t="s">
        <v>677</v>
      </c>
      <c r="AP1229" s="272" t="s">
        <v>677</v>
      </c>
      <c r="AQ1229" s="272" t="s">
        <v>677</v>
      </c>
      <c r="AR1229" s="272" t="s">
        <v>677</v>
      </c>
      <c r="AS1229" s="272" t="s">
        <v>677</v>
      </c>
      <c r="AT1229" s="272" t="s">
        <v>677</v>
      </c>
      <c r="AU1229" s="272" t="s">
        <v>677</v>
      </c>
      <c r="AV1229" s="272" t="s">
        <v>677</v>
      </c>
      <c r="AW1229" s="272" t="s">
        <v>677</v>
      </c>
      <c r="AX1229" s="272" t="s">
        <v>677</v>
      </c>
    </row>
    <row r="1230" spans="1:50">
      <c r="A1230" s="272">
        <v>806345</v>
      </c>
      <c r="B1230" s="272" t="s">
        <v>712</v>
      </c>
      <c r="C1230" s="272" t="s">
        <v>264</v>
      </c>
      <c r="D1230" s="272" t="s">
        <v>262</v>
      </c>
      <c r="E1230" s="272" t="s">
        <v>264</v>
      </c>
      <c r="F1230" s="272" t="s">
        <v>262</v>
      </c>
      <c r="G1230" s="272" t="s">
        <v>262</v>
      </c>
      <c r="H1230" s="272" t="s">
        <v>262</v>
      </c>
      <c r="I1230" s="272" t="s">
        <v>262</v>
      </c>
      <c r="J1230" s="272" t="s">
        <v>263</v>
      </c>
      <c r="K1230" s="272" t="s">
        <v>264</v>
      </c>
      <c r="L1230" s="272" t="s">
        <v>262</v>
      </c>
      <c r="M1230" s="272" t="s">
        <v>262</v>
      </c>
      <c r="N1230" s="272" t="s">
        <v>263</v>
      </c>
      <c r="O1230" s="272" t="s">
        <v>677</v>
      </c>
      <c r="P1230" s="272" t="s">
        <v>677</v>
      </c>
      <c r="Q1230" s="272" t="s">
        <v>677</v>
      </c>
      <c r="R1230" s="272" t="s">
        <v>677</v>
      </c>
      <c r="S1230" s="272" t="s">
        <v>677</v>
      </c>
      <c r="T1230" s="272" t="s">
        <v>677</v>
      </c>
      <c r="U1230" s="272" t="s">
        <v>677</v>
      </c>
      <c r="V1230" s="272" t="s">
        <v>677</v>
      </c>
      <c r="W1230" s="272" t="s">
        <v>677</v>
      </c>
      <c r="X1230" s="272" t="s">
        <v>677</v>
      </c>
      <c r="Y1230" s="272" t="s">
        <v>677</v>
      </c>
      <c r="Z1230" s="272" t="s">
        <v>677</v>
      </c>
      <c r="AA1230" s="272" t="s">
        <v>677</v>
      </c>
      <c r="AB1230" s="272" t="s">
        <v>677</v>
      </c>
      <c r="AC1230" s="272" t="s">
        <v>677</v>
      </c>
      <c r="AD1230" s="272" t="s">
        <v>677</v>
      </c>
      <c r="AE1230" s="272" t="s">
        <v>677</v>
      </c>
      <c r="AF1230" s="272" t="s">
        <v>677</v>
      </c>
      <c r="AG1230" s="272" t="s">
        <v>677</v>
      </c>
      <c r="AH1230" s="272" t="s">
        <v>677</v>
      </c>
      <c r="AI1230" s="272" t="s">
        <v>677</v>
      </c>
      <c r="AJ1230" s="272" t="s">
        <v>677</v>
      </c>
      <c r="AK1230" s="272" t="s">
        <v>677</v>
      </c>
      <c r="AL1230" s="272" t="s">
        <v>677</v>
      </c>
      <c r="AM1230" s="272" t="s">
        <v>677</v>
      </c>
      <c r="AN1230" s="272" t="s">
        <v>677</v>
      </c>
      <c r="AO1230" s="272" t="s">
        <v>677</v>
      </c>
      <c r="AP1230" s="272" t="s">
        <v>677</v>
      </c>
      <c r="AQ1230" s="272" t="s">
        <v>677</v>
      </c>
      <c r="AR1230" s="272" t="s">
        <v>677</v>
      </c>
      <c r="AS1230" s="272" t="s">
        <v>677</v>
      </c>
      <c r="AT1230" s="272" t="s">
        <v>677</v>
      </c>
      <c r="AU1230" s="272" t="s">
        <v>677</v>
      </c>
      <c r="AV1230" s="272" t="s">
        <v>677</v>
      </c>
      <c r="AW1230" s="272" t="s">
        <v>677</v>
      </c>
      <c r="AX1230" s="272" t="s">
        <v>677</v>
      </c>
    </row>
    <row r="1231" spans="1:50">
      <c r="A1231" s="272">
        <v>806371</v>
      </c>
      <c r="B1231" s="272" t="s">
        <v>712</v>
      </c>
      <c r="C1231" s="272" t="s">
        <v>262</v>
      </c>
      <c r="D1231" s="272" t="s">
        <v>262</v>
      </c>
      <c r="E1231" s="272" t="s">
        <v>262</v>
      </c>
      <c r="F1231" s="272" t="s">
        <v>262</v>
      </c>
      <c r="G1231" s="272" t="s">
        <v>262</v>
      </c>
      <c r="H1231" s="272" t="s">
        <v>262</v>
      </c>
      <c r="I1231" s="272" t="s">
        <v>264</v>
      </c>
      <c r="J1231" s="272" t="s">
        <v>262</v>
      </c>
      <c r="K1231" s="272" t="s">
        <v>262</v>
      </c>
      <c r="L1231" s="272" t="s">
        <v>262</v>
      </c>
      <c r="M1231" s="272" t="s">
        <v>262</v>
      </c>
      <c r="N1231" s="272" t="s">
        <v>262</v>
      </c>
      <c r="O1231" s="272" t="s">
        <v>677</v>
      </c>
      <c r="P1231" s="272" t="s">
        <v>677</v>
      </c>
      <c r="Q1231" s="272" t="s">
        <v>677</v>
      </c>
      <c r="R1231" s="272" t="s">
        <v>677</v>
      </c>
      <c r="S1231" s="272" t="s">
        <v>677</v>
      </c>
      <c r="T1231" s="272" t="s">
        <v>677</v>
      </c>
      <c r="U1231" s="272" t="s">
        <v>677</v>
      </c>
      <c r="V1231" s="272" t="s">
        <v>677</v>
      </c>
      <c r="W1231" s="272" t="s">
        <v>677</v>
      </c>
      <c r="X1231" s="272" t="s">
        <v>677</v>
      </c>
      <c r="Y1231" s="272" t="s">
        <v>677</v>
      </c>
      <c r="Z1231" s="272" t="s">
        <v>677</v>
      </c>
      <c r="AA1231" s="272" t="s">
        <v>677</v>
      </c>
      <c r="AB1231" s="272" t="s">
        <v>677</v>
      </c>
      <c r="AC1231" s="272" t="s">
        <v>677</v>
      </c>
      <c r="AD1231" s="272" t="s">
        <v>677</v>
      </c>
      <c r="AE1231" s="272" t="s">
        <v>677</v>
      </c>
      <c r="AF1231" s="272" t="s">
        <v>677</v>
      </c>
      <c r="AG1231" s="272" t="s">
        <v>677</v>
      </c>
      <c r="AH1231" s="272" t="s">
        <v>677</v>
      </c>
      <c r="AI1231" s="272" t="s">
        <v>677</v>
      </c>
      <c r="AJ1231" s="272" t="s">
        <v>677</v>
      </c>
      <c r="AK1231" s="272" t="s">
        <v>677</v>
      </c>
      <c r="AL1231" s="272" t="s">
        <v>677</v>
      </c>
      <c r="AM1231" s="272" t="s">
        <v>677</v>
      </c>
      <c r="AN1231" s="272" t="s">
        <v>677</v>
      </c>
      <c r="AO1231" s="272" t="s">
        <v>677</v>
      </c>
      <c r="AP1231" s="272" t="s">
        <v>677</v>
      </c>
      <c r="AQ1231" s="272" t="s">
        <v>677</v>
      </c>
      <c r="AR1231" s="272" t="s">
        <v>677</v>
      </c>
      <c r="AS1231" s="272" t="s">
        <v>677</v>
      </c>
      <c r="AT1231" s="272" t="s">
        <v>677</v>
      </c>
      <c r="AU1231" s="272" t="s">
        <v>677</v>
      </c>
      <c r="AV1231" s="272" t="s">
        <v>677</v>
      </c>
      <c r="AW1231" s="272" t="s">
        <v>677</v>
      </c>
      <c r="AX1231" s="272" t="s">
        <v>677</v>
      </c>
    </row>
    <row r="1232" spans="1:50">
      <c r="A1232" s="272">
        <v>806379</v>
      </c>
      <c r="B1232" s="272" t="s">
        <v>712</v>
      </c>
      <c r="C1232" s="272" t="s">
        <v>262</v>
      </c>
      <c r="D1232" s="272" t="s">
        <v>264</v>
      </c>
      <c r="E1232" s="272" t="s">
        <v>264</v>
      </c>
      <c r="F1232" s="272" t="s">
        <v>263</v>
      </c>
      <c r="G1232" s="272" t="s">
        <v>263</v>
      </c>
      <c r="H1232" s="272" t="s">
        <v>264</v>
      </c>
      <c r="I1232" s="272" t="s">
        <v>264</v>
      </c>
      <c r="J1232" s="272" t="s">
        <v>263</v>
      </c>
      <c r="K1232" s="272" t="s">
        <v>263</v>
      </c>
      <c r="L1232" s="272" t="s">
        <v>263</v>
      </c>
      <c r="M1232" s="272" t="s">
        <v>264</v>
      </c>
      <c r="N1232" s="272" t="s">
        <v>264</v>
      </c>
      <c r="O1232" s="272" t="s">
        <v>677</v>
      </c>
      <c r="P1232" s="272" t="s">
        <v>677</v>
      </c>
      <c r="Q1232" s="272" t="s">
        <v>677</v>
      </c>
      <c r="R1232" s="272" t="s">
        <v>677</v>
      </c>
      <c r="S1232" s="272" t="s">
        <v>677</v>
      </c>
      <c r="T1232" s="272" t="s">
        <v>677</v>
      </c>
      <c r="U1232" s="272" t="s">
        <v>677</v>
      </c>
      <c r="V1232" s="272" t="s">
        <v>677</v>
      </c>
      <c r="W1232" s="272" t="s">
        <v>677</v>
      </c>
      <c r="X1232" s="272" t="s">
        <v>677</v>
      </c>
      <c r="Y1232" s="272" t="s">
        <v>677</v>
      </c>
      <c r="Z1232" s="272" t="s">
        <v>677</v>
      </c>
      <c r="AA1232" s="272" t="s">
        <v>677</v>
      </c>
      <c r="AB1232" s="272" t="s">
        <v>677</v>
      </c>
      <c r="AC1232" s="272" t="s">
        <v>677</v>
      </c>
      <c r="AD1232" s="272" t="s">
        <v>677</v>
      </c>
      <c r="AE1232" s="272" t="s">
        <v>677</v>
      </c>
      <c r="AF1232" s="272" t="s">
        <v>677</v>
      </c>
      <c r="AG1232" s="272" t="s">
        <v>677</v>
      </c>
      <c r="AH1232" s="272" t="s">
        <v>677</v>
      </c>
      <c r="AI1232" s="272" t="s">
        <v>677</v>
      </c>
      <c r="AJ1232" s="272" t="s">
        <v>677</v>
      </c>
      <c r="AK1232" s="272" t="s">
        <v>677</v>
      </c>
      <c r="AL1232" s="272" t="s">
        <v>677</v>
      </c>
      <c r="AM1232" s="272" t="s">
        <v>677</v>
      </c>
      <c r="AN1232" s="272" t="s">
        <v>677</v>
      </c>
      <c r="AO1232" s="272" t="s">
        <v>677</v>
      </c>
      <c r="AP1232" s="272" t="s">
        <v>677</v>
      </c>
      <c r="AQ1232" s="272" t="s">
        <v>677</v>
      </c>
      <c r="AR1232" s="272" t="s">
        <v>677</v>
      </c>
      <c r="AS1232" s="272" t="s">
        <v>677</v>
      </c>
      <c r="AT1232" s="272" t="s">
        <v>677</v>
      </c>
      <c r="AU1232" s="272" t="s">
        <v>677</v>
      </c>
      <c r="AV1232" s="272" t="s">
        <v>677</v>
      </c>
      <c r="AW1232" s="272" t="s">
        <v>677</v>
      </c>
      <c r="AX1232" s="272" t="s">
        <v>677</v>
      </c>
    </row>
    <row r="1233" spans="1:50">
      <c r="A1233" s="272">
        <v>806383</v>
      </c>
      <c r="B1233" s="272" t="s">
        <v>712</v>
      </c>
      <c r="C1233" s="272" t="s">
        <v>262</v>
      </c>
      <c r="D1233" s="272" t="s">
        <v>262</v>
      </c>
      <c r="E1233" s="272" t="s">
        <v>262</v>
      </c>
      <c r="F1233" s="272" t="s">
        <v>264</v>
      </c>
      <c r="G1233" s="272" t="s">
        <v>264</v>
      </c>
      <c r="H1233" s="272" t="s">
        <v>264</v>
      </c>
      <c r="I1233" s="272" t="s">
        <v>262</v>
      </c>
      <c r="J1233" s="272" t="s">
        <v>262</v>
      </c>
      <c r="K1233" s="272" t="s">
        <v>262</v>
      </c>
      <c r="L1233" s="272" t="s">
        <v>264</v>
      </c>
      <c r="M1233" s="272" t="s">
        <v>262</v>
      </c>
      <c r="N1233" s="272" t="s">
        <v>264</v>
      </c>
      <c r="O1233" s="272" t="s">
        <v>677</v>
      </c>
      <c r="P1233" s="272" t="s">
        <v>677</v>
      </c>
      <c r="Q1233" s="272" t="s">
        <v>677</v>
      </c>
      <c r="R1233" s="272" t="s">
        <v>677</v>
      </c>
      <c r="S1233" s="272" t="s">
        <v>677</v>
      </c>
      <c r="T1233" s="272" t="s">
        <v>677</v>
      </c>
      <c r="U1233" s="272" t="s">
        <v>677</v>
      </c>
      <c r="V1233" s="272" t="s">
        <v>677</v>
      </c>
      <c r="W1233" s="272" t="s">
        <v>677</v>
      </c>
      <c r="X1233" s="272" t="s">
        <v>677</v>
      </c>
      <c r="Y1233" s="272" t="s">
        <v>677</v>
      </c>
      <c r="Z1233" s="272" t="s">
        <v>677</v>
      </c>
      <c r="AA1233" s="272" t="s">
        <v>677</v>
      </c>
      <c r="AB1233" s="272" t="s">
        <v>677</v>
      </c>
      <c r="AC1233" s="272" t="s">
        <v>677</v>
      </c>
      <c r="AD1233" s="272" t="s">
        <v>677</v>
      </c>
      <c r="AE1233" s="272" t="s">
        <v>677</v>
      </c>
      <c r="AF1233" s="272" t="s">
        <v>677</v>
      </c>
      <c r="AG1233" s="272" t="s">
        <v>677</v>
      </c>
      <c r="AH1233" s="272" t="s">
        <v>677</v>
      </c>
      <c r="AI1233" s="272" t="s">
        <v>677</v>
      </c>
      <c r="AJ1233" s="272" t="s">
        <v>677</v>
      </c>
      <c r="AK1233" s="272" t="s">
        <v>677</v>
      </c>
      <c r="AL1233" s="272" t="s">
        <v>677</v>
      </c>
      <c r="AM1233" s="272" t="s">
        <v>677</v>
      </c>
      <c r="AN1233" s="272" t="s">
        <v>677</v>
      </c>
      <c r="AO1233" s="272" t="s">
        <v>677</v>
      </c>
      <c r="AP1233" s="272" t="s">
        <v>677</v>
      </c>
      <c r="AQ1233" s="272" t="s">
        <v>677</v>
      </c>
      <c r="AR1233" s="272" t="s">
        <v>677</v>
      </c>
      <c r="AS1233" s="272" t="s">
        <v>677</v>
      </c>
      <c r="AT1233" s="272" t="s">
        <v>677</v>
      </c>
      <c r="AU1233" s="272" t="s">
        <v>677</v>
      </c>
      <c r="AV1233" s="272" t="s">
        <v>677</v>
      </c>
      <c r="AW1233" s="272" t="s">
        <v>677</v>
      </c>
      <c r="AX1233" s="272" t="s">
        <v>677</v>
      </c>
    </row>
    <row r="1234" spans="1:50">
      <c r="A1234" s="272">
        <v>806395</v>
      </c>
      <c r="B1234" s="272" t="s">
        <v>712</v>
      </c>
      <c r="C1234" s="272" t="s">
        <v>262</v>
      </c>
      <c r="D1234" s="272" t="s">
        <v>262</v>
      </c>
      <c r="E1234" s="272" t="s">
        <v>264</v>
      </c>
      <c r="F1234" s="272" t="s">
        <v>264</v>
      </c>
      <c r="G1234" s="272" t="s">
        <v>262</v>
      </c>
      <c r="H1234" s="272" t="s">
        <v>264</v>
      </c>
      <c r="I1234" s="272" t="s">
        <v>263</v>
      </c>
      <c r="J1234" s="272" t="s">
        <v>263</v>
      </c>
      <c r="K1234" s="272" t="s">
        <v>263</v>
      </c>
      <c r="L1234" s="272" t="s">
        <v>264</v>
      </c>
      <c r="M1234" s="272" t="s">
        <v>263</v>
      </c>
      <c r="N1234" s="272" t="s">
        <v>263</v>
      </c>
      <c r="O1234" s="272" t="s">
        <v>677</v>
      </c>
      <c r="P1234" s="272" t="s">
        <v>677</v>
      </c>
      <c r="Q1234" s="272" t="s">
        <v>677</v>
      </c>
      <c r="R1234" s="272" t="s">
        <v>677</v>
      </c>
      <c r="S1234" s="272" t="s">
        <v>677</v>
      </c>
      <c r="T1234" s="272" t="s">
        <v>677</v>
      </c>
      <c r="U1234" s="272" t="s">
        <v>677</v>
      </c>
      <c r="V1234" s="272" t="s">
        <v>677</v>
      </c>
      <c r="W1234" s="272" t="s">
        <v>677</v>
      </c>
      <c r="X1234" s="272" t="s">
        <v>677</v>
      </c>
      <c r="Y1234" s="272" t="s">
        <v>677</v>
      </c>
      <c r="Z1234" s="272" t="s">
        <v>677</v>
      </c>
      <c r="AA1234" s="272" t="s">
        <v>677</v>
      </c>
      <c r="AB1234" s="272" t="s">
        <v>677</v>
      </c>
      <c r="AC1234" s="272" t="s">
        <v>677</v>
      </c>
      <c r="AD1234" s="272" t="s">
        <v>677</v>
      </c>
      <c r="AE1234" s="272" t="s">
        <v>677</v>
      </c>
      <c r="AF1234" s="272" t="s">
        <v>677</v>
      </c>
      <c r="AG1234" s="272" t="s">
        <v>677</v>
      </c>
      <c r="AH1234" s="272" t="s">
        <v>677</v>
      </c>
      <c r="AI1234" s="272" t="s">
        <v>677</v>
      </c>
      <c r="AJ1234" s="272" t="s">
        <v>677</v>
      </c>
      <c r="AK1234" s="272" t="s">
        <v>677</v>
      </c>
      <c r="AL1234" s="272" t="s">
        <v>677</v>
      </c>
      <c r="AM1234" s="272" t="s">
        <v>677</v>
      </c>
      <c r="AN1234" s="272" t="s">
        <v>677</v>
      </c>
      <c r="AO1234" s="272" t="s">
        <v>677</v>
      </c>
      <c r="AP1234" s="272" t="s">
        <v>677</v>
      </c>
      <c r="AQ1234" s="272" t="s">
        <v>677</v>
      </c>
      <c r="AR1234" s="272" t="s">
        <v>677</v>
      </c>
      <c r="AS1234" s="272" t="s">
        <v>677</v>
      </c>
      <c r="AT1234" s="272" t="s">
        <v>677</v>
      </c>
      <c r="AU1234" s="272" t="s">
        <v>677</v>
      </c>
      <c r="AV1234" s="272" t="s">
        <v>677</v>
      </c>
      <c r="AW1234" s="272" t="s">
        <v>677</v>
      </c>
      <c r="AX1234" s="272" t="s">
        <v>677</v>
      </c>
    </row>
    <row r="1235" spans="1:50">
      <c r="A1235" s="272">
        <v>806548</v>
      </c>
      <c r="B1235" s="272" t="s">
        <v>712</v>
      </c>
      <c r="C1235" s="272" t="s">
        <v>262</v>
      </c>
      <c r="D1235" s="272" t="s">
        <v>262</v>
      </c>
      <c r="E1235" s="272" t="s">
        <v>262</v>
      </c>
      <c r="F1235" s="272" t="s">
        <v>262</v>
      </c>
      <c r="G1235" s="272" t="s">
        <v>264</v>
      </c>
      <c r="H1235" s="272" t="s">
        <v>262</v>
      </c>
      <c r="I1235" s="272" t="s">
        <v>262</v>
      </c>
      <c r="J1235" s="272" t="s">
        <v>264</v>
      </c>
      <c r="K1235" s="272" t="s">
        <v>262</v>
      </c>
      <c r="L1235" s="272" t="s">
        <v>262</v>
      </c>
      <c r="M1235" s="272" t="s">
        <v>262</v>
      </c>
      <c r="N1235" s="272" t="s">
        <v>264</v>
      </c>
      <c r="O1235" s="272" t="s">
        <v>677</v>
      </c>
      <c r="P1235" s="272" t="s">
        <v>677</v>
      </c>
      <c r="Q1235" s="272" t="s">
        <v>677</v>
      </c>
      <c r="R1235" s="272" t="s">
        <v>677</v>
      </c>
      <c r="S1235" s="272" t="s">
        <v>677</v>
      </c>
      <c r="T1235" s="272" t="s">
        <v>677</v>
      </c>
      <c r="U1235" s="272" t="s">
        <v>677</v>
      </c>
      <c r="V1235" s="272" t="s">
        <v>677</v>
      </c>
      <c r="W1235" s="272" t="s">
        <v>677</v>
      </c>
      <c r="X1235" s="272" t="s">
        <v>677</v>
      </c>
      <c r="Y1235" s="272" t="s">
        <v>677</v>
      </c>
      <c r="Z1235" s="272" t="s">
        <v>677</v>
      </c>
      <c r="AA1235" s="272" t="s">
        <v>677</v>
      </c>
      <c r="AB1235" s="272" t="s">
        <v>677</v>
      </c>
      <c r="AC1235" s="272" t="s">
        <v>677</v>
      </c>
      <c r="AD1235" s="272" t="s">
        <v>677</v>
      </c>
      <c r="AE1235" s="272" t="s">
        <v>677</v>
      </c>
      <c r="AF1235" s="272" t="s">
        <v>677</v>
      </c>
      <c r="AG1235" s="272" t="s">
        <v>677</v>
      </c>
      <c r="AH1235" s="272" t="s">
        <v>677</v>
      </c>
      <c r="AI1235" s="272" t="s">
        <v>677</v>
      </c>
      <c r="AJ1235" s="272" t="s">
        <v>677</v>
      </c>
      <c r="AK1235" s="272" t="s">
        <v>677</v>
      </c>
      <c r="AL1235" s="272" t="s">
        <v>677</v>
      </c>
      <c r="AM1235" s="272" t="s">
        <v>677</v>
      </c>
      <c r="AN1235" s="272" t="s">
        <v>677</v>
      </c>
      <c r="AO1235" s="272" t="s">
        <v>677</v>
      </c>
      <c r="AP1235" s="272" t="s">
        <v>677</v>
      </c>
      <c r="AQ1235" s="272" t="s">
        <v>677</v>
      </c>
      <c r="AR1235" s="272" t="s">
        <v>677</v>
      </c>
      <c r="AS1235" s="272" t="s">
        <v>677</v>
      </c>
      <c r="AT1235" s="272" t="s">
        <v>677</v>
      </c>
      <c r="AU1235" s="272" t="s">
        <v>677</v>
      </c>
      <c r="AV1235" s="272" t="s">
        <v>677</v>
      </c>
      <c r="AW1235" s="272" t="s">
        <v>677</v>
      </c>
      <c r="AX1235" s="272" t="s">
        <v>677</v>
      </c>
    </row>
    <row r="1236" spans="1:50">
      <c r="A1236" s="272">
        <v>806644</v>
      </c>
      <c r="B1236" s="272" t="s">
        <v>712</v>
      </c>
      <c r="C1236" s="272" t="s">
        <v>262</v>
      </c>
      <c r="D1236" s="272" t="s">
        <v>262</v>
      </c>
      <c r="E1236" s="272" t="s">
        <v>262</v>
      </c>
      <c r="F1236" s="272" t="s">
        <v>264</v>
      </c>
      <c r="G1236" s="272" t="s">
        <v>262</v>
      </c>
      <c r="H1236" s="272" t="s">
        <v>264</v>
      </c>
      <c r="I1236" s="272" t="s">
        <v>263</v>
      </c>
      <c r="J1236" s="272" t="s">
        <v>263</v>
      </c>
      <c r="K1236" s="272" t="s">
        <v>263</v>
      </c>
      <c r="L1236" s="272" t="s">
        <v>263</v>
      </c>
      <c r="M1236" s="272" t="s">
        <v>263</v>
      </c>
      <c r="N1236" s="272" t="s">
        <v>264</v>
      </c>
      <c r="O1236" s="272" t="s">
        <v>677</v>
      </c>
      <c r="P1236" s="272" t="s">
        <v>677</v>
      </c>
      <c r="Q1236" s="272" t="s">
        <v>677</v>
      </c>
      <c r="R1236" s="272" t="s">
        <v>677</v>
      </c>
      <c r="S1236" s="272" t="s">
        <v>677</v>
      </c>
      <c r="T1236" s="272" t="s">
        <v>677</v>
      </c>
      <c r="U1236" s="272" t="s">
        <v>677</v>
      </c>
      <c r="V1236" s="272" t="s">
        <v>677</v>
      </c>
      <c r="W1236" s="272" t="s">
        <v>677</v>
      </c>
      <c r="X1236" s="272" t="s">
        <v>677</v>
      </c>
      <c r="Y1236" s="272" t="s">
        <v>677</v>
      </c>
      <c r="Z1236" s="272" t="s">
        <v>677</v>
      </c>
      <c r="AA1236" s="272" t="s">
        <v>677</v>
      </c>
      <c r="AB1236" s="272" t="s">
        <v>677</v>
      </c>
      <c r="AC1236" s="272" t="s">
        <v>677</v>
      </c>
      <c r="AD1236" s="272" t="s">
        <v>677</v>
      </c>
      <c r="AE1236" s="272" t="s">
        <v>677</v>
      </c>
      <c r="AF1236" s="272" t="s">
        <v>677</v>
      </c>
      <c r="AG1236" s="272" t="s">
        <v>677</v>
      </c>
      <c r="AH1236" s="272" t="s">
        <v>677</v>
      </c>
      <c r="AI1236" s="272" t="s">
        <v>677</v>
      </c>
      <c r="AJ1236" s="272" t="s">
        <v>677</v>
      </c>
      <c r="AK1236" s="272" t="s">
        <v>677</v>
      </c>
      <c r="AL1236" s="272" t="s">
        <v>677</v>
      </c>
      <c r="AM1236" s="272" t="s">
        <v>677</v>
      </c>
      <c r="AN1236" s="272" t="s">
        <v>677</v>
      </c>
      <c r="AO1236" s="272" t="s">
        <v>677</v>
      </c>
      <c r="AP1236" s="272" t="s">
        <v>677</v>
      </c>
      <c r="AQ1236" s="272" t="s">
        <v>677</v>
      </c>
      <c r="AR1236" s="272" t="s">
        <v>677</v>
      </c>
      <c r="AS1236" s="272" t="s">
        <v>677</v>
      </c>
      <c r="AT1236" s="272" t="s">
        <v>677</v>
      </c>
      <c r="AU1236" s="272" t="s">
        <v>677</v>
      </c>
      <c r="AV1236" s="272" t="s">
        <v>677</v>
      </c>
      <c r="AW1236" s="272" t="s">
        <v>677</v>
      </c>
      <c r="AX1236" s="272" t="s">
        <v>677</v>
      </c>
    </row>
    <row r="1237" spans="1:50">
      <c r="A1237" s="272">
        <v>806646</v>
      </c>
      <c r="B1237" s="272" t="s">
        <v>712</v>
      </c>
      <c r="C1237" s="272" t="s">
        <v>262</v>
      </c>
      <c r="D1237" s="272" t="s">
        <v>262</v>
      </c>
      <c r="E1237" s="272" t="s">
        <v>264</v>
      </c>
      <c r="F1237" s="272" t="s">
        <v>262</v>
      </c>
      <c r="G1237" s="272" t="s">
        <v>262</v>
      </c>
      <c r="H1237" s="272" t="s">
        <v>262</v>
      </c>
      <c r="I1237" s="272" t="s">
        <v>263</v>
      </c>
      <c r="J1237" s="272" t="s">
        <v>263</v>
      </c>
      <c r="K1237" s="272" t="s">
        <v>263</v>
      </c>
      <c r="L1237" s="272" t="s">
        <v>263</v>
      </c>
      <c r="M1237" s="272" t="s">
        <v>263</v>
      </c>
      <c r="N1237" s="272" t="s">
        <v>263</v>
      </c>
      <c r="O1237" s="272" t="s">
        <v>677</v>
      </c>
      <c r="P1237" s="272" t="s">
        <v>677</v>
      </c>
      <c r="Q1237" s="272" t="s">
        <v>677</v>
      </c>
      <c r="R1237" s="272" t="s">
        <v>677</v>
      </c>
      <c r="S1237" s="272" t="s">
        <v>677</v>
      </c>
      <c r="T1237" s="272" t="s">
        <v>677</v>
      </c>
      <c r="U1237" s="272" t="s">
        <v>677</v>
      </c>
      <c r="V1237" s="272" t="s">
        <v>677</v>
      </c>
      <c r="W1237" s="272" t="s">
        <v>677</v>
      </c>
      <c r="X1237" s="272" t="s">
        <v>677</v>
      </c>
      <c r="Y1237" s="272" t="s">
        <v>677</v>
      </c>
      <c r="Z1237" s="272" t="s">
        <v>677</v>
      </c>
      <c r="AA1237" s="272" t="s">
        <v>677</v>
      </c>
      <c r="AB1237" s="272" t="s">
        <v>677</v>
      </c>
      <c r="AC1237" s="272" t="s">
        <v>677</v>
      </c>
      <c r="AD1237" s="272" t="s">
        <v>677</v>
      </c>
      <c r="AE1237" s="272" t="s">
        <v>677</v>
      </c>
      <c r="AF1237" s="272" t="s">
        <v>677</v>
      </c>
      <c r="AG1237" s="272" t="s">
        <v>677</v>
      </c>
      <c r="AH1237" s="272" t="s">
        <v>677</v>
      </c>
      <c r="AI1237" s="272" t="s">
        <v>677</v>
      </c>
      <c r="AJ1237" s="272" t="s">
        <v>677</v>
      </c>
      <c r="AK1237" s="272" t="s">
        <v>677</v>
      </c>
      <c r="AL1237" s="272" t="s">
        <v>677</v>
      </c>
      <c r="AM1237" s="272" t="s">
        <v>677</v>
      </c>
      <c r="AN1237" s="272" t="s">
        <v>677</v>
      </c>
      <c r="AO1237" s="272" t="s">
        <v>677</v>
      </c>
      <c r="AP1237" s="272" t="s">
        <v>677</v>
      </c>
      <c r="AQ1237" s="272" t="s">
        <v>677</v>
      </c>
      <c r="AR1237" s="272" t="s">
        <v>677</v>
      </c>
      <c r="AS1237" s="272" t="s">
        <v>677</v>
      </c>
      <c r="AT1237" s="272" t="s">
        <v>677</v>
      </c>
      <c r="AU1237" s="272" t="s">
        <v>677</v>
      </c>
      <c r="AV1237" s="272" t="s">
        <v>677</v>
      </c>
      <c r="AW1237" s="272" t="s">
        <v>677</v>
      </c>
      <c r="AX1237" s="272" t="s">
        <v>677</v>
      </c>
    </row>
    <row r="1238" spans="1:50">
      <c r="A1238" s="272">
        <v>806707</v>
      </c>
      <c r="B1238" s="272" t="s">
        <v>712</v>
      </c>
      <c r="C1238" s="272" t="s">
        <v>262</v>
      </c>
      <c r="D1238" s="272" t="s">
        <v>262</v>
      </c>
      <c r="E1238" s="272" t="s">
        <v>264</v>
      </c>
      <c r="F1238" s="272" t="s">
        <v>262</v>
      </c>
      <c r="G1238" s="272" t="s">
        <v>262</v>
      </c>
      <c r="H1238" s="272" t="s">
        <v>262</v>
      </c>
      <c r="I1238" s="272" t="s">
        <v>262</v>
      </c>
      <c r="J1238" s="272" t="s">
        <v>262</v>
      </c>
      <c r="K1238" s="272" t="s">
        <v>264</v>
      </c>
      <c r="L1238" s="272" t="s">
        <v>262</v>
      </c>
      <c r="M1238" s="272" t="s">
        <v>262</v>
      </c>
      <c r="N1238" s="272" t="s">
        <v>264</v>
      </c>
      <c r="O1238" s="272" t="s">
        <v>677</v>
      </c>
      <c r="P1238" s="272" t="s">
        <v>677</v>
      </c>
      <c r="Q1238" s="272" t="s">
        <v>677</v>
      </c>
      <c r="R1238" s="272" t="s">
        <v>677</v>
      </c>
      <c r="S1238" s="272" t="s">
        <v>677</v>
      </c>
      <c r="T1238" s="272" t="s">
        <v>677</v>
      </c>
      <c r="U1238" s="272" t="s">
        <v>677</v>
      </c>
      <c r="V1238" s="272" t="s">
        <v>677</v>
      </c>
      <c r="W1238" s="272" t="s">
        <v>677</v>
      </c>
      <c r="X1238" s="272" t="s">
        <v>677</v>
      </c>
      <c r="Y1238" s="272" t="s">
        <v>677</v>
      </c>
      <c r="Z1238" s="272" t="s">
        <v>677</v>
      </c>
      <c r="AA1238" s="272" t="s">
        <v>677</v>
      </c>
      <c r="AB1238" s="272" t="s">
        <v>677</v>
      </c>
      <c r="AC1238" s="272" t="s">
        <v>677</v>
      </c>
      <c r="AD1238" s="272" t="s">
        <v>677</v>
      </c>
      <c r="AE1238" s="272" t="s">
        <v>677</v>
      </c>
      <c r="AF1238" s="272" t="s">
        <v>677</v>
      </c>
      <c r="AG1238" s="272" t="s">
        <v>677</v>
      </c>
      <c r="AH1238" s="272" t="s">
        <v>677</v>
      </c>
      <c r="AI1238" s="272" t="s">
        <v>677</v>
      </c>
      <c r="AJ1238" s="272" t="s">
        <v>677</v>
      </c>
      <c r="AK1238" s="272" t="s">
        <v>677</v>
      </c>
      <c r="AL1238" s="272" t="s">
        <v>677</v>
      </c>
      <c r="AM1238" s="272" t="s">
        <v>677</v>
      </c>
      <c r="AN1238" s="272" t="s">
        <v>677</v>
      </c>
      <c r="AO1238" s="272" t="s">
        <v>677</v>
      </c>
      <c r="AP1238" s="272" t="s">
        <v>677</v>
      </c>
      <c r="AQ1238" s="272" t="s">
        <v>677</v>
      </c>
      <c r="AR1238" s="272" t="s">
        <v>677</v>
      </c>
      <c r="AS1238" s="272" t="s">
        <v>677</v>
      </c>
      <c r="AT1238" s="272" t="s">
        <v>677</v>
      </c>
      <c r="AU1238" s="272" t="s">
        <v>677</v>
      </c>
      <c r="AV1238" s="272" t="s">
        <v>677</v>
      </c>
      <c r="AW1238" s="272" t="s">
        <v>677</v>
      </c>
      <c r="AX1238" s="272" t="s">
        <v>677</v>
      </c>
    </row>
    <row r="1239" spans="1:50">
      <c r="A1239" s="272">
        <v>806709</v>
      </c>
      <c r="B1239" s="272" t="s">
        <v>712</v>
      </c>
      <c r="C1239" s="272" t="s">
        <v>262</v>
      </c>
      <c r="D1239" s="272" t="s">
        <v>262</v>
      </c>
      <c r="E1239" s="272" t="s">
        <v>262</v>
      </c>
      <c r="F1239" s="272" t="s">
        <v>262</v>
      </c>
      <c r="G1239" s="272" t="s">
        <v>262</v>
      </c>
      <c r="H1239" s="272" t="s">
        <v>262</v>
      </c>
      <c r="I1239" s="272" t="s">
        <v>262</v>
      </c>
      <c r="J1239" s="272" t="s">
        <v>262</v>
      </c>
      <c r="K1239" s="272" t="s">
        <v>264</v>
      </c>
      <c r="L1239" s="272" t="s">
        <v>262</v>
      </c>
      <c r="M1239" s="272" t="s">
        <v>262</v>
      </c>
      <c r="N1239" s="272" t="s">
        <v>264</v>
      </c>
      <c r="O1239" s="272" t="s">
        <v>677</v>
      </c>
      <c r="P1239" s="272" t="s">
        <v>677</v>
      </c>
      <c r="Q1239" s="272" t="s">
        <v>677</v>
      </c>
      <c r="R1239" s="272" t="s">
        <v>677</v>
      </c>
      <c r="S1239" s="272" t="s">
        <v>677</v>
      </c>
      <c r="T1239" s="272" t="s">
        <v>677</v>
      </c>
      <c r="U1239" s="272" t="s">
        <v>677</v>
      </c>
      <c r="V1239" s="272" t="s">
        <v>677</v>
      </c>
      <c r="W1239" s="272" t="s">
        <v>677</v>
      </c>
      <c r="X1239" s="272" t="s">
        <v>677</v>
      </c>
      <c r="Y1239" s="272" t="s">
        <v>677</v>
      </c>
      <c r="Z1239" s="272" t="s">
        <v>677</v>
      </c>
      <c r="AA1239" s="272" t="s">
        <v>677</v>
      </c>
      <c r="AB1239" s="272" t="s">
        <v>677</v>
      </c>
      <c r="AC1239" s="272" t="s">
        <v>677</v>
      </c>
      <c r="AD1239" s="272" t="s">
        <v>677</v>
      </c>
      <c r="AE1239" s="272" t="s">
        <v>677</v>
      </c>
      <c r="AF1239" s="272" t="s">
        <v>677</v>
      </c>
      <c r="AG1239" s="272" t="s">
        <v>677</v>
      </c>
      <c r="AH1239" s="272" t="s">
        <v>677</v>
      </c>
      <c r="AI1239" s="272" t="s">
        <v>677</v>
      </c>
      <c r="AJ1239" s="272" t="s">
        <v>677</v>
      </c>
      <c r="AK1239" s="272" t="s">
        <v>677</v>
      </c>
      <c r="AL1239" s="272" t="s">
        <v>677</v>
      </c>
      <c r="AM1239" s="272" t="s">
        <v>677</v>
      </c>
      <c r="AN1239" s="272" t="s">
        <v>677</v>
      </c>
      <c r="AO1239" s="272" t="s">
        <v>677</v>
      </c>
      <c r="AP1239" s="272" t="s">
        <v>677</v>
      </c>
      <c r="AQ1239" s="272" t="s">
        <v>677</v>
      </c>
      <c r="AR1239" s="272" t="s">
        <v>677</v>
      </c>
      <c r="AS1239" s="272" t="s">
        <v>677</v>
      </c>
      <c r="AT1239" s="272" t="s">
        <v>677</v>
      </c>
      <c r="AU1239" s="272" t="s">
        <v>677</v>
      </c>
      <c r="AV1239" s="272" t="s">
        <v>677</v>
      </c>
      <c r="AW1239" s="272" t="s">
        <v>677</v>
      </c>
      <c r="AX1239" s="272" t="s">
        <v>677</v>
      </c>
    </row>
    <row r="1240" spans="1:50">
      <c r="A1240" s="272">
        <v>806714</v>
      </c>
      <c r="B1240" s="272" t="s">
        <v>712</v>
      </c>
      <c r="C1240" s="272" t="s">
        <v>262</v>
      </c>
      <c r="D1240" s="272" t="s">
        <v>264</v>
      </c>
      <c r="E1240" s="272" t="s">
        <v>264</v>
      </c>
      <c r="F1240" s="272" t="s">
        <v>262</v>
      </c>
      <c r="G1240" s="272" t="s">
        <v>264</v>
      </c>
      <c r="H1240" s="272" t="s">
        <v>262</v>
      </c>
      <c r="I1240" s="272" t="s">
        <v>262</v>
      </c>
      <c r="J1240" s="272" t="s">
        <v>264</v>
      </c>
      <c r="K1240" s="272" t="s">
        <v>263</v>
      </c>
      <c r="L1240" s="272" t="s">
        <v>262</v>
      </c>
      <c r="M1240" s="272" t="s">
        <v>264</v>
      </c>
      <c r="N1240" s="272" t="s">
        <v>264</v>
      </c>
      <c r="O1240" s="272" t="s">
        <v>677</v>
      </c>
      <c r="P1240" s="272" t="s">
        <v>677</v>
      </c>
      <c r="Q1240" s="272" t="s">
        <v>677</v>
      </c>
      <c r="R1240" s="272" t="s">
        <v>677</v>
      </c>
      <c r="S1240" s="272" t="s">
        <v>677</v>
      </c>
      <c r="T1240" s="272" t="s">
        <v>677</v>
      </c>
      <c r="U1240" s="272" t="s">
        <v>677</v>
      </c>
      <c r="V1240" s="272" t="s">
        <v>677</v>
      </c>
      <c r="W1240" s="272" t="s">
        <v>677</v>
      </c>
      <c r="X1240" s="272" t="s">
        <v>677</v>
      </c>
      <c r="Y1240" s="272" t="s">
        <v>677</v>
      </c>
      <c r="Z1240" s="272" t="s">
        <v>677</v>
      </c>
      <c r="AA1240" s="272" t="s">
        <v>677</v>
      </c>
      <c r="AB1240" s="272" t="s">
        <v>677</v>
      </c>
      <c r="AC1240" s="272" t="s">
        <v>677</v>
      </c>
      <c r="AD1240" s="272" t="s">
        <v>677</v>
      </c>
      <c r="AE1240" s="272" t="s">
        <v>677</v>
      </c>
      <c r="AF1240" s="272" t="s">
        <v>677</v>
      </c>
      <c r="AG1240" s="272" t="s">
        <v>677</v>
      </c>
      <c r="AH1240" s="272" t="s">
        <v>677</v>
      </c>
      <c r="AI1240" s="272" t="s">
        <v>677</v>
      </c>
      <c r="AJ1240" s="272" t="s">
        <v>677</v>
      </c>
      <c r="AK1240" s="272" t="s">
        <v>677</v>
      </c>
      <c r="AL1240" s="272" t="s">
        <v>677</v>
      </c>
      <c r="AM1240" s="272" t="s">
        <v>677</v>
      </c>
      <c r="AN1240" s="272" t="s">
        <v>677</v>
      </c>
      <c r="AO1240" s="272" t="s">
        <v>677</v>
      </c>
      <c r="AP1240" s="272" t="s">
        <v>677</v>
      </c>
      <c r="AQ1240" s="272" t="s">
        <v>677</v>
      </c>
      <c r="AR1240" s="272" t="s">
        <v>677</v>
      </c>
      <c r="AS1240" s="272" t="s">
        <v>677</v>
      </c>
      <c r="AT1240" s="272" t="s">
        <v>677</v>
      </c>
      <c r="AU1240" s="272" t="s">
        <v>677</v>
      </c>
      <c r="AV1240" s="272" t="s">
        <v>677</v>
      </c>
      <c r="AW1240" s="272" t="s">
        <v>677</v>
      </c>
      <c r="AX1240" s="272" t="s">
        <v>677</v>
      </c>
    </row>
    <row r="1241" spans="1:50">
      <c r="A1241" s="272">
        <v>806737</v>
      </c>
      <c r="B1241" s="272" t="s">
        <v>712</v>
      </c>
      <c r="C1241" s="272" t="s">
        <v>262</v>
      </c>
      <c r="D1241" s="272" t="s">
        <v>262</v>
      </c>
      <c r="E1241" s="272" t="s">
        <v>264</v>
      </c>
      <c r="F1241" s="272" t="s">
        <v>262</v>
      </c>
      <c r="G1241" s="272" t="s">
        <v>262</v>
      </c>
      <c r="H1241" s="272" t="s">
        <v>262</v>
      </c>
      <c r="I1241" s="272" t="s">
        <v>262</v>
      </c>
      <c r="J1241" s="272" t="s">
        <v>264</v>
      </c>
      <c r="K1241" s="272" t="s">
        <v>264</v>
      </c>
      <c r="L1241" s="272" t="s">
        <v>262</v>
      </c>
      <c r="M1241" s="272" t="s">
        <v>262</v>
      </c>
      <c r="N1241" s="272" t="s">
        <v>264</v>
      </c>
      <c r="O1241" s="272" t="s">
        <v>677</v>
      </c>
      <c r="P1241" s="272" t="s">
        <v>677</v>
      </c>
      <c r="Q1241" s="272" t="s">
        <v>677</v>
      </c>
      <c r="R1241" s="272" t="s">
        <v>677</v>
      </c>
      <c r="S1241" s="272" t="s">
        <v>677</v>
      </c>
      <c r="T1241" s="272" t="s">
        <v>677</v>
      </c>
      <c r="U1241" s="272" t="s">
        <v>677</v>
      </c>
      <c r="V1241" s="272" t="s">
        <v>677</v>
      </c>
      <c r="W1241" s="272" t="s">
        <v>677</v>
      </c>
      <c r="X1241" s="272" t="s">
        <v>677</v>
      </c>
      <c r="Y1241" s="272" t="s">
        <v>677</v>
      </c>
      <c r="Z1241" s="272" t="s">
        <v>677</v>
      </c>
      <c r="AA1241" s="272" t="s">
        <v>677</v>
      </c>
      <c r="AB1241" s="272" t="s">
        <v>677</v>
      </c>
      <c r="AC1241" s="272" t="s">
        <v>677</v>
      </c>
      <c r="AD1241" s="272" t="s">
        <v>677</v>
      </c>
      <c r="AE1241" s="272" t="s">
        <v>677</v>
      </c>
      <c r="AF1241" s="272" t="s">
        <v>677</v>
      </c>
      <c r="AG1241" s="272" t="s">
        <v>677</v>
      </c>
      <c r="AH1241" s="272" t="s">
        <v>677</v>
      </c>
      <c r="AI1241" s="272" t="s">
        <v>677</v>
      </c>
      <c r="AJ1241" s="272" t="s">
        <v>677</v>
      </c>
      <c r="AK1241" s="272" t="s">
        <v>677</v>
      </c>
      <c r="AL1241" s="272" t="s">
        <v>677</v>
      </c>
      <c r="AM1241" s="272" t="s">
        <v>677</v>
      </c>
      <c r="AN1241" s="272" t="s">
        <v>677</v>
      </c>
      <c r="AO1241" s="272" t="s">
        <v>677</v>
      </c>
      <c r="AP1241" s="272" t="s">
        <v>677</v>
      </c>
      <c r="AQ1241" s="272" t="s">
        <v>677</v>
      </c>
      <c r="AR1241" s="272" t="s">
        <v>677</v>
      </c>
      <c r="AS1241" s="272" t="s">
        <v>677</v>
      </c>
      <c r="AT1241" s="272" t="s">
        <v>677</v>
      </c>
      <c r="AU1241" s="272" t="s">
        <v>677</v>
      </c>
      <c r="AV1241" s="272" t="s">
        <v>677</v>
      </c>
      <c r="AW1241" s="272" t="s">
        <v>677</v>
      </c>
      <c r="AX1241" s="272" t="s">
        <v>677</v>
      </c>
    </row>
    <row r="1242" spans="1:50">
      <c r="A1242" s="272">
        <v>806747</v>
      </c>
      <c r="B1242" s="272" t="s">
        <v>712</v>
      </c>
      <c r="C1242" s="272" t="s">
        <v>264</v>
      </c>
      <c r="D1242" s="272" t="s">
        <v>262</v>
      </c>
      <c r="E1242" s="272" t="s">
        <v>263</v>
      </c>
      <c r="F1242" s="272" t="s">
        <v>262</v>
      </c>
      <c r="G1242" s="272" t="s">
        <v>264</v>
      </c>
      <c r="H1242" s="272" t="s">
        <v>264</v>
      </c>
      <c r="I1242" s="272" t="s">
        <v>262</v>
      </c>
      <c r="J1242" s="272" t="s">
        <v>264</v>
      </c>
      <c r="K1242" s="272" t="s">
        <v>264</v>
      </c>
      <c r="L1242" s="272" t="s">
        <v>262</v>
      </c>
      <c r="M1242" s="272" t="s">
        <v>262</v>
      </c>
      <c r="N1242" s="272" t="s">
        <v>262</v>
      </c>
      <c r="O1242" s="272" t="s">
        <v>677</v>
      </c>
      <c r="P1242" s="272" t="s">
        <v>677</v>
      </c>
      <c r="Q1242" s="272" t="s">
        <v>677</v>
      </c>
      <c r="R1242" s="272" t="s">
        <v>677</v>
      </c>
      <c r="S1242" s="272" t="s">
        <v>677</v>
      </c>
      <c r="T1242" s="272" t="s">
        <v>677</v>
      </c>
      <c r="U1242" s="272" t="s">
        <v>677</v>
      </c>
      <c r="V1242" s="272" t="s">
        <v>677</v>
      </c>
      <c r="W1242" s="272" t="s">
        <v>677</v>
      </c>
      <c r="X1242" s="272" t="s">
        <v>677</v>
      </c>
      <c r="Y1242" s="272" t="s">
        <v>677</v>
      </c>
      <c r="Z1242" s="272" t="s">
        <v>677</v>
      </c>
      <c r="AA1242" s="272" t="s">
        <v>677</v>
      </c>
      <c r="AB1242" s="272" t="s">
        <v>677</v>
      </c>
      <c r="AC1242" s="272" t="s">
        <v>677</v>
      </c>
      <c r="AD1242" s="272" t="s">
        <v>677</v>
      </c>
      <c r="AE1242" s="272" t="s">
        <v>677</v>
      </c>
      <c r="AF1242" s="272" t="s">
        <v>677</v>
      </c>
      <c r="AG1242" s="272" t="s">
        <v>677</v>
      </c>
      <c r="AH1242" s="272" t="s">
        <v>677</v>
      </c>
      <c r="AI1242" s="272" t="s">
        <v>677</v>
      </c>
      <c r="AJ1242" s="272" t="s">
        <v>677</v>
      </c>
      <c r="AK1242" s="272" t="s">
        <v>677</v>
      </c>
      <c r="AL1242" s="272" t="s">
        <v>677</v>
      </c>
      <c r="AM1242" s="272" t="s">
        <v>677</v>
      </c>
      <c r="AN1242" s="272" t="s">
        <v>677</v>
      </c>
      <c r="AO1242" s="272" t="s">
        <v>677</v>
      </c>
      <c r="AP1242" s="272" t="s">
        <v>677</v>
      </c>
      <c r="AQ1242" s="272" t="s">
        <v>677</v>
      </c>
      <c r="AR1242" s="272" t="s">
        <v>677</v>
      </c>
      <c r="AS1242" s="272" t="s">
        <v>677</v>
      </c>
      <c r="AT1242" s="272" t="s">
        <v>677</v>
      </c>
      <c r="AU1242" s="272" t="s">
        <v>677</v>
      </c>
      <c r="AV1242" s="272" t="s">
        <v>677</v>
      </c>
      <c r="AW1242" s="272" t="s">
        <v>677</v>
      </c>
      <c r="AX1242" s="272" t="s">
        <v>677</v>
      </c>
    </row>
    <row r="1243" spans="1:50">
      <c r="A1243" s="272">
        <v>806751</v>
      </c>
      <c r="B1243" s="272" t="s">
        <v>712</v>
      </c>
      <c r="C1243" s="272" t="s">
        <v>262</v>
      </c>
      <c r="D1243" s="272" t="s">
        <v>262</v>
      </c>
      <c r="E1243" s="272" t="s">
        <v>264</v>
      </c>
      <c r="F1243" s="272" t="s">
        <v>262</v>
      </c>
      <c r="G1243" s="272" t="s">
        <v>264</v>
      </c>
      <c r="H1243" s="272" t="s">
        <v>262</v>
      </c>
      <c r="I1243" s="272" t="s">
        <v>262</v>
      </c>
      <c r="J1243" s="272" t="s">
        <v>264</v>
      </c>
      <c r="K1243" s="272" t="s">
        <v>264</v>
      </c>
      <c r="L1243" s="272" t="s">
        <v>264</v>
      </c>
      <c r="M1243" s="272" t="s">
        <v>264</v>
      </c>
      <c r="N1243" s="272" t="s">
        <v>262</v>
      </c>
      <c r="O1243" s="272" t="s">
        <v>677</v>
      </c>
      <c r="P1243" s="272" t="s">
        <v>677</v>
      </c>
      <c r="Q1243" s="272" t="s">
        <v>677</v>
      </c>
      <c r="R1243" s="272" t="s">
        <v>677</v>
      </c>
      <c r="S1243" s="272" t="s">
        <v>677</v>
      </c>
      <c r="T1243" s="272" t="s">
        <v>677</v>
      </c>
      <c r="U1243" s="272" t="s">
        <v>677</v>
      </c>
      <c r="V1243" s="272" t="s">
        <v>677</v>
      </c>
      <c r="W1243" s="272" t="s">
        <v>677</v>
      </c>
      <c r="X1243" s="272" t="s">
        <v>677</v>
      </c>
      <c r="Y1243" s="272" t="s">
        <v>677</v>
      </c>
      <c r="Z1243" s="272" t="s">
        <v>677</v>
      </c>
      <c r="AA1243" s="272" t="s">
        <v>677</v>
      </c>
      <c r="AB1243" s="272" t="s">
        <v>677</v>
      </c>
      <c r="AC1243" s="272" t="s">
        <v>677</v>
      </c>
      <c r="AD1243" s="272" t="s">
        <v>677</v>
      </c>
      <c r="AE1243" s="272" t="s">
        <v>677</v>
      </c>
      <c r="AF1243" s="272" t="s">
        <v>677</v>
      </c>
      <c r="AG1243" s="272" t="s">
        <v>677</v>
      </c>
      <c r="AH1243" s="272" t="s">
        <v>677</v>
      </c>
      <c r="AI1243" s="272" t="s">
        <v>677</v>
      </c>
      <c r="AJ1243" s="272" t="s">
        <v>677</v>
      </c>
      <c r="AK1243" s="272" t="s">
        <v>677</v>
      </c>
      <c r="AL1243" s="272" t="s">
        <v>677</v>
      </c>
      <c r="AM1243" s="272" t="s">
        <v>677</v>
      </c>
      <c r="AN1243" s="272" t="s">
        <v>677</v>
      </c>
      <c r="AO1243" s="272" t="s">
        <v>677</v>
      </c>
      <c r="AP1243" s="272" t="s">
        <v>677</v>
      </c>
      <c r="AQ1243" s="272" t="s">
        <v>677</v>
      </c>
      <c r="AR1243" s="272" t="s">
        <v>677</v>
      </c>
      <c r="AS1243" s="272" t="s">
        <v>677</v>
      </c>
      <c r="AT1243" s="272" t="s">
        <v>677</v>
      </c>
      <c r="AU1243" s="272" t="s">
        <v>677</v>
      </c>
      <c r="AV1243" s="272" t="s">
        <v>677</v>
      </c>
      <c r="AW1243" s="272" t="s">
        <v>677</v>
      </c>
      <c r="AX1243" s="272" t="s">
        <v>677</v>
      </c>
    </row>
    <row r="1244" spans="1:50">
      <c r="A1244" s="272">
        <v>806755</v>
      </c>
      <c r="B1244" s="272" t="s">
        <v>712</v>
      </c>
      <c r="C1244" s="272" t="s">
        <v>262</v>
      </c>
      <c r="D1244" s="272" t="s">
        <v>263</v>
      </c>
      <c r="E1244" s="272" t="s">
        <v>263</v>
      </c>
      <c r="F1244" s="272" t="s">
        <v>263</v>
      </c>
      <c r="G1244" s="272" t="s">
        <v>264</v>
      </c>
      <c r="H1244" s="272" t="s">
        <v>264</v>
      </c>
      <c r="I1244" s="272" t="s">
        <v>263</v>
      </c>
      <c r="J1244" s="272" t="s">
        <v>264</v>
      </c>
      <c r="K1244" s="272" t="s">
        <v>264</v>
      </c>
      <c r="L1244" s="272" t="s">
        <v>263</v>
      </c>
      <c r="M1244" s="272" t="s">
        <v>263</v>
      </c>
      <c r="N1244" s="272" t="s">
        <v>263</v>
      </c>
      <c r="O1244" s="272" t="s">
        <v>677</v>
      </c>
      <c r="P1244" s="272" t="s">
        <v>677</v>
      </c>
      <c r="Q1244" s="272" t="s">
        <v>677</v>
      </c>
      <c r="R1244" s="272" t="s">
        <v>677</v>
      </c>
      <c r="S1244" s="272" t="s">
        <v>677</v>
      </c>
      <c r="T1244" s="272" t="s">
        <v>677</v>
      </c>
      <c r="U1244" s="272" t="s">
        <v>677</v>
      </c>
      <c r="V1244" s="272" t="s">
        <v>677</v>
      </c>
      <c r="W1244" s="272" t="s">
        <v>677</v>
      </c>
      <c r="X1244" s="272" t="s">
        <v>677</v>
      </c>
      <c r="Y1244" s="272" t="s">
        <v>677</v>
      </c>
      <c r="Z1244" s="272" t="s">
        <v>677</v>
      </c>
      <c r="AA1244" s="272" t="s">
        <v>677</v>
      </c>
      <c r="AB1244" s="272" t="s">
        <v>677</v>
      </c>
      <c r="AC1244" s="272" t="s">
        <v>677</v>
      </c>
      <c r="AD1244" s="272" t="s">
        <v>677</v>
      </c>
      <c r="AE1244" s="272" t="s">
        <v>677</v>
      </c>
      <c r="AF1244" s="272" t="s">
        <v>677</v>
      </c>
      <c r="AG1244" s="272" t="s">
        <v>677</v>
      </c>
      <c r="AH1244" s="272" t="s">
        <v>677</v>
      </c>
      <c r="AI1244" s="272" t="s">
        <v>677</v>
      </c>
      <c r="AJ1244" s="272" t="s">
        <v>677</v>
      </c>
      <c r="AK1244" s="272" t="s">
        <v>677</v>
      </c>
      <c r="AL1244" s="272" t="s">
        <v>677</v>
      </c>
      <c r="AM1244" s="272" t="s">
        <v>677</v>
      </c>
      <c r="AN1244" s="272" t="s">
        <v>677</v>
      </c>
      <c r="AO1244" s="272" t="s">
        <v>677</v>
      </c>
      <c r="AP1244" s="272" t="s">
        <v>677</v>
      </c>
      <c r="AQ1244" s="272" t="s">
        <v>677</v>
      </c>
      <c r="AR1244" s="272" t="s">
        <v>677</v>
      </c>
      <c r="AS1244" s="272" t="s">
        <v>677</v>
      </c>
      <c r="AT1244" s="272" t="s">
        <v>677</v>
      </c>
      <c r="AU1244" s="272" t="s">
        <v>677</v>
      </c>
      <c r="AV1244" s="272" t="s">
        <v>677</v>
      </c>
      <c r="AW1244" s="272" t="s">
        <v>677</v>
      </c>
      <c r="AX1244" s="272" t="s">
        <v>677</v>
      </c>
    </row>
    <row r="1245" spans="1:50">
      <c r="A1245" s="272">
        <v>806761</v>
      </c>
      <c r="B1245" s="272" t="s">
        <v>712</v>
      </c>
      <c r="C1245" s="272" t="s">
        <v>264</v>
      </c>
      <c r="D1245" s="272" t="s">
        <v>262</v>
      </c>
      <c r="E1245" s="272" t="s">
        <v>263</v>
      </c>
      <c r="F1245" s="272" t="s">
        <v>262</v>
      </c>
      <c r="G1245" s="272" t="s">
        <v>263</v>
      </c>
      <c r="H1245" s="272" t="s">
        <v>262</v>
      </c>
      <c r="I1245" s="272" t="s">
        <v>264</v>
      </c>
      <c r="J1245" s="272" t="s">
        <v>263</v>
      </c>
      <c r="K1245" s="272" t="s">
        <v>263</v>
      </c>
      <c r="L1245" s="272" t="s">
        <v>263</v>
      </c>
      <c r="M1245" s="272" t="s">
        <v>263</v>
      </c>
      <c r="N1245" s="272" t="s">
        <v>263</v>
      </c>
      <c r="O1245" s="272" t="s">
        <v>677</v>
      </c>
      <c r="P1245" s="272" t="s">
        <v>677</v>
      </c>
      <c r="Q1245" s="272" t="s">
        <v>677</v>
      </c>
      <c r="R1245" s="272" t="s">
        <v>677</v>
      </c>
      <c r="S1245" s="272" t="s">
        <v>677</v>
      </c>
      <c r="T1245" s="272" t="s">
        <v>677</v>
      </c>
      <c r="U1245" s="272" t="s">
        <v>677</v>
      </c>
      <c r="V1245" s="272" t="s">
        <v>677</v>
      </c>
      <c r="W1245" s="272" t="s">
        <v>677</v>
      </c>
      <c r="X1245" s="272" t="s">
        <v>677</v>
      </c>
      <c r="Y1245" s="272" t="s">
        <v>677</v>
      </c>
      <c r="Z1245" s="272" t="s">
        <v>677</v>
      </c>
      <c r="AA1245" s="272" t="s">
        <v>677</v>
      </c>
      <c r="AB1245" s="272" t="s">
        <v>677</v>
      </c>
      <c r="AC1245" s="272" t="s">
        <v>677</v>
      </c>
      <c r="AD1245" s="272" t="s">
        <v>677</v>
      </c>
      <c r="AE1245" s="272" t="s">
        <v>677</v>
      </c>
      <c r="AF1245" s="272" t="s">
        <v>677</v>
      </c>
      <c r="AG1245" s="272" t="s">
        <v>677</v>
      </c>
      <c r="AH1245" s="272" t="s">
        <v>677</v>
      </c>
      <c r="AI1245" s="272" t="s">
        <v>677</v>
      </c>
      <c r="AJ1245" s="272" t="s">
        <v>677</v>
      </c>
      <c r="AK1245" s="272" t="s">
        <v>677</v>
      </c>
      <c r="AL1245" s="272" t="s">
        <v>677</v>
      </c>
      <c r="AM1245" s="272" t="s">
        <v>677</v>
      </c>
      <c r="AN1245" s="272" t="s">
        <v>677</v>
      </c>
      <c r="AO1245" s="272" t="s">
        <v>677</v>
      </c>
      <c r="AP1245" s="272" t="s">
        <v>677</v>
      </c>
      <c r="AQ1245" s="272" t="s">
        <v>677</v>
      </c>
      <c r="AR1245" s="272" t="s">
        <v>677</v>
      </c>
      <c r="AS1245" s="272" t="s">
        <v>677</v>
      </c>
      <c r="AT1245" s="272" t="s">
        <v>677</v>
      </c>
      <c r="AU1245" s="272" t="s">
        <v>677</v>
      </c>
      <c r="AV1245" s="272" t="s">
        <v>677</v>
      </c>
      <c r="AW1245" s="272" t="s">
        <v>677</v>
      </c>
      <c r="AX1245" s="272" t="s">
        <v>677</v>
      </c>
    </row>
    <row r="1246" spans="1:50">
      <c r="A1246" s="272">
        <v>806787</v>
      </c>
      <c r="B1246" s="272" t="s">
        <v>712</v>
      </c>
      <c r="C1246" s="272" t="s">
        <v>262</v>
      </c>
      <c r="D1246" s="272" t="s">
        <v>262</v>
      </c>
      <c r="E1246" s="272" t="s">
        <v>262</v>
      </c>
      <c r="F1246" s="272" t="s">
        <v>262</v>
      </c>
      <c r="G1246" s="272" t="s">
        <v>264</v>
      </c>
      <c r="H1246" s="272" t="s">
        <v>262</v>
      </c>
      <c r="I1246" s="272" t="s">
        <v>262</v>
      </c>
      <c r="J1246" s="272" t="s">
        <v>262</v>
      </c>
      <c r="K1246" s="272" t="s">
        <v>262</v>
      </c>
      <c r="L1246" s="272" t="s">
        <v>262</v>
      </c>
      <c r="M1246" s="272" t="s">
        <v>262</v>
      </c>
      <c r="N1246" s="272" t="s">
        <v>264</v>
      </c>
      <c r="O1246" s="272" t="s">
        <v>677</v>
      </c>
      <c r="P1246" s="272" t="s">
        <v>677</v>
      </c>
      <c r="Q1246" s="272" t="s">
        <v>677</v>
      </c>
      <c r="R1246" s="272" t="s">
        <v>677</v>
      </c>
      <c r="S1246" s="272" t="s">
        <v>677</v>
      </c>
      <c r="T1246" s="272" t="s">
        <v>677</v>
      </c>
      <c r="U1246" s="272" t="s">
        <v>677</v>
      </c>
      <c r="V1246" s="272" t="s">
        <v>677</v>
      </c>
      <c r="W1246" s="272" t="s">
        <v>677</v>
      </c>
      <c r="X1246" s="272" t="s">
        <v>677</v>
      </c>
      <c r="Y1246" s="272" t="s">
        <v>677</v>
      </c>
      <c r="Z1246" s="272" t="s">
        <v>677</v>
      </c>
      <c r="AA1246" s="272" t="s">
        <v>677</v>
      </c>
      <c r="AB1246" s="272" t="s">
        <v>677</v>
      </c>
      <c r="AC1246" s="272" t="s">
        <v>677</v>
      </c>
      <c r="AD1246" s="272" t="s">
        <v>677</v>
      </c>
      <c r="AE1246" s="272" t="s">
        <v>677</v>
      </c>
      <c r="AF1246" s="272" t="s">
        <v>677</v>
      </c>
      <c r="AG1246" s="272" t="s">
        <v>677</v>
      </c>
      <c r="AH1246" s="272" t="s">
        <v>677</v>
      </c>
      <c r="AI1246" s="272" t="s">
        <v>677</v>
      </c>
      <c r="AJ1246" s="272" t="s">
        <v>677</v>
      </c>
      <c r="AK1246" s="272" t="s">
        <v>677</v>
      </c>
      <c r="AL1246" s="272" t="s">
        <v>677</v>
      </c>
      <c r="AM1246" s="272" t="s">
        <v>677</v>
      </c>
      <c r="AN1246" s="272" t="s">
        <v>677</v>
      </c>
      <c r="AO1246" s="272" t="s">
        <v>677</v>
      </c>
      <c r="AP1246" s="272" t="s">
        <v>677</v>
      </c>
      <c r="AQ1246" s="272" t="s">
        <v>677</v>
      </c>
      <c r="AR1246" s="272" t="s">
        <v>677</v>
      </c>
      <c r="AS1246" s="272" t="s">
        <v>677</v>
      </c>
      <c r="AT1246" s="272" t="s">
        <v>677</v>
      </c>
      <c r="AU1246" s="272" t="s">
        <v>677</v>
      </c>
      <c r="AV1246" s="272" t="s">
        <v>677</v>
      </c>
      <c r="AW1246" s="272" t="s">
        <v>677</v>
      </c>
      <c r="AX1246" s="272" t="s">
        <v>677</v>
      </c>
    </row>
    <row r="1247" spans="1:50">
      <c r="A1247" s="272">
        <v>806793</v>
      </c>
      <c r="B1247" s="272" t="s">
        <v>712</v>
      </c>
      <c r="C1247" s="272" t="s">
        <v>262</v>
      </c>
      <c r="D1247" s="272" t="s">
        <v>262</v>
      </c>
      <c r="E1247" s="272" t="s">
        <v>262</v>
      </c>
      <c r="F1247" s="272" t="s">
        <v>262</v>
      </c>
      <c r="G1247" s="272" t="s">
        <v>264</v>
      </c>
      <c r="H1247" s="272" t="s">
        <v>262</v>
      </c>
      <c r="I1247" s="272" t="s">
        <v>264</v>
      </c>
      <c r="J1247" s="272" t="s">
        <v>262</v>
      </c>
      <c r="K1247" s="272" t="s">
        <v>264</v>
      </c>
      <c r="L1247" s="272" t="s">
        <v>264</v>
      </c>
      <c r="M1247" s="272" t="s">
        <v>264</v>
      </c>
      <c r="N1247" s="272" t="s">
        <v>263</v>
      </c>
      <c r="O1247" s="272" t="s">
        <v>677</v>
      </c>
      <c r="P1247" s="272" t="s">
        <v>677</v>
      </c>
      <c r="Q1247" s="272" t="s">
        <v>677</v>
      </c>
      <c r="R1247" s="272" t="s">
        <v>677</v>
      </c>
      <c r="S1247" s="272" t="s">
        <v>677</v>
      </c>
      <c r="T1247" s="272" t="s">
        <v>677</v>
      </c>
      <c r="U1247" s="272" t="s">
        <v>677</v>
      </c>
      <c r="V1247" s="272" t="s">
        <v>677</v>
      </c>
      <c r="W1247" s="272" t="s">
        <v>677</v>
      </c>
      <c r="X1247" s="272" t="s">
        <v>677</v>
      </c>
      <c r="Y1247" s="272" t="s">
        <v>677</v>
      </c>
      <c r="Z1247" s="272" t="s">
        <v>677</v>
      </c>
      <c r="AA1247" s="272" t="s">
        <v>677</v>
      </c>
      <c r="AB1247" s="272" t="s">
        <v>677</v>
      </c>
      <c r="AC1247" s="272" t="s">
        <v>677</v>
      </c>
      <c r="AD1247" s="272" t="s">
        <v>677</v>
      </c>
      <c r="AE1247" s="272" t="s">
        <v>677</v>
      </c>
      <c r="AF1247" s="272" t="s">
        <v>677</v>
      </c>
      <c r="AG1247" s="272" t="s">
        <v>677</v>
      </c>
      <c r="AH1247" s="272" t="s">
        <v>677</v>
      </c>
      <c r="AI1247" s="272" t="s">
        <v>677</v>
      </c>
      <c r="AJ1247" s="272" t="s">
        <v>677</v>
      </c>
      <c r="AK1247" s="272" t="s">
        <v>677</v>
      </c>
      <c r="AL1247" s="272" t="s">
        <v>677</v>
      </c>
      <c r="AM1247" s="272" t="s">
        <v>677</v>
      </c>
      <c r="AN1247" s="272" t="s">
        <v>677</v>
      </c>
      <c r="AO1247" s="272" t="s">
        <v>677</v>
      </c>
      <c r="AP1247" s="272" t="s">
        <v>677</v>
      </c>
      <c r="AQ1247" s="272" t="s">
        <v>677</v>
      </c>
      <c r="AR1247" s="272" t="s">
        <v>677</v>
      </c>
      <c r="AS1247" s="272" t="s">
        <v>677</v>
      </c>
      <c r="AT1247" s="272" t="s">
        <v>677</v>
      </c>
      <c r="AU1247" s="272" t="s">
        <v>677</v>
      </c>
      <c r="AV1247" s="272" t="s">
        <v>677</v>
      </c>
      <c r="AW1247" s="272" t="s">
        <v>677</v>
      </c>
      <c r="AX1247" s="272" t="s">
        <v>677</v>
      </c>
    </row>
    <row r="1248" spans="1:50">
      <c r="A1248" s="272">
        <v>806805</v>
      </c>
      <c r="B1248" s="272" t="s">
        <v>712</v>
      </c>
      <c r="C1248" s="272" t="s">
        <v>264</v>
      </c>
      <c r="D1248" s="272" t="s">
        <v>264</v>
      </c>
      <c r="E1248" s="272" t="s">
        <v>264</v>
      </c>
      <c r="F1248" s="272" t="s">
        <v>262</v>
      </c>
      <c r="G1248" s="272" t="s">
        <v>262</v>
      </c>
      <c r="H1248" s="272" t="s">
        <v>264</v>
      </c>
      <c r="I1248" s="272" t="s">
        <v>264</v>
      </c>
      <c r="J1248" s="272" t="s">
        <v>263</v>
      </c>
      <c r="K1248" s="272" t="s">
        <v>263</v>
      </c>
      <c r="L1248" s="272" t="s">
        <v>264</v>
      </c>
      <c r="M1248" s="272" t="s">
        <v>264</v>
      </c>
      <c r="N1248" s="272" t="s">
        <v>263</v>
      </c>
      <c r="O1248" s="272" t="s">
        <v>677</v>
      </c>
      <c r="P1248" s="272" t="s">
        <v>677</v>
      </c>
      <c r="Q1248" s="272" t="s">
        <v>677</v>
      </c>
      <c r="R1248" s="272" t="s">
        <v>677</v>
      </c>
      <c r="S1248" s="272" t="s">
        <v>677</v>
      </c>
      <c r="T1248" s="272" t="s">
        <v>677</v>
      </c>
      <c r="U1248" s="272" t="s">
        <v>677</v>
      </c>
      <c r="V1248" s="272" t="s">
        <v>677</v>
      </c>
      <c r="W1248" s="272" t="s">
        <v>677</v>
      </c>
      <c r="X1248" s="272" t="s">
        <v>677</v>
      </c>
      <c r="Y1248" s="272" t="s">
        <v>677</v>
      </c>
      <c r="Z1248" s="272" t="s">
        <v>677</v>
      </c>
      <c r="AA1248" s="272" t="s">
        <v>677</v>
      </c>
      <c r="AB1248" s="272" t="s">
        <v>677</v>
      </c>
      <c r="AC1248" s="272" t="s">
        <v>677</v>
      </c>
      <c r="AD1248" s="272" t="s">
        <v>677</v>
      </c>
      <c r="AE1248" s="272" t="s">
        <v>677</v>
      </c>
      <c r="AF1248" s="272" t="s">
        <v>677</v>
      </c>
      <c r="AG1248" s="272" t="s">
        <v>677</v>
      </c>
      <c r="AH1248" s="272" t="s">
        <v>677</v>
      </c>
      <c r="AI1248" s="272" t="s">
        <v>677</v>
      </c>
      <c r="AJ1248" s="272" t="s">
        <v>677</v>
      </c>
      <c r="AK1248" s="272" t="s">
        <v>677</v>
      </c>
      <c r="AL1248" s="272" t="s">
        <v>677</v>
      </c>
      <c r="AM1248" s="272" t="s">
        <v>677</v>
      </c>
      <c r="AN1248" s="272" t="s">
        <v>677</v>
      </c>
      <c r="AO1248" s="272" t="s">
        <v>677</v>
      </c>
      <c r="AP1248" s="272" t="s">
        <v>677</v>
      </c>
      <c r="AQ1248" s="272" t="s">
        <v>677</v>
      </c>
      <c r="AR1248" s="272" t="s">
        <v>677</v>
      </c>
      <c r="AS1248" s="272" t="s">
        <v>677</v>
      </c>
      <c r="AT1248" s="272" t="s">
        <v>677</v>
      </c>
      <c r="AU1248" s="272" t="s">
        <v>677</v>
      </c>
      <c r="AV1248" s="272" t="s">
        <v>677</v>
      </c>
      <c r="AW1248" s="272" t="s">
        <v>677</v>
      </c>
      <c r="AX1248" s="272" t="s">
        <v>677</v>
      </c>
    </row>
    <row r="1249" spans="1:50">
      <c r="A1249" s="272">
        <v>806820</v>
      </c>
      <c r="B1249" s="272" t="s">
        <v>712</v>
      </c>
      <c r="C1249" s="272" t="s">
        <v>263</v>
      </c>
      <c r="D1249" s="272" t="s">
        <v>262</v>
      </c>
      <c r="E1249" s="272" t="s">
        <v>264</v>
      </c>
      <c r="F1249" s="272" t="s">
        <v>264</v>
      </c>
      <c r="G1249" s="272" t="s">
        <v>263</v>
      </c>
      <c r="H1249" s="272" t="s">
        <v>263</v>
      </c>
      <c r="I1249" s="272" t="s">
        <v>263</v>
      </c>
      <c r="J1249" s="272" t="s">
        <v>262</v>
      </c>
      <c r="K1249" s="272" t="s">
        <v>262</v>
      </c>
      <c r="L1249" s="272" t="s">
        <v>262</v>
      </c>
      <c r="M1249" s="272" t="s">
        <v>262</v>
      </c>
      <c r="N1249" s="272" t="s">
        <v>262</v>
      </c>
      <c r="O1249" s="272" t="s">
        <v>677</v>
      </c>
      <c r="P1249" s="272" t="s">
        <v>677</v>
      </c>
      <c r="Q1249" s="272" t="s">
        <v>677</v>
      </c>
      <c r="R1249" s="272" t="s">
        <v>677</v>
      </c>
      <c r="S1249" s="272" t="s">
        <v>677</v>
      </c>
      <c r="T1249" s="272" t="s">
        <v>677</v>
      </c>
      <c r="U1249" s="272" t="s">
        <v>677</v>
      </c>
      <c r="V1249" s="272" t="s">
        <v>677</v>
      </c>
      <c r="W1249" s="272" t="s">
        <v>677</v>
      </c>
      <c r="X1249" s="272" t="s">
        <v>677</v>
      </c>
      <c r="Y1249" s="272" t="s">
        <v>677</v>
      </c>
      <c r="Z1249" s="272" t="s">
        <v>677</v>
      </c>
      <c r="AA1249" s="272" t="s">
        <v>677</v>
      </c>
      <c r="AB1249" s="272" t="s">
        <v>677</v>
      </c>
      <c r="AC1249" s="272" t="s">
        <v>677</v>
      </c>
      <c r="AD1249" s="272" t="s">
        <v>677</v>
      </c>
      <c r="AE1249" s="272" t="s">
        <v>677</v>
      </c>
      <c r="AF1249" s="272" t="s">
        <v>677</v>
      </c>
      <c r="AG1249" s="272" t="s">
        <v>677</v>
      </c>
      <c r="AH1249" s="272" t="s">
        <v>677</v>
      </c>
      <c r="AI1249" s="272" t="s">
        <v>677</v>
      </c>
      <c r="AJ1249" s="272" t="s">
        <v>677</v>
      </c>
      <c r="AK1249" s="272" t="s">
        <v>677</v>
      </c>
      <c r="AL1249" s="272" t="s">
        <v>677</v>
      </c>
      <c r="AM1249" s="272" t="s">
        <v>677</v>
      </c>
      <c r="AN1249" s="272" t="s">
        <v>677</v>
      </c>
      <c r="AO1249" s="272" t="s">
        <v>677</v>
      </c>
      <c r="AP1249" s="272" t="s">
        <v>677</v>
      </c>
      <c r="AQ1249" s="272" t="s">
        <v>677</v>
      </c>
      <c r="AR1249" s="272" t="s">
        <v>677</v>
      </c>
      <c r="AS1249" s="272" t="s">
        <v>677</v>
      </c>
      <c r="AT1249" s="272" t="s">
        <v>677</v>
      </c>
      <c r="AU1249" s="272" t="s">
        <v>677</v>
      </c>
      <c r="AV1249" s="272" t="s">
        <v>677</v>
      </c>
      <c r="AW1249" s="272" t="s">
        <v>677</v>
      </c>
      <c r="AX1249" s="272" t="s">
        <v>677</v>
      </c>
    </row>
    <row r="1250" spans="1:50">
      <c r="A1250" s="272">
        <v>806832</v>
      </c>
      <c r="B1250" s="272" t="s">
        <v>712</v>
      </c>
      <c r="C1250" s="272" t="s">
        <v>262</v>
      </c>
      <c r="D1250" s="272" t="s">
        <v>262</v>
      </c>
      <c r="E1250" s="272" t="s">
        <v>262</v>
      </c>
      <c r="F1250" s="272" t="s">
        <v>262</v>
      </c>
      <c r="G1250" s="272" t="s">
        <v>262</v>
      </c>
      <c r="H1250" s="272" t="s">
        <v>264</v>
      </c>
      <c r="I1250" s="272" t="s">
        <v>262</v>
      </c>
      <c r="J1250" s="272" t="s">
        <v>262</v>
      </c>
      <c r="K1250" s="272" t="s">
        <v>262</v>
      </c>
      <c r="L1250" s="272" t="s">
        <v>262</v>
      </c>
      <c r="M1250" s="272" t="s">
        <v>263</v>
      </c>
      <c r="N1250" s="272" t="s">
        <v>262</v>
      </c>
      <c r="O1250" s="272" t="s">
        <v>677</v>
      </c>
      <c r="P1250" s="272" t="s">
        <v>677</v>
      </c>
      <c r="Q1250" s="272" t="s">
        <v>677</v>
      </c>
      <c r="R1250" s="272" t="s">
        <v>677</v>
      </c>
      <c r="S1250" s="272" t="s">
        <v>677</v>
      </c>
      <c r="T1250" s="272" t="s">
        <v>677</v>
      </c>
      <c r="U1250" s="272" t="s">
        <v>677</v>
      </c>
      <c r="V1250" s="272" t="s">
        <v>677</v>
      </c>
      <c r="W1250" s="272" t="s">
        <v>677</v>
      </c>
      <c r="X1250" s="272" t="s">
        <v>677</v>
      </c>
      <c r="Y1250" s="272" t="s">
        <v>677</v>
      </c>
      <c r="Z1250" s="272" t="s">
        <v>677</v>
      </c>
      <c r="AA1250" s="272" t="s">
        <v>677</v>
      </c>
      <c r="AB1250" s="272" t="s">
        <v>677</v>
      </c>
      <c r="AC1250" s="272" t="s">
        <v>677</v>
      </c>
      <c r="AD1250" s="272" t="s">
        <v>677</v>
      </c>
      <c r="AE1250" s="272" t="s">
        <v>677</v>
      </c>
      <c r="AF1250" s="272" t="s">
        <v>677</v>
      </c>
      <c r="AG1250" s="272" t="s">
        <v>677</v>
      </c>
      <c r="AH1250" s="272" t="s">
        <v>677</v>
      </c>
      <c r="AI1250" s="272" t="s">
        <v>677</v>
      </c>
      <c r="AJ1250" s="272" t="s">
        <v>677</v>
      </c>
      <c r="AK1250" s="272" t="s">
        <v>677</v>
      </c>
      <c r="AL1250" s="272" t="s">
        <v>677</v>
      </c>
      <c r="AM1250" s="272" t="s">
        <v>677</v>
      </c>
      <c r="AN1250" s="272" t="s">
        <v>677</v>
      </c>
      <c r="AO1250" s="272" t="s">
        <v>677</v>
      </c>
      <c r="AP1250" s="272" t="s">
        <v>677</v>
      </c>
      <c r="AQ1250" s="272" t="s">
        <v>677</v>
      </c>
      <c r="AR1250" s="272" t="s">
        <v>677</v>
      </c>
      <c r="AS1250" s="272" t="s">
        <v>677</v>
      </c>
      <c r="AT1250" s="272" t="s">
        <v>677</v>
      </c>
      <c r="AU1250" s="272" t="s">
        <v>677</v>
      </c>
      <c r="AV1250" s="272" t="s">
        <v>677</v>
      </c>
      <c r="AW1250" s="272" t="s">
        <v>677</v>
      </c>
      <c r="AX1250" s="272" t="s">
        <v>677</v>
      </c>
    </row>
    <row r="1251" spans="1:50">
      <c r="A1251" s="272">
        <v>806864</v>
      </c>
      <c r="B1251" s="272" t="s">
        <v>712</v>
      </c>
      <c r="C1251" s="272" t="s">
        <v>262</v>
      </c>
      <c r="D1251" s="272" t="s">
        <v>264</v>
      </c>
      <c r="E1251" s="272" t="s">
        <v>264</v>
      </c>
      <c r="F1251" s="272" t="s">
        <v>262</v>
      </c>
      <c r="G1251" s="272" t="s">
        <v>264</v>
      </c>
      <c r="H1251" s="272" t="s">
        <v>262</v>
      </c>
      <c r="I1251" s="272" t="s">
        <v>264</v>
      </c>
      <c r="J1251" s="272" t="s">
        <v>262</v>
      </c>
      <c r="K1251" s="272" t="s">
        <v>264</v>
      </c>
      <c r="L1251" s="272" t="s">
        <v>264</v>
      </c>
      <c r="M1251" s="272" t="s">
        <v>262</v>
      </c>
      <c r="N1251" s="272" t="s">
        <v>262</v>
      </c>
      <c r="O1251" s="272" t="s">
        <v>677</v>
      </c>
      <c r="P1251" s="272" t="s">
        <v>677</v>
      </c>
      <c r="Q1251" s="272" t="s">
        <v>677</v>
      </c>
      <c r="R1251" s="272" t="s">
        <v>677</v>
      </c>
      <c r="S1251" s="272" t="s">
        <v>677</v>
      </c>
      <c r="T1251" s="272" t="s">
        <v>677</v>
      </c>
      <c r="U1251" s="272" t="s">
        <v>677</v>
      </c>
      <c r="V1251" s="272" t="s">
        <v>677</v>
      </c>
      <c r="W1251" s="272" t="s">
        <v>677</v>
      </c>
      <c r="X1251" s="272" t="s">
        <v>677</v>
      </c>
      <c r="Y1251" s="272" t="s">
        <v>677</v>
      </c>
      <c r="Z1251" s="272" t="s">
        <v>677</v>
      </c>
      <c r="AA1251" s="272" t="s">
        <v>677</v>
      </c>
      <c r="AB1251" s="272" t="s">
        <v>677</v>
      </c>
      <c r="AC1251" s="272" t="s">
        <v>677</v>
      </c>
      <c r="AD1251" s="272" t="s">
        <v>677</v>
      </c>
      <c r="AE1251" s="272" t="s">
        <v>677</v>
      </c>
      <c r="AF1251" s="272" t="s">
        <v>677</v>
      </c>
      <c r="AG1251" s="272" t="s">
        <v>677</v>
      </c>
      <c r="AH1251" s="272" t="s">
        <v>677</v>
      </c>
      <c r="AI1251" s="272" t="s">
        <v>677</v>
      </c>
      <c r="AJ1251" s="272" t="s">
        <v>677</v>
      </c>
      <c r="AK1251" s="272" t="s">
        <v>677</v>
      </c>
      <c r="AL1251" s="272" t="s">
        <v>677</v>
      </c>
      <c r="AM1251" s="272" t="s">
        <v>677</v>
      </c>
      <c r="AN1251" s="272" t="s">
        <v>677</v>
      </c>
      <c r="AO1251" s="272" t="s">
        <v>677</v>
      </c>
      <c r="AP1251" s="272" t="s">
        <v>677</v>
      </c>
      <c r="AQ1251" s="272" t="s">
        <v>677</v>
      </c>
      <c r="AR1251" s="272" t="s">
        <v>677</v>
      </c>
      <c r="AS1251" s="272" t="s">
        <v>677</v>
      </c>
      <c r="AT1251" s="272" t="s">
        <v>677</v>
      </c>
      <c r="AU1251" s="272" t="s">
        <v>677</v>
      </c>
      <c r="AV1251" s="272" t="s">
        <v>677</v>
      </c>
      <c r="AW1251" s="272" t="s">
        <v>677</v>
      </c>
      <c r="AX1251" s="272" t="s">
        <v>677</v>
      </c>
    </row>
    <row r="1252" spans="1:50">
      <c r="A1252" s="272">
        <v>806889</v>
      </c>
      <c r="B1252" s="272" t="s">
        <v>712</v>
      </c>
      <c r="C1252" s="272" t="s">
        <v>264</v>
      </c>
      <c r="D1252" s="272" t="s">
        <v>264</v>
      </c>
      <c r="E1252" s="272" t="s">
        <v>263</v>
      </c>
      <c r="F1252" s="272" t="s">
        <v>264</v>
      </c>
      <c r="G1252" s="272" t="s">
        <v>264</v>
      </c>
      <c r="H1252" s="272" t="s">
        <v>264</v>
      </c>
      <c r="I1252" s="272" t="s">
        <v>262</v>
      </c>
      <c r="J1252" s="272" t="s">
        <v>262</v>
      </c>
      <c r="K1252" s="272" t="s">
        <v>262</v>
      </c>
      <c r="L1252" s="272" t="s">
        <v>263</v>
      </c>
      <c r="M1252" s="272" t="s">
        <v>264</v>
      </c>
      <c r="N1252" s="272" t="s">
        <v>262</v>
      </c>
      <c r="O1252" s="272" t="s">
        <v>677</v>
      </c>
      <c r="P1252" s="272" t="s">
        <v>677</v>
      </c>
      <c r="Q1252" s="272" t="s">
        <v>677</v>
      </c>
      <c r="R1252" s="272" t="s">
        <v>677</v>
      </c>
      <c r="S1252" s="272" t="s">
        <v>677</v>
      </c>
      <c r="T1252" s="272" t="s">
        <v>677</v>
      </c>
      <c r="U1252" s="272" t="s">
        <v>677</v>
      </c>
      <c r="V1252" s="272" t="s">
        <v>677</v>
      </c>
      <c r="W1252" s="272" t="s">
        <v>677</v>
      </c>
      <c r="X1252" s="272" t="s">
        <v>677</v>
      </c>
      <c r="Y1252" s="272" t="s">
        <v>677</v>
      </c>
      <c r="Z1252" s="272" t="s">
        <v>677</v>
      </c>
      <c r="AA1252" s="272" t="s">
        <v>677</v>
      </c>
      <c r="AB1252" s="272" t="s">
        <v>677</v>
      </c>
      <c r="AC1252" s="272" t="s">
        <v>677</v>
      </c>
      <c r="AD1252" s="272" t="s">
        <v>677</v>
      </c>
      <c r="AE1252" s="272" t="s">
        <v>677</v>
      </c>
      <c r="AF1252" s="272" t="s">
        <v>677</v>
      </c>
      <c r="AG1252" s="272" t="s">
        <v>677</v>
      </c>
      <c r="AH1252" s="272" t="s">
        <v>677</v>
      </c>
      <c r="AI1252" s="272" t="s">
        <v>677</v>
      </c>
      <c r="AJ1252" s="272" t="s">
        <v>677</v>
      </c>
      <c r="AK1252" s="272" t="s">
        <v>677</v>
      </c>
      <c r="AL1252" s="272" t="s">
        <v>677</v>
      </c>
      <c r="AM1252" s="272" t="s">
        <v>677</v>
      </c>
      <c r="AN1252" s="272" t="s">
        <v>677</v>
      </c>
      <c r="AO1252" s="272" t="s">
        <v>677</v>
      </c>
      <c r="AP1252" s="272" t="s">
        <v>677</v>
      </c>
      <c r="AQ1252" s="272" t="s">
        <v>677</v>
      </c>
      <c r="AR1252" s="272" t="s">
        <v>677</v>
      </c>
      <c r="AS1252" s="272" t="s">
        <v>677</v>
      </c>
      <c r="AT1252" s="272" t="s">
        <v>677</v>
      </c>
      <c r="AU1252" s="272" t="s">
        <v>677</v>
      </c>
      <c r="AV1252" s="272" t="s">
        <v>677</v>
      </c>
      <c r="AW1252" s="272" t="s">
        <v>677</v>
      </c>
      <c r="AX1252" s="272" t="s">
        <v>677</v>
      </c>
    </row>
    <row r="1253" spans="1:50">
      <c r="A1253" s="272">
        <v>806890</v>
      </c>
      <c r="B1253" s="272" t="s">
        <v>712</v>
      </c>
      <c r="C1253" s="272" t="s">
        <v>262</v>
      </c>
      <c r="D1253" s="272" t="s">
        <v>262</v>
      </c>
      <c r="E1253" s="272" t="s">
        <v>264</v>
      </c>
      <c r="F1253" s="272" t="s">
        <v>264</v>
      </c>
      <c r="G1253" s="272" t="s">
        <v>264</v>
      </c>
      <c r="H1253" s="272" t="s">
        <v>264</v>
      </c>
      <c r="I1253" s="272" t="s">
        <v>263</v>
      </c>
      <c r="J1253" s="272" t="s">
        <v>263</v>
      </c>
      <c r="K1253" s="272" t="s">
        <v>264</v>
      </c>
      <c r="L1253" s="272" t="s">
        <v>264</v>
      </c>
      <c r="M1253" s="272" t="s">
        <v>264</v>
      </c>
      <c r="N1253" s="272" t="s">
        <v>264</v>
      </c>
      <c r="O1253" s="272" t="s">
        <v>677</v>
      </c>
      <c r="P1253" s="272" t="s">
        <v>677</v>
      </c>
      <c r="Q1253" s="272" t="s">
        <v>677</v>
      </c>
      <c r="R1253" s="272" t="s">
        <v>677</v>
      </c>
      <c r="S1253" s="272" t="s">
        <v>677</v>
      </c>
      <c r="T1253" s="272" t="s">
        <v>677</v>
      </c>
      <c r="U1253" s="272" t="s">
        <v>677</v>
      </c>
      <c r="V1253" s="272" t="s">
        <v>677</v>
      </c>
      <c r="W1253" s="272" t="s">
        <v>677</v>
      </c>
      <c r="X1253" s="272" t="s">
        <v>677</v>
      </c>
      <c r="Y1253" s="272" t="s">
        <v>677</v>
      </c>
      <c r="Z1253" s="272" t="s">
        <v>677</v>
      </c>
      <c r="AA1253" s="272" t="s">
        <v>677</v>
      </c>
      <c r="AB1253" s="272" t="s">
        <v>677</v>
      </c>
      <c r="AC1253" s="272" t="s">
        <v>677</v>
      </c>
      <c r="AD1253" s="272" t="s">
        <v>677</v>
      </c>
      <c r="AE1253" s="272" t="s">
        <v>677</v>
      </c>
      <c r="AF1253" s="272" t="s">
        <v>677</v>
      </c>
      <c r="AG1253" s="272" t="s">
        <v>677</v>
      </c>
      <c r="AH1253" s="272" t="s">
        <v>677</v>
      </c>
      <c r="AI1253" s="272" t="s">
        <v>677</v>
      </c>
      <c r="AJ1253" s="272" t="s">
        <v>677</v>
      </c>
      <c r="AK1253" s="272" t="s">
        <v>677</v>
      </c>
      <c r="AL1253" s="272" t="s">
        <v>677</v>
      </c>
      <c r="AM1253" s="272" t="s">
        <v>677</v>
      </c>
      <c r="AN1253" s="272" t="s">
        <v>677</v>
      </c>
      <c r="AO1253" s="272" t="s">
        <v>677</v>
      </c>
      <c r="AP1253" s="272" t="s">
        <v>677</v>
      </c>
      <c r="AQ1253" s="272" t="s">
        <v>677</v>
      </c>
      <c r="AR1253" s="272" t="s">
        <v>677</v>
      </c>
      <c r="AS1253" s="272" t="s">
        <v>677</v>
      </c>
      <c r="AT1253" s="272" t="s">
        <v>677</v>
      </c>
      <c r="AU1253" s="272" t="s">
        <v>677</v>
      </c>
      <c r="AV1253" s="272" t="s">
        <v>677</v>
      </c>
      <c r="AW1253" s="272" t="s">
        <v>677</v>
      </c>
      <c r="AX1253" s="272" t="s">
        <v>677</v>
      </c>
    </row>
    <row r="1254" spans="1:50">
      <c r="A1254" s="272">
        <v>806892</v>
      </c>
      <c r="B1254" s="272" t="s">
        <v>712</v>
      </c>
      <c r="C1254" s="272" t="s">
        <v>262</v>
      </c>
      <c r="D1254" s="272" t="s">
        <v>262</v>
      </c>
      <c r="E1254" s="272" t="s">
        <v>264</v>
      </c>
      <c r="F1254" s="272" t="s">
        <v>264</v>
      </c>
      <c r="G1254" s="272" t="s">
        <v>262</v>
      </c>
      <c r="H1254" s="272" t="s">
        <v>264</v>
      </c>
      <c r="I1254" s="272" t="s">
        <v>263</v>
      </c>
      <c r="J1254" s="272" t="s">
        <v>263</v>
      </c>
      <c r="K1254" s="272" t="s">
        <v>263</v>
      </c>
      <c r="L1254" s="272" t="s">
        <v>263</v>
      </c>
      <c r="M1254" s="272" t="s">
        <v>263</v>
      </c>
      <c r="N1254" s="272" t="s">
        <v>264</v>
      </c>
      <c r="O1254" s="272" t="s">
        <v>677</v>
      </c>
      <c r="P1254" s="272" t="s">
        <v>677</v>
      </c>
      <c r="Q1254" s="272" t="s">
        <v>677</v>
      </c>
      <c r="R1254" s="272" t="s">
        <v>677</v>
      </c>
      <c r="S1254" s="272" t="s">
        <v>677</v>
      </c>
      <c r="T1254" s="272" t="s">
        <v>677</v>
      </c>
      <c r="U1254" s="272" t="s">
        <v>677</v>
      </c>
      <c r="V1254" s="272" t="s">
        <v>677</v>
      </c>
      <c r="W1254" s="272" t="s">
        <v>677</v>
      </c>
      <c r="X1254" s="272" t="s">
        <v>677</v>
      </c>
      <c r="Y1254" s="272" t="s">
        <v>677</v>
      </c>
      <c r="Z1254" s="272" t="s">
        <v>677</v>
      </c>
      <c r="AA1254" s="272" t="s">
        <v>677</v>
      </c>
      <c r="AB1254" s="272" t="s">
        <v>677</v>
      </c>
      <c r="AC1254" s="272" t="s">
        <v>677</v>
      </c>
      <c r="AD1254" s="272" t="s">
        <v>677</v>
      </c>
      <c r="AE1254" s="272" t="s">
        <v>677</v>
      </c>
      <c r="AF1254" s="272" t="s">
        <v>677</v>
      </c>
      <c r="AG1254" s="272" t="s">
        <v>677</v>
      </c>
      <c r="AH1254" s="272" t="s">
        <v>677</v>
      </c>
      <c r="AI1254" s="272" t="s">
        <v>677</v>
      </c>
      <c r="AJ1254" s="272" t="s">
        <v>677</v>
      </c>
      <c r="AK1254" s="272" t="s">
        <v>677</v>
      </c>
      <c r="AL1254" s="272" t="s">
        <v>677</v>
      </c>
      <c r="AM1254" s="272" t="s">
        <v>677</v>
      </c>
      <c r="AN1254" s="272" t="s">
        <v>677</v>
      </c>
      <c r="AO1254" s="272" t="s">
        <v>677</v>
      </c>
      <c r="AP1254" s="272" t="s">
        <v>677</v>
      </c>
      <c r="AQ1254" s="272" t="s">
        <v>677</v>
      </c>
      <c r="AR1254" s="272" t="s">
        <v>677</v>
      </c>
      <c r="AS1254" s="272" t="s">
        <v>677</v>
      </c>
      <c r="AT1254" s="272" t="s">
        <v>677</v>
      </c>
      <c r="AU1254" s="272" t="s">
        <v>677</v>
      </c>
      <c r="AV1254" s="272" t="s">
        <v>677</v>
      </c>
      <c r="AW1254" s="272" t="s">
        <v>677</v>
      </c>
      <c r="AX1254" s="272" t="s">
        <v>677</v>
      </c>
    </row>
    <row r="1255" spans="1:50">
      <c r="A1255" s="272">
        <v>806903</v>
      </c>
      <c r="B1255" s="272" t="s">
        <v>712</v>
      </c>
      <c r="C1255" s="272" t="s">
        <v>262</v>
      </c>
      <c r="D1255" s="272" t="s">
        <v>263</v>
      </c>
      <c r="E1255" s="272" t="s">
        <v>264</v>
      </c>
      <c r="F1255" s="272" t="s">
        <v>263</v>
      </c>
      <c r="G1255" s="272" t="s">
        <v>264</v>
      </c>
      <c r="H1255" s="272" t="s">
        <v>262</v>
      </c>
      <c r="I1255" s="272" t="s">
        <v>264</v>
      </c>
      <c r="J1255" s="272" t="s">
        <v>264</v>
      </c>
      <c r="K1255" s="272" t="s">
        <v>263</v>
      </c>
      <c r="L1255" s="272" t="s">
        <v>264</v>
      </c>
      <c r="M1255" s="272" t="s">
        <v>263</v>
      </c>
      <c r="N1255" s="272" t="s">
        <v>263</v>
      </c>
      <c r="O1255" s="272" t="s">
        <v>677</v>
      </c>
      <c r="P1255" s="272" t="s">
        <v>677</v>
      </c>
      <c r="Q1255" s="272" t="s">
        <v>677</v>
      </c>
      <c r="R1255" s="272" t="s">
        <v>677</v>
      </c>
      <c r="S1255" s="272" t="s">
        <v>677</v>
      </c>
      <c r="T1255" s="272" t="s">
        <v>677</v>
      </c>
      <c r="U1255" s="272" t="s">
        <v>677</v>
      </c>
      <c r="V1255" s="272" t="s">
        <v>677</v>
      </c>
      <c r="W1255" s="272" t="s">
        <v>677</v>
      </c>
      <c r="X1255" s="272" t="s">
        <v>677</v>
      </c>
      <c r="Y1255" s="272" t="s">
        <v>677</v>
      </c>
      <c r="Z1255" s="272" t="s">
        <v>677</v>
      </c>
      <c r="AA1255" s="272" t="s">
        <v>677</v>
      </c>
      <c r="AB1255" s="272" t="s">
        <v>677</v>
      </c>
      <c r="AC1255" s="272" t="s">
        <v>677</v>
      </c>
      <c r="AD1255" s="272" t="s">
        <v>677</v>
      </c>
      <c r="AE1255" s="272" t="s">
        <v>677</v>
      </c>
      <c r="AF1255" s="272" t="s">
        <v>677</v>
      </c>
      <c r="AG1255" s="272" t="s">
        <v>677</v>
      </c>
      <c r="AH1255" s="272" t="s">
        <v>677</v>
      </c>
      <c r="AI1255" s="272" t="s">
        <v>677</v>
      </c>
      <c r="AJ1255" s="272" t="s">
        <v>677</v>
      </c>
      <c r="AK1255" s="272" t="s">
        <v>677</v>
      </c>
      <c r="AL1255" s="272" t="s">
        <v>677</v>
      </c>
      <c r="AM1255" s="272" t="s">
        <v>677</v>
      </c>
      <c r="AN1255" s="272" t="s">
        <v>677</v>
      </c>
      <c r="AO1255" s="272" t="s">
        <v>677</v>
      </c>
      <c r="AP1255" s="272" t="s">
        <v>677</v>
      </c>
      <c r="AQ1255" s="272" t="s">
        <v>677</v>
      </c>
      <c r="AR1255" s="272" t="s">
        <v>677</v>
      </c>
      <c r="AS1255" s="272" t="s">
        <v>677</v>
      </c>
      <c r="AT1255" s="272" t="s">
        <v>677</v>
      </c>
      <c r="AU1255" s="272" t="s">
        <v>677</v>
      </c>
      <c r="AV1255" s="272" t="s">
        <v>677</v>
      </c>
      <c r="AW1255" s="272" t="s">
        <v>677</v>
      </c>
      <c r="AX1255" s="272" t="s">
        <v>677</v>
      </c>
    </row>
    <row r="1256" spans="1:50">
      <c r="A1256" s="272">
        <v>806908</v>
      </c>
      <c r="B1256" s="272" t="s">
        <v>712</v>
      </c>
      <c r="C1256" s="272" t="s">
        <v>264</v>
      </c>
      <c r="D1256" s="272" t="s">
        <v>264</v>
      </c>
      <c r="E1256" s="272" t="s">
        <v>264</v>
      </c>
      <c r="F1256" s="272" t="s">
        <v>264</v>
      </c>
      <c r="G1256" s="272" t="s">
        <v>264</v>
      </c>
      <c r="H1256" s="272" t="s">
        <v>262</v>
      </c>
      <c r="I1256" s="272" t="s">
        <v>263</v>
      </c>
      <c r="J1256" s="272" t="s">
        <v>263</v>
      </c>
      <c r="K1256" s="272" t="s">
        <v>263</v>
      </c>
      <c r="L1256" s="272" t="s">
        <v>264</v>
      </c>
      <c r="M1256" s="272" t="s">
        <v>264</v>
      </c>
      <c r="N1256" s="272" t="s">
        <v>263</v>
      </c>
      <c r="O1256" s="272" t="s">
        <v>677</v>
      </c>
      <c r="P1256" s="272" t="s">
        <v>677</v>
      </c>
      <c r="Q1256" s="272" t="s">
        <v>677</v>
      </c>
      <c r="R1256" s="272" t="s">
        <v>677</v>
      </c>
      <c r="S1256" s="272" t="s">
        <v>677</v>
      </c>
      <c r="T1256" s="272" t="s">
        <v>677</v>
      </c>
      <c r="U1256" s="272" t="s">
        <v>677</v>
      </c>
      <c r="V1256" s="272" t="s">
        <v>677</v>
      </c>
      <c r="W1256" s="272" t="s">
        <v>677</v>
      </c>
      <c r="X1256" s="272" t="s">
        <v>677</v>
      </c>
      <c r="Y1256" s="272" t="s">
        <v>677</v>
      </c>
      <c r="Z1256" s="272" t="s">
        <v>677</v>
      </c>
      <c r="AA1256" s="272" t="s">
        <v>677</v>
      </c>
      <c r="AB1256" s="272" t="s">
        <v>677</v>
      </c>
      <c r="AC1256" s="272" t="s">
        <v>677</v>
      </c>
      <c r="AD1256" s="272" t="s">
        <v>677</v>
      </c>
      <c r="AE1256" s="272" t="s">
        <v>677</v>
      </c>
      <c r="AF1256" s="272" t="s">
        <v>677</v>
      </c>
      <c r="AG1256" s="272" t="s">
        <v>677</v>
      </c>
      <c r="AH1256" s="272" t="s">
        <v>677</v>
      </c>
      <c r="AI1256" s="272" t="s">
        <v>677</v>
      </c>
      <c r="AJ1256" s="272" t="s">
        <v>677</v>
      </c>
      <c r="AK1256" s="272" t="s">
        <v>677</v>
      </c>
      <c r="AL1256" s="272" t="s">
        <v>677</v>
      </c>
      <c r="AM1256" s="272" t="s">
        <v>677</v>
      </c>
      <c r="AN1256" s="272" t="s">
        <v>677</v>
      </c>
      <c r="AO1256" s="272" t="s">
        <v>677</v>
      </c>
      <c r="AP1256" s="272" t="s">
        <v>677</v>
      </c>
      <c r="AQ1256" s="272" t="s">
        <v>677</v>
      </c>
      <c r="AR1256" s="272" t="s">
        <v>677</v>
      </c>
      <c r="AS1256" s="272" t="s">
        <v>677</v>
      </c>
      <c r="AT1256" s="272" t="s">
        <v>677</v>
      </c>
      <c r="AU1256" s="272" t="s">
        <v>677</v>
      </c>
      <c r="AV1256" s="272" t="s">
        <v>677</v>
      </c>
      <c r="AW1256" s="272" t="s">
        <v>677</v>
      </c>
      <c r="AX1256" s="272" t="s">
        <v>677</v>
      </c>
    </row>
    <row r="1257" spans="1:50">
      <c r="A1257" s="272">
        <v>806914</v>
      </c>
      <c r="B1257" s="272" t="s">
        <v>712</v>
      </c>
      <c r="C1257" s="272" t="s">
        <v>262</v>
      </c>
      <c r="D1257" s="272" t="s">
        <v>262</v>
      </c>
      <c r="E1257" s="272" t="s">
        <v>264</v>
      </c>
      <c r="F1257" s="272" t="s">
        <v>262</v>
      </c>
      <c r="G1257" s="272" t="s">
        <v>262</v>
      </c>
      <c r="H1257" s="272" t="s">
        <v>262</v>
      </c>
      <c r="I1257" s="272" t="s">
        <v>262</v>
      </c>
      <c r="J1257" s="272" t="s">
        <v>263</v>
      </c>
      <c r="K1257" s="272" t="s">
        <v>262</v>
      </c>
      <c r="L1257" s="272" t="s">
        <v>262</v>
      </c>
      <c r="M1257" s="272" t="s">
        <v>262</v>
      </c>
      <c r="N1257" s="272" t="s">
        <v>262</v>
      </c>
      <c r="O1257" s="272" t="s">
        <v>677</v>
      </c>
      <c r="P1257" s="272" t="s">
        <v>677</v>
      </c>
      <c r="Q1257" s="272" t="s">
        <v>677</v>
      </c>
      <c r="R1257" s="272" t="s">
        <v>677</v>
      </c>
      <c r="S1257" s="272" t="s">
        <v>677</v>
      </c>
      <c r="T1257" s="272" t="s">
        <v>677</v>
      </c>
      <c r="U1257" s="272" t="s">
        <v>677</v>
      </c>
      <c r="V1257" s="272" t="s">
        <v>677</v>
      </c>
      <c r="W1257" s="272" t="s">
        <v>677</v>
      </c>
      <c r="X1257" s="272" t="s">
        <v>677</v>
      </c>
      <c r="Y1257" s="272" t="s">
        <v>677</v>
      </c>
      <c r="Z1257" s="272" t="s">
        <v>677</v>
      </c>
      <c r="AA1257" s="272" t="s">
        <v>677</v>
      </c>
      <c r="AB1257" s="272" t="s">
        <v>677</v>
      </c>
      <c r="AC1257" s="272" t="s">
        <v>677</v>
      </c>
      <c r="AD1257" s="272" t="s">
        <v>677</v>
      </c>
      <c r="AE1257" s="272" t="s">
        <v>677</v>
      </c>
      <c r="AF1257" s="272" t="s">
        <v>677</v>
      </c>
      <c r="AG1257" s="272" t="s">
        <v>677</v>
      </c>
      <c r="AH1257" s="272" t="s">
        <v>677</v>
      </c>
      <c r="AI1257" s="272" t="s">
        <v>677</v>
      </c>
      <c r="AJ1257" s="272" t="s">
        <v>677</v>
      </c>
      <c r="AK1257" s="272" t="s">
        <v>677</v>
      </c>
      <c r="AL1257" s="272" t="s">
        <v>677</v>
      </c>
      <c r="AM1257" s="272" t="s">
        <v>677</v>
      </c>
      <c r="AN1257" s="272" t="s">
        <v>677</v>
      </c>
      <c r="AO1257" s="272" t="s">
        <v>677</v>
      </c>
      <c r="AP1257" s="272" t="s">
        <v>677</v>
      </c>
      <c r="AQ1257" s="272" t="s">
        <v>677</v>
      </c>
      <c r="AR1257" s="272" t="s">
        <v>677</v>
      </c>
      <c r="AS1257" s="272" t="s">
        <v>677</v>
      </c>
      <c r="AT1257" s="272" t="s">
        <v>677</v>
      </c>
      <c r="AU1257" s="272" t="s">
        <v>677</v>
      </c>
      <c r="AV1257" s="272" t="s">
        <v>677</v>
      </c>
      <c r="AW1257" s="272" t="s">
        <v>677</v>
      </c>
      <c r="AX1257" s="272" t="s">
        <v>677</v>
      </c>
    </row>
    <row r="1258" spans="1:50">
      <c r="A1258" s="272">
        <v>806921</v>
      </c>
      <c r="B1258" s="272" t="s">
        <v>712</v>
      </c>
      <c r="C1258" s="272" t="s">
        <v>262</v>
      </c>
      <c r="D1258" s="272" t="s">
        <v>262</v>
      </c>
      <c r="E1258" s="272" t="s">
        <v>262</v>
      </c>
      <c r="F1258" s="272" t="s">
        <v>262</v>
      </c>
      <c r="G1258" s="272" t="s">
        <v>262</v>
      </c>
      <c r="H1258" s="272" t="s">
        <v>264</v>
      </c>
      <c r="I1258" s="272" t="s">
        <v>264</v>
      </c>
      <c r="J1258" s="272" t="s">
        <v>264</v>
      </c>
      <c r="K1258" s="272" t="s">
        <v>262</v>
      </c>
      <c r="L1258" s="272" t="s">
        <v>264</v>
      </c>
      <c r="M1258" s="272" t="s">
        <v>264</v>
      </c>
      <c r="N1258" s="272" t="s">
        <v>264</v>
      </c>
      <c r="O1258" s="272" t="s">
        <v>677</v>
      </c>
      <c r="P1258" s="272" t="s">
        <v>677</v>
      </c>
      <c r="Q1258" s="272" t="s">
        <v>677</v>
      </c>
      <c r="R1258" s="272" t="s">
        <v>677</v>
      </c>
      <c r="S1258" s="272" t="s">
        <v>677</v>
      </c>
      <c r="T1258" s="272" t="s">
        <v>677</v>
      </c>
      <c r="U1258" s="272" t="s">
        <v>677</v>
      </c>
      <c r="V1258" s="272" t="s">
        <v>677</v>
      </c>
      <c r="W1258" s="272" t="s">
        <v>677</v>
      </c>
      <c r="X1258" s="272" t="s">
        <v>677</v>
      </c>
      <c r="Y1258" s="272" t="s">
        <v>677</v>
      </c>
      <c r="Z1258" s="272" t="s">
        <v>677</v>
      </c>
      <c r="AA1258" s="272" t="s">
        <v>677</v>
      </c>
      <c r="AB1258" s="272" t="s">
        <v>677</v>
      </c>
      <c r="AC1258" s="272" t="s">
        <v>677</v>
      </c>
      <c r="AD1258" s="272" t="s">
        <v>677</v>
      </c>
      <c r="AE1258" s="272" t="s">
        <v>677</v>
      </c>
      <c r="AF1258" s="272" t="s">
        <v>677</v>
      </c>
      <c r="AG1258" s="272" t="s">
        <v>677</v>
      </c>
      <c r="AH1258" s="272" t="s">
        <v>677</v>
      </c>
      <c r="AI1258" s="272" t="s">
        <v>677</v>
      </c>
      <c r="AJ1258" s="272" t="s">
        <v>677</v>
      </c>
      <c r="AK1258" s="272" t="s">
        <v>677</v>
      </c>
      <c r="AL1258" s="272" t="s">
        <v>677</v>
      </c>
      <c r="AM1258" s="272" t="s">
        <v>677</v>
      </c>
      <c r="AN1258" s="272" t="s">
        <v>677</v>
      </c>
      <c r="AO1258" s="272" t="s">
        <v>677</v>
      </c>
      <c r="AP1258" s="272" t="s">
        <v>677</v>
      </c>
      <c r="AQ1258" s="272" t="s">
        <v>677</v>
      </c>
      <c r="AR1258" s="272" t="s">
        <v>677</v>
      </c>
      <c r="AS1258" s="272" t="s">
        <v>677</v>
      </c>
      <c r="AT1258" s="272" t="s">
        <v>677</v>
      </c>
      <c r="AU1258" s="272" t="s">
        <v>677</v>
      </c>
      <c r="AV1258" s="272" t="s">
        <v>677</v>
      </c>
      <c r="AW1258" s="272" t="s">
        <v>677</v>
      </c>
      <c r="AX1258" s="272" t="s">
        <v>677</v>
      </c>
    </row>
    <row r="1259" spans="1:50">
      <c r="A1259" s="272">
        <v>806929</v>
      </c>
      <c r="B1259" s="272" t="s">
        <v>712</v>
      </c>
      <c r="C1259" s="272" t="s">
        <v>264</v>
      </c>
      <c r="D1259" s="272" t="s">
        <v>262</v>
      </c>
      <c r="E1259" s="272" t="s">
        <v>263</v>
      </c>
      <c r="F1259" s="272" t="s">
        <v>262</v>
      </c>
      <c r="G1259" s="272" t="s">
        <v>264</v>
      </c>
      <c r="H1259" s="272" t="s">
        <v>264</v>
      </c>
      <c r="I1259" s="272" t="s">
        <v>263</v>
      </c>
      <c r="J1259" s="272" t="s">
        <v>263</v>
      </c>
      <c r="K1259" s="272" t="s">
        <v>264</v>
      </c>
      <c r="L1259" s="272" t="s">
        <v>263</v>
      </c>
      <c r="M1259" s="272" t="s">
        <v>263</v>
      </c>
      <c r="N1259" s="272" t="s">
        <v>263</v>
      </c>
      <c r="O1259" s="272" t="s">
        <v>677</v>
      </c>
      <c r="P1259" s="272" t="s">
        <v>677</v>
      </c>
      <c r="Q1259" s="272" t="s">
        <v>677</v>
      </c>
      <c r="R1259" s="272" t="s">
        <v>677</v>
      </c>
      <c r="S1259" s="272" t="s">
        <v>677</v>
      </c>
      <c r="T1259" s="272" t="s">
        <v>677</v>
      </c>
      <c r="U1259" s="272" t="s">
        <v>677</v>
      </c>
      <c r="V1259" s="272" t="s">
        <v>677</v>
      </c>
      <c r="W1259" s="272" t="s">
        <v>677</v>
      </c>
      <c r="X1259" s="272" t="s">
        <v>677</v>
      </c>
      <c r="Y1259" s="272" t="s">
        <v>677</v>
      </c>
      <c r="Z1259" s="272" t="s">
        <v>677</v>
      </c>
      <c r="AA1259" s="272" t="s">
        <v>677</v>
      </c>
      <c r="AB1259" s="272" t="s">
        <v>677</v>
      </c>
      <c r="AC1259" s="272" t="s">
        <v>677</v>
      </c>
      <c r="AD1259" s="272" t="s">
        <v>677</v>
      </c>
      <c r="AE1259" s="272" t="s">
        <v>677</v>
      </c>
      <c r="AF1259" s="272" t="s">
        <v>677</v>
      </c>
      <c r="AG1259" s="272" t="s">
        <v>677</v>
      </c>
      <c r="AH1259" s="272" t="s">
        <v>677</v>
      </c>
      <c r="AI1259" s="272" t="s">
        <v>677</v>
      </c>
      <c r="AJ1259" s="272" t="s">
        <v>677</v>
      </c>
      <c r="AK1259" s="272" t="s">
        <v>677</v>
      </c>
      <c r="AL1259" s="272" t="s">
        <v>677</v>
      </c>
      <c r="AM1259" s="272" t="s">
        <v>677</v>
      </c>
      <c r="AN1259" s="272" t="s">
        <v>677</v>
      </c>
      <c r="AO1259" s="272" t="s">
        <v>677</v>
      </c>
      <c r="AP1259" s="272" t="s">
        <v>677</v>
      </c>
      <c r="AQ1259" s="272" t="s">
        <v>677</v>
      </c>
      <c r="AR1259" s="272" t="s">
        <v>677</v>
      </c>
      <c r="AS1259" s="272" t="s">
        <v>677</v>
      </c>
      <c r="AT1259" s="272" t="s">
        <v>677</v>
      </c>
      <c r="AU1259" s="272" t="s">
        <v>677</v>
      </c>
      <c r="AV1259" s="272" t="s">
        <v>677</v>
      </c>
      <c r="AW1259" s="272" t="s">
        <v>677</v>
      </c>
      <c r="AX1259" s="272" t="s">
        <v>677</v>
      </c>
    </row>
    <row r="1260" spans="1:50">
      <c r="A1260" s="272">
        <v>806943</v>
      </c>
      <c r="B1260" s="272" t="s">
        <v>712</v>
      </c>
      <c r="C1260" s="272" t="s">
        <v>262</v>
      </c>
      <c r="D1260" s="272" t="s">
        <v>264</v>
      </c>
      <c r="E1260" s="272" t="s">
        <v>262</v>
      </c>
      <c r="F1260" s="272" t="s">
        <v>264</v>
      </c>
      <c r="G1260" s="272" t="s">
        <v>264</v>
      </c>
      <c r="H1260" s="272" t="s">
        <v>263</v>
      </c>
      <c r="I1260" s="272" t="s">
        <v>263</v>
      </c>
      <c r="J1260" s="272" t="s">
        <v>263</v>
      </c>
      <c r="K1260" s="272" t="s">
        <v>263</v>
      </c>
      <c r="L1260" s="272" t="s">
        <v>263</v>
      </c>
      <c r="M1260" s="272" t="s">
        <v>264</v>
      </c>
      <c r="N1260" s="272" t="s">
        <v>263</v>
      </c>
      <c r="O1260" s="272" t="s">
        <v>677</v>
      </c>
      <c r="P1260" s="272" t="s">
        <v>677</v>
      </c>
      <c r="Q1260" s="272" t="s">
        <v>677</v>
      </c>
      <c r="R1260" s="272" t="s">
        <v>677</v>
      </c>
      <c r="S1260" s="272" t="s">
        <v>677</v>
      </c>
      <c r="T1260" s="272" t="s">
        <v>677</v>
      </c>
      <c r="U1260" s="272" t="s">
        <v>677</v>
      </c>
      <c r="V1260" s="272" t="s">
        <v>677</v>
      </c>
      <c r="W1260" s="272" t="s">
        <v>677</v>
      </c>
      <c r="X1260" s="272" t="s">
        <v>677</v>
      </c>
      <c r="Y1260" s="272" t="s">
        <v>677</v>
      </c>
      <c r="Z1260" s="272" t="s">
        <v>677</v>
      </c>
      <c r="AA1260" s="272" t="s">
        <v>677</v>
      </c>
      <c r="AB1260" s="272" t="s">
        <v>677</v>
      </c>
      <c r="AC1260" s="272" t="s">
        <v>677</v>
      </c>
      <c r="AD1260" s="272" t="s">
        <v>677</v>
      </c>
      <c r="AE1260" s="272" t="s">
        <v>677</v>
      </c>
      <c r="AF1260" s="272" t="s">
        <v>677</v>
      </c>
      <c r="AG1260" s="272" t="s">
        <v>677</v>
      </c>
      <c r="AH1260" s="272" t="s">
        <v>677</v>
      </c>
      <c r="AI1260" s="272" t="s">
        <v>677</v>
      </c>
      <c r="AJ1260" s="272" t="s">
        <v>677</v>
      </c>
      <c r="AK1260" s="272" t="s">
        <v>677</v>
      </c>
      <c r="AL1260" s="272" t="s">
        <v>677</v>
      </c>
      <c r="AM1260" s="272" t="s">
        <v>677</v>
      </c>
      <c r="AN1260" s="272" t="s">
        <v>677</v>
      </c>
      <c r="AO1260" s="272" t="s">
        <v>677</v>
      </c>
      <c r="AP1260" s="272" t="s">
        <v>677</v>
      </c>
      <c r="AQ1260" s="272" t="s">
        <v>677</v>
      </c>
      <c r="AR1260" s="272" t="s">
        <v>677</v>
      </c>
      <c r="AS1260" s="272" t="s">
        <v>677</v>
      </c>
      <c r="AT1260" s="272" t="s">
        <v>677</v>
      </c>
      <c r="AU1260" s="272" t="s">
        <v>677</v>
      </c>
      <c r="AV1260" s="272" t="s">
        <v>677</v>
      </c>
      <c r="AW1260" s="272" t="s">
        <v>677</v>
      </c>
      <c r="AX1260" s="272" t="s">
        <v>677</v>
      </c>
    </row>
    <row r="1261" spans="1:50">
      <c r="A1261" s="272">
        <v>806954</v>
      </c>
      <c r="B1261" s="272" t="s">
        <v>712</v>
      </c>
      <c r="C1261" s="272" t="s">
        <v>262</v>
      </c>
      <c r="D1261" s="272" t="s">
        <v>262</v>
      </c>
      <c r="E1261" s="272" t="s">
        <v>262</v>
      </c>
      <c r="F1261" s="272" t="s">
        <v>264</v>
      </c>
      <c r="G1261" s="272" t="s">
        <v>263</v>
      </c>
      <c r="H1261" s="272" t="s">
        <v>263</v>
      </c>
      <c r="I1261" s="272" t="s">
        <v>263</v>
      </c>
      <c r="J1261" s="272" t="s">
        <v>263</v>
      </c>
      <c r="K1261" s="272" t="s">
        <v>263</v>
      </c>
      <c r="L1261" s="272" t="s">
        <v>263</v>
      </c>
      <c r="M1261" s="272" t="s">
        <v>263</v>
      </c>
      <c r="N1261" s="272" t="s">
        <v>263</v>
      </c>
      <c r="O1261" s="272" t="s">
        <v>677</v>
      </c>
      <c r="P1261" s="272" t="s">
        <v>677</v>
      </c>
      <c r="Q1261" s="272" t="s">
        <v>677</v>
      </c>
      <c r="R1261" s="272" t="s">
        <v>677</v>
      </c>
      <c r="S1261" s="272" t="s">
        <v>677</v>
      </c>
      <c r="T1261" s="272" t="s">
        <v>677</v>
      </c>
      <c r="U1261" s="272" t="s">
        <v>677</v>
      </c>
      <c r="V1261" s="272" t="s">
        <v>677</v>
      </c>
      <c r="W1261" s="272" t="s">
        <v>677</v>
      </c>
      <c r="X1261" s="272" t="s">
        <v>677</v>
      </c>
      <c r="Y1261" s="272" t="s">
        <v>677</v>
      </c>
      <c r="Z1261" s="272" t="s">
        <v>677</v>
      </c>
      <c r="AA1261" s="272" t="s">
        <v>677</v>
      </c>
      <c r="AB1261" s="272" t="s">
        <v>677</v>
      </c>
      <c r="AC1261" s="272" t="s">
        <v>677</v>
      </c>
      <c r="AD1261" s="272" t="s">
        <v>677</v>
      </c>
      <c r="AE1261" s="272" t="s">
        <v>677</v>
      </c>
      <c r="AF1261" s="272" t="s">
        <v>677</v>
      </c>
      <c r="AG1261" s="272" t="s">
        <v>677</v>
      </c>
      <c r="AH1261" s="272" t="s">
        <v>677</v>
      </c>
      <c r="AI1261" s="272" t="s">
        <v>677</v>
      </c>
      <c r="AJ1261" s="272" t="s">
        <v>677</v>
      </c>
      <c r="AK1261" s="272" t="s">
        <v>677</v>
      </c>
      <c r="AL1261" s="272" t="s">
        <v>677</v>
      </c>
      <c r="AM1261" s="272" t="s">
        <v>677</v>
      </c>
      <c r="AN1261" s="272" t="s">
        <v>677</v>
      </c>
      <c r="AO1261" s="272" t="s">
        <v>677</v>
      </c>
      <c r="AP1261" s="272" t="s">
        <v>677</v>
      </c>
      <c r="AQ1261" s="272" t="s">
        <v>677</v>
      </c>
      <c r="AR1261" s="272" t="s">
        <v>677</v>
      </c>
      <c r="AS1261" s="272" t="s">
        <v>677</v>
      </c>
      <c r="AT1261" s="272" t="s">
        <v>677</v>
      </c>
      <c r="AU1261" s="272" t="s">
        <v>677</v>
      </c>
      <c r="AV1261" s="272" t="s">
        <v>677</v>
      </c>
      <c r="AW1261" s="272" t="s">
        <v>677</v>
      </c>
      <c r="AX1261" s="272" t="s">
        <v>677</v>
      </c>
    </row>
    <row r="1262" spans="1:50">
      <c r="A1262" s="272">
        <v>806958</v>
      </c>
      <c r="B1262" s="272" t="s">
        <v>712</v>
      </c>
      <c r="C1262" s="272" t="s">
        <v>264</v>
      </c>
      <c r="D1262" s="272" t="s">
        <v>263</v>
      </c>
      <c r="E1262" s="272" t="s">
        <v>263</v>
      </c>
      <c r="F1262" s="272" t="s">
        <v>264</v>
      </c>
      <c r="G1262" s="272" t="s">
        <v>264</v>
      </c>
      <c r="H1262" s="272" t="s">
        <v>262</v>
      </c>
      <c r="I1262" s="272" t="s">
        <v>262</v>
      </c>
      <c r="J1262" s="272" t="s">
        <v>262</v>
      </c>
      <c r="K1262" s="272" t="s">
        <v>264</v>
      </c>
      <c r="L1262" s="272" t="s">
        <v>263</v>
      </c>
      <c r="M1262" s="272" t="s">
        <v>264</v>
      </c>
      <c r="N1262" s="272" t="s">
        <v>264</v>
      </c>
      <c r="O1262" s="272" t="s">
        <v>677</v>
      </c>
      <c r="P1262" s="272" t="s">
        <v>677</v>
      </c>
      <c r="Q1262" s="272" t="s">
        <v>677</v>
      </c>
      <c r="R1262" s="272" t="s">
        <v>677</v>
      </c>
      <c r="S1262" s="272" t="s">
        <v>677</v>
      </c>
      <c r="T1262" s="272" t="s">
        <v>677</v>
      </c>
      <c r="U1262" s="272" t="s">
        <v>677</v>
      </c>
      <c r="V1262" s="272" t="s">
        <v>677</v>
      </c>
      <c r="W1262" s="272" t="s">
        <v>677</v>
      </c>
      <c r="X1262" s="272" t="s">
        <v>677</v>
      </c>
      <c r="Y1262" s="272" t="s">
        <v>677</v>
      </c>
      <c r="Z1262" s="272" t="s">
        <v>677</v>
      </c>
      <c r="AA1262" s="272" t="s">
        <v>677</v>
      </c>
      <c r="AB1262" s="272" t="s">
        <v>677</v>
      </c>
      <c r="AC1262" s="272" t="s">
        <v>677</v>
      </c>
      <c r="AD1262" s="272" t="s">
        <v>677</v>
      </c>
      <c r="AE1262" s="272" t="s">
        <v>677</v>
      </c>
      <c r="AF1262" s="272" t="s">
        <v>677</v>
      </c>
      <c r="AG1262" s="272" t="s">
        <v>677</v>
      </c>
      <c r="AH1262" s="272" t="s">
        <v>677</v>
      </c>
      <c r="AI1262" s="272" t="s">
        <v>677</v>
      </c>
      <c r="AJ1262" s="272" t="s">
        <v>677</v>
      </c>
      <c r="AK1262" s="272" t="s">
        <v>677</v>
      </c>
      <c r="AL1262" s="272" t="s">
        <v>677</v>
      </c>
      <c r="AM1262" s="272" t="s">
        <v>677</v>
      </c>
      <c r="AN1262" s="272" t="s">
        <v>677</v>
      </c>
      <c r="AO1262" s="272" t="s">
        <v>677</v>
      </c>
      <c r="AP1262" s="272" t="s">
        <v>677</v>
      </c>
      <c r="AQ1262" s="272" t="s">
        <v>677</v>
      </c>
      <c r="AR1262" s="272" t="s">
        <v>677</v>
      </c>
      <c r="AS1262" s="272" t="s">
        <v>677</v>
      </c>
      <c r="AT1262" s="272" t="s">
        <v>677</v>
      </c>
      <c r="AU1262" s="272" t="s">
        <v>677</v>
      </c>
      <c r="AV1262" s="272" t="s">
        <v>677</v>
      </c>
      <c r="AW1262" s="272" t="s">
        <v>677</v>
      </c>
      <c r="AX1262" s="272" t="s">
        <v>677</v>
      </c>
    </row>
    <row r="1263" spans="1:50">
      <c r="A1263" s="272">
        <v>806961</v>
      </c>
      <c r="B1263" s="272" t="s">
        <v>712</v>
      </c>
      <c r="C1263" s="272" t="s">
        <v>262</v>
      </c>
      <c r="D1263" s="272" t="s">
        <v>262</v>
      </c>
      <c r="E1263" s="272" t="s">
        <v>262</v>
      </c>
      <c r="F1263" s="272" t="s">
        <v>262</v>
      </c>
      <c r="G1263" s="272" t="s">
        <v>262</v>
      </c>
      <c r="H1263" s="272" t="s">
        <v>262</v>
      </c>
      <c r="I1263" s="272" t="s">
        <v>262</v>
      </c>
      <c r="J1263" s="272" t="s">
        <v>264</v>
      </c>
      <c r="K1263" s="272" t="s">
        <v>262</v>
      </c>
      <c r="L1263" s="272" t="s">
        <v>262</v>
      </c>
      <c r="M1263" s="272" t="s">
        <v>262</v>
      </c>
      <c r="N1263" s="272" t="s">
        <v>264</v>
      </c>
      <c r="O1263" s="272" t="s">
        <v>677</v>
      </c>
      <c r="P1263" s="272" t="s">
        <v>677</v>
      </c>
      <c r="Q1263" s="272" t="s">
        <v>677</v>
      </c>
      <c r="R1263" s="272" t="s">
        <v>677</v>
      </c>
      <c r="S1263" s="272" t="s">
        <v>677</v>
      </c>
      <c r="T1263" s="272" t="s">
        <v>677</v>
      </c>
      <c r="U1263" s="272" t="s">
        <v>677</v>
      </c>
      <c r="V1263" s="272" t="s">
        <v>677</v>
      </c>
      <c r="W1263" s="272" t="s">
        <v>677</v>
      </c>
      <c r="X1263" s="272" t="s">
        <v>677</v>
      </c>
      <c r="Y1263" s="272" t="s">
        <v>677</v>
      </c>
      <c r="Z1263" s="272" t="s">
        <v>677</v>
      </c>
      <c r="AA1263" s="272" t="s">
        <v>677</v>
      </c>
      <c r="AB1263" s="272" t="s">
        <v>677</v>
      </c>
      <c r="AC1263" s="272" t="s">
        <v>677</v>
      </c>
      <c r="AD1263" s="272" t="s">
        <v>677</v>
      </c>
      <c r="AE1263" s="272" t="s">
        <v>677</v>
      </c>
      <c r="AF1263" s="272" t="s">
        <v>677</v>
      </c>
      <c r="AG1263" s="272" t="s">
        <v>677</v>
      </c>
      <c r="AH1263" s="272" t="s">
        <v>677</v>
      </c>
      <c r="AI1263" s="272" t="s">
        <v>677</v>
      </c>
      <c r="AJ1263" s="272" t="s">
        <v>677</v>
      </c>
      <c r="AK1263" s="272" t="s">
        <v>677</v>
      </c>
      <c r="AL1263" s="272" t="s">
        <v>677</v>
      </c>
      <c r="AM1263" s="272" t="s">
        <v>677</v>
      </c>
      <c r="AN1263" s="272" t="s">
        <v>677</v>
      </c>
      <c r="AO1263" s="272" t="s">
        <v>677</v>
      </c>
      <c r="AP1263" s="272" t="s">
        <v>677</v>
      </c>
      <c r="AQ1263" s="272" t="s">
        <v>677</v>
      </c>
      <c r="AR1263" s="272" t="s">
        <v>677</v>
      </c>
      <c r="AS1263" s="272" t="s">
        <v>677</v>
      </c>
      <c r="AT1263" s="272" t="s">
        <v>677</v>
      </c>
      <c r="AU1263" s="272" t="s">
        <v>677</v>
      </c>
      <c r="AV1263" s="272" t="s">
        <v>677</v>
      </c>
      <c r="AW1263" s="272" t="s">
        <v>677</v>
      </c>
      <c r="AX1263" s="272" t="s">
        <v>677</v>
      </c>
    </row>
    <row r="1264" spans="1:50">
      <c r="A1264" s="272">
        <v>806969</v>
      </c>
      <c r="B1264" s="272" t="s">
        <v>712</v>
      </c>
      <c r="C1264" s="272" t="s">
        <v>262</v>
      </c>
      <c r="D1264" s="272" t="s">
        <v>262</v>
      </c>
      <c r="E1264" s="272" t="s">
        <v>262</v>
      </c>
      <c r="F1264" s="272" t="s">
        <v>262</v>
      </c>
      <c r="G1264" s="272" t="s">
        <v>264</v>
      </c>
      <c r="H1264" s="272" t="s">
        <v>262</v>
      </c>
      <c r="I1264" s="272" t="s">
        <v>262</v>
      </c>
      <c r="J1264" s="272" t="s">
        <v>262</v>
      </c>
      <c r="K1264" s="272" t="s">
        <v>264</v>
      </c>
      <c r="L1264" s="272" t="s">
        <v>262</v>
      </c>
      <c r="M1264" s="272" t="s">
        <v>262</v>
      </c>
      <c r="N1264" s="272" t="s">
        <v>262</v>
      </c>
      <c r="O1264" s="272" t="s">
        <v>677</v>
      </c>
      <c r="P1264" s="272" t="s">
        <v>677</v>
      </c>
      <c r="Q1264" s="272" t="s">
        <v>677</v>
      </c>
      <c r="R1264" s="272" t="s">
        <v>677</v>
      </c>
      <c r="S1264" s="272" t="s">
        <v>677</v>
      </c>
      <c r="T1264" s="272" t="s">
        <v>677</v>
      </c>
      <c r="U1264" s="272" t="s">
        <v>677</v>
      </c>
      <c r="V1264" s="272" t="s">
        <v>677</v>
      </c>
      <c r="W1264" s="272" t="s">
        <v>677</v>
      </c>
      <c r="X1264" s="272" t="s">
        <v>677</v>
      </c>
      <c r="Y1264" s="272" t="s">
        <v>677</v>
      </c>
      <c r="Z1264" s="272" t="s">
        <v>677</v>
      </c>
      <c r="AA1264" s="272" t="s">
        <v>677</v>
      </c>
      <c r="AB1264" s="272" t="s">
        <v>677</v>
      </c>
      <c r="AC1264" s="272" t="s">
        <v>677</v>
      </c>
      <c r="AD1264" s="272" t="s">
        <v>677</v>
      </c>
      <c r="AE1264" s="272" t="s">
        <v>677</v>
      </c>
      <c r="AF1264" s="272" t="s">
        <v>677</v>
      </c>
      <c r="AG1264" s="272" t="s">
        <v>677</v>
      </c>
      <c r="AH1264" s="272" t="s">
        <v>677</v>
      </c>
      <c r="AI1264" s="272" t="s">
        <v>677</v>
      </c>
      <c r="AJ1264" s="272" t="s">
        <v>677</v>
      </c>
      <c r="AK1264" s="272" t="s">
        <v>677</v>
      </c>
      <c r="AL1264" s="272" t="s">
        <v>677</v>
      </c>
      <c r="AM1264" s="272" t="s">
        <v>677</v>
      </c>
      <c r="AN1264" s="272" t="s">
        <v>677</v>
      </c>
      <c r="AO1264" s="272" t="s">
        <v>677</v>
      </c>
      <c r="AP1264" s="272" t="s">
        <v>677</v>
      </c>
      <c r="AQ1264" s="272" t="s">
        <v>677</v>
      </c>
      <c r="AR1264" s="272" t="s">
        <v>677</v>
      </c>
      <c r="AS1264" s="272" t="s">
        <v>677</v>
      </c>
      <c r="AT1264" s="272" t="s">
        <v>677</v>
      </c>
      <c r="AU1264" s="272" t="s">
        <v>677</v>
      </c>
      <c r="AV1264" s="272" t="s">
        <v>677</v>
      </c>
      <c r="AW1264" s="272" t="s">
        <v>677</v>
      </c>
      <c r="AX1264" s="272" t="s">
        <v>677</v>
      </c>
    </row>
    <row r="1265" spans="1:50">
      <c r="A1265" s="272">
        <v>806981</v>
      </c>
      <c r="B1265" s="272" t="s">
        <v>712</v>
      </c>
      <c r="C1265" s="272" t="s">
        <v>262</v>
      </c>
      <c r="D1265" s="272" t="s">
        <v>264</v>
      </c>
      <c r="E1265" s="272" t="s">
        <v>262</v>
      </c>
      <c r="F1265" s="272" t="s">
        <v>264</v>
      </c>
      <c r="G1265" s="272" t="s">
        <v>262</v>
      </c>
      <c r="H1265" s="272" t="s">
        <v>262</v>
      </c>
      <c r="I1265" s="272" t="s">
        <v>262</v>
      </c>
      <c r="J1265" s="272" t="s">
        <v>264</v>
      </c>
      <c r="K1265" s="272" t="s">
        <v>262</v>
      </c>
      <c r="L1265" s="272" t="s">
        <v>262</v>
      </c>
      <c r="M1265" s="272" t="s">
        <v>264</v>
      </c>
      <c r="N1265" s="272" t="s">
        <v>262</v>
      </c>
      <c r="O1265" s="272" t="s">
        <v>677</v>
      </c>
      <c r="P1265" s="272" t="s">
        <v>677</v>
      </c>
      <c r="Q1265" s="272" t="s">
        <v>677</v>
      </c>
      <c r="R1265" s="272" t="s">
        <v>677</v>
      </c>
      <c r="S1265" s="272" t="s">
        <v>677</v>
      </c>
      <c r="T1265" s="272" t="s">
        <v>677</v>
      </c>
      <c r="U1265" s="272" t="s">
        <v>677</v>
      </c>
      <c r="V1265" s="272" t="s">
        <v>677</v>
      </c>
      <c r="W1265" s="272" t="s">
        <v>677</v>
      </c>
      <c r="X1265" s="272" t="s">
        <v>677</v>
      </c>
      <c r="Y1265" s="272" t="s">
        <v>677</v>
      </c>
      <c r="Z1265" s="272" t="s">
        <v>677</v>
      </c>
      <c r="AA1265" s="272" t="s">
        <v>677</v>
      </c>
      <c r="AB1265" s="272" t="s">
        <v>677</v>
      </c>
      <c r="AC1265" s="272" t="s">
        <v>677</v>
      </c>
      <c r="AD1265" s="272" t="s">
        <v>677</v>
      </c>
      <c r="AE1265" s="272" t="s">
        <v>677</v>
      </c>
      <c r="AF1265" s="272" t="s">
        <v>677</v>
      </c>
      <c r="AG1265" s="272" t="s">
        <v>677</v>
      </c>
      <c r="AH1265" s="272" t="s">
        <v>677</v>
      </c>
      <c r="AI1265" s="272" t="s">
        <v>677</v>
      </c>
      <c r="AJ1265" s="272" t="s">
        <v>677</v>
      </c>
      <c r="AK1265" s="272" t="s">
        <v>677</v>
      </c>
      <c r="AL1265" s="272" t="s">
        <v>677</v>
      </c>
      <c r="AM1265" s="272" t="s">
        <v>677</v>
      </c>
      <c r="AN1265" s="272" t="s">
        <v>677</v>
      </c>
      <c r="AO1265" s="272" t="s">
        <v>677</v>
      </c>
      <c r="AP1265" s="272" t="s">
        <v>677</v>
      </c>
      <c r="AQ1265" s="272" t="s">
        <v>677</v>
      </c>
      <c r="AR1265" s="272" t="s">
        <v>677</v>
      </c>
      <c r="AS1265" s="272" t="s">
        <v>677</v>
      </c>
      <c r="AT1265" s="272" t="s">
        <v>677</v>
      </c>
      <c r="AU1265" s="272" t="s">
        <v>677</v>
      </c>
      <c r="AV1265" s="272" t="s">
        <v>677</v>
      </c>
      <c r="AW1265" s="272" t="s">
        <v>677</v>
      </c>
      <c r="AX1265" s="272" t="s">
        <v>677</v>
      </c>
    </row>
    <row r="1266" spans="1:50">
      <c r="A1266" s="272">
        <v>806983</v>
      </c>
      <c r="B1266" s="272" t="s">
        <v>712</v>
      </c>
      <c r="C1266" s="272" t="s">
        <v>262</v>
      </c>
      <c r="D1266" s="272" t="s">
        <v>262</v>
      </c>
      <c r="E1266" s="272" t="s">
        <v>262</v>
      </c>
      <c r="F1266" s="272" t="s">
        <v>262</v>
      </c>
      <c r="G1266" s="272" t="s">
        <v>262</v>
      </c>
      <c r="H1266" s="272" t="s">
        <v>262</v>
      </c>
      <c r="I1266" s="272" t="s">
        <v>262</v>
      </c>
      <c r="J1266" s="272" t="s">
        <v>262</v>
      </c>
      <c r="K1266" s="272" t="s">
        <v>262</v>
      </c>
      <c r="L1266" s="272" t="s">
        <v>262</v>
      </c>
      <c r="M1266" s="272" t="s">
        <v>262</v>
      </c>
      <c r="N1266" s="272" t="s">
        <v>263</v>
      </c>
      <c r="O1266" s="272" t="s">
        <v>677</v>
      </c>
      <c r="P1266" s="272" t="s">
        <v>677</v>
      </c>
      <c r="Q1266" s="272" t="s">
        <v>677</v>
      </c>
      <c r="R1266" s="272" t="s">
        <v>677</v>
      </c>
      <c r="S1266" s="272" t="s">
        <v>677</v>
      </c>
      <c r="T1266" s="272" t="s">
        <v>677</v>
      </c>
      <c r="U1266" s="272" t="s">
        <v>677</v>
      </c>
      <c r="V1266" s="272" t="s">
        <v>677</v>
      </c>
      <c r="W1266" s="272" t="s">
        <v>677</v>
      </c>
      <c r="X1266" s="272" t="s">
        <v>677</v>
      </c>
      <c r="Y1266" s="272" t="s">
        <v>677</v>
      </c>
      <c r="Z1266" s="272" t="s">
        <v>677</v>
      </c>
      <c r="AA1266" s="272" t="s">
        <v>677</v>
      </c>
      <c r="AB1266" s="272" t="s">
        <v>677</v>
      </c>
      <c r="AC1266" s="272" t="s">
        <v>677</v>
      </c>
      <c r="AD1266" s="272" t="s">
        <v>677</v>
      </c>
      <c r="AE1266" s="272" t="s">
        <v>677</v>
      </c>
      <c r="AF1266" s="272" t="s">
        <v>677</v>
      </c>
      <c r="AG1266" s="272" t="s">
        <v>677</v>
      </c>
      <c r="AH1266" s="272" t="s">
        <v>677</v>
      </c>
      <c r="AI1266" s="272" t="s">
        <v>677</v>
      </c>
      <c r="AJ1266" s="272" t="s">
        <v>677</v>
      </c>
      <c r="AK1266" s="272" t="s">
        <v>677</v>
      </c>
      <c r="AL1266" s="272" t="s">
        <v>677</v>
      </c>
      <c r="AM1266" s="272" t="s">
        <v>677</v>
      </c>
      <c r="AN1266" s="272" t="s">
        <v>677</v>
      </c>
      <c r="AO1266" s="272" t="s">
        <v>677</v>
      </c>
      <c r="AP1266" s="272" t="s">
        <v>677</v>
      </c>
      <c r="AQ1266" s="272" t="s">
        <v>677</v>
      </c>
      <c r="AR1266" s="272" t="s">
        <v>677</v>
      </c>
      <c r="AS1266" s="272" t="s">
        <v>677</v>
      </c>
      <c r="AT1266" s="272" t="s">
        <v>677</v>
      </c>
      <c r="AU1266" s="272" t="s">
        <v>677</v>
      </c>
      <c r="AV1266" s="272" t="s">
        <v>677</v>
      </c>
      <c r="AW1266" s="272" t="s">
        <v>677</v>
      </c>
      <c r="AX1266" s="272" t="s">
        <v>677</v>
      </c>
    </row>
    <row r="1267" spans="1:50">
      <c r="A1267" s="272">
        <v>806989</v>
      </c>
      <c r="B1267" s="272" t="s">
        <v>712</v>
      </c>
      <c r="C1267" s="272" t="s">
        <v>262</v>
      </c>
      <c r="D1267" s="272" t="s">
        <v>263</v>
      </c>
      <c r="E1267" s="272" t="s">
        <v>263</v>
      </c>
      <c r="F1267" s="272" t="s">
        <v>263</v>
      </c>
      <c r="G1267" s="272" t="s">
        <v>264</v>
      </c>
      <c r="H1267" s="272" t="s">
        <v>262</v>
      </c>
      <c r="I1267" s="272" t="s">
        <v>263</v>
      </c>
      <c r="J1267" s="272" t="s">
        <v>263</v>
      </c>
      <c r="K1267" s="272" t="s">
        <v>263</v>
      </c>
      <c r="L1267" s="272" t="s">
        <v>262</v>
      </c>
      <c r="M1267" s="272" t="s">
        <v>264</v>
      </c>
      <c r="N1267" s="272" t="s">
        <v>263</v>
      </c>
      <c r="O1267" s="272" t="s">
        <v>677</v>
      </c>
      <c r="P1267" s="272" t="s">
        <v>677</v>
      </c>
      <c r="Q1267" s="272" t="s">
        <v>677</v>
      </c>
      <c r="R1267" s="272" t="s">
        <v>677</v>
      </c>
      <c r="S1267" s="272" t="s">
        <v>677</v>
      </c>
      <c r="T1267" s="272" t="s">
        <v>677</v>
      </c>
      <c r="U1267" s="272" t="s">
        <v>677</v>
      </c>
      <c r="V1267" s="272" t="s">
        <v>677</v>
      </c>
      <c r="W1267" s="272" t="s">
        <v>677</v>
      </c>
      <c r="X1267" s="272" t="s">
        <v>677</v>
      </c>
      <c r="Y1267" s="272" t="s">
        <v>677</v>
      </c>
      <c r="Z1267" s="272" t="s">
        <v>677</v>
      </c>
      <c r="AA1267" s="272" t="s">
        <v>677</v>
      </c>
      <c r="AB1267" s="272" t="s">
        <v>677</v>
      </c>
      <c r="AC1267" s="272" t="s">
        <v>677</v>
      </c>
      <c r="AD1267" s="272" t="s">
        <v>677</v>
      </c>
      <c r="AE1267" s="272" t="s">
        <v>677</v>
      </c>
      <c r="AF1267" s="272" t="s">
        <v>677</v>
      </c>
      <c r="AG1267" s="272" t="s">
        <v>677</v>
      </c>
      <c r="AH1267" s="272" t="s">
        <v>677</v>
      </c>
      <c r="AI1267" s="272" t="s">
        <v>677</v>
      </c>
      <c r="AJ1267" s="272" t="s">
        <v>677</v>
      </c>
      <c r="AK1267" s="272" t="s">
        <v>677</v>
      </c>
      <c r="AL1267" s="272" t="s">
        <v>677</v>
      </c>
      <c r="AM1267" s="272" t="s">
        <v>677</v>
      </c>
      <c r="AN1267" s="272" t="s">
        <v>677</v>
      </c>
      <c r="AO1267" s="272" t="s">
        <v>677</v>
      </c>
      <c r="AP1267" s="272" t="s">
        <v>677</v>
      </c>
      <c r="AQ1267" s="272" t="s">
        <v>677</v>
      </c>
      <c r="AR1267" s="272" t="s">
        <v>677</v>
      </c>
      <c r="AS1267" s="272" t="s">
        <v>677</v>
      </c>
      <c r="AT1267" s="272" t="s">
        <v>677</v>
      </c>
      <c r="AU1267" s="272" t="s">
        <v>677</v>
      </c>
      <c r="AV1267" s="272" t="s">
        <v>677</v>
      </c>
      <c r="AW1267" s="272" t="s">
        <v>677</v>
      </c>
      <c r="AX1267" s="272" t="s">
        <v>677</v>
      </c>
    </row>
    <row r="1268" spans="1:50">
      <c r="A1268" s="272">
        <v>807038</v>
      </c>
      <c r="B1268" s="272" t="s">
        <v>712</v>
      </c>
      <c r="C1268" s="272" t="s">
        <v>262</v>
      </c>
      <c r="D1268" s="272" t="s">
        <v>262</v>
      </c>
      <c r="E1268" s="272" t="s">
        <v>263</v>
      </c>
      <c r="F1268" s="272" t="s">
        <v>264</v>
      </c>
      <c r="G1268" s="272" t="s">
        <v>263</v>
      </c>
      <c r="H1268" s="272" t="s">
        <v>262</v>
      </c>
      <c r="I1268" s="272" t="s">
        <v>262</v>
      </c>
      <c r="J1268" s="272" t="s">
        <v>264</v>
      </c>
      <c r="K1268" s="272" t="s">
        <v>263</v>
      </c>
      <c r="L1268" s="272" t="s">
        <v>264</v>
      </c>
      <c r="M1268" s="272" t="s">
        <v>264</v>
      </c>
      <c r="N1268" s="272" t="s">
        <v>264</v>
      </c>
      <c r="O1268" s="272" t="s">
        <v>677</v>
      </c>
      <c r="P1268" s="272" t="s">
        <v>677</v>
      </c>
      <c r="Q1268" s="272" t="s">
        <v>677</v>
      </c>
      <c r="R1268" s="272" t="s">
        <v>677</v>
      </c>
      <c r="S1268" s="272" t="s">
        <v>677</v>
      </c>
      <c r="T1268" s="272" t="s">
        <v>677</v>
      </c>
      <c r="U1268" s="272" t="s">
        <v>677</v>
      </c>
      <c r="V1268" s="272" t="s">
        <v>677</v>
      </c>
      <c r="W1268" s="272" t="s">
        <v>677</v>
      </c>
      <c r="X1268" s="272" t="s">
        <v>677</v>
      </c>
      <c r="Y1268" s="272" t="s">
        <v>677</v>
      </c>
      <c r="Z1268" s="272" t="s">
        <v>677</v>
      </c>
      <c r="AA1268" s="272" t="s">
        <v>677</v>
      </c>
      <c r="AB1268" s="272" t="s">
        <v>677</v>
      </c>
      <c r="AC1268" s="272" t="s">
        <v>677</v>
      </c>
      <c r="AD1268" s="272" t="s">
        <v>677</v>
      </c>
      <c r="AE1268" s="272" t="s">
        <v>677</v>
      </c>
      <c r="AF1268" s="272" t="s">
        <v>677</v>
      </c>
      <c r="AG1268" s="272" t="s">
        <v>677</v>
      </c>
      <c r="AH1268" s="272" t="s">
        <v>677</v>
      </c>
      <c r="AI1268" s="272" t="s">
        <v>677</v>
      </c>
      <c r="AJ1268" s="272" t="s">
        <v>677</v>
      </c>
      <c r="AK1268" s="272" t="s">
        <v>677</v>
      </c>
      <c r="AL1268" s="272" t="s">
        <v>677</v>
      </c>
      <c r="AM1268" s="272" t="s">
        <v>677</v>
      </c>
      <c r="AN1268" s="272" t="s">
        <v>677</v>
      </c>
      <c r="AO1268" s="272" t="s">
        <v>677</v>
      </c>
      <c r="AP1268" s="272" t="s">
        <v>677</v>
      </c>
      <c r="AQ1268" s="272" t="s">
        <v>677</v>
      </c>
      <c r="AR1268" s="272" t="s">
        <v>677</v>
      </c>
      <c r="AS1268" s="272" t="s">
        <v>677</v>
      </c>
      <c r="AT1268" s="272" t="s">
        <v>677</v>
      </c>
      <c r="AU1268" s="272" t="s">
        <v>677</v>
      </c>
      <c r="AV1268" s="272" t="s">
        <v>677</v>
      </c>
      <c r="AW1268" s="272" t="s">
        <v>677</v>
      </c>
      <c r="AX1268" s="272" t="s">
        <v>677</v>
      </c>
    </row>
    <row r="1269" spans="1:50">
      <c r="A1269" s="272">
        <v>807058</v>
      </c>
      <c r="B1269" s="272" t="s">
        <v>712</v>
      </c>
      <c r="C1269" s="272" t="s">
        <v>264</v>
      </c>
      <c r="D1269" s="272" t="s">
        <v>264</v>
      </c>
      <c r="E1269" s="272" t="s">
        <v>262</v>
      </c>
      <c r="F1269" s="272" t="s">
        <v>264</v>
      </c>
      <c r="G1269" s="272" t="s">
        <v>264</v>
      </c>
      <c r="H1269" s="272" t="s">
        <v>262</v>
      </c>
      <c r="I1269" s="272" t="s">
        <v>263</v>
      </c>
      <c r="J1269" s="272" t="s">
        <v>263</v>
      </c>
      <c r="K1269" s="272" t="s">
        <v>263</v>
      </c>
      <c r="L1269" s="272" t="s">
        <v>263</v>
      </c>
      <c r="M1269" s="272" t="s">
        <v>263</v>
      </c>
      <c r="N1269" s="272" t="s">
        <v>263</v>
      </c>
      <c r="O1269" s="272" t="s">
        <v>677</v>
      </c>
      <c r="P1269" s="272" t="s">
        <v>677</v>
      </c>
      <c r="Q1269" s="272" t="s">
        <v>677</v>
      </c>
      <c r="R1269" s="272" t="s">
        <v>677</v>
      </c>
      <c r="S1269" s="272" t="s">
        <v>677</v>
      </c>
      <c r="T1269" s="272" t="s">
        <v>677</v>
      </c>
      <c r="U1269" s="272" t="s">
        <v>677</v>
      </c>
      <c r="V1269" s="272" t="s">
        <v>677</v>
      </c>
      <c r="W1269" s="272" t="s">
        <v>677</v>
      </c>
      <c r="X1269" s="272" t="s">
        <v>677</v>
      </c>
      <c r="Y1269" s="272" t="s">
        <v>677</v>
      </c>
      <c r="Z1269" s="272" t="s">
        <v>677</v>
      </c>
      <c r="AA1269" s="272" t="s">
        <v>677</v>
      </c>
      <c r="AB1269" s="272" t="s">
        <v>677</v>
      </c>
      <c r="AC1269" s="272" t="s">
        <v>677</v>
      </c>
      <c r="AD1269" s="272" t="s">
        <v>677</v>
      </c>
      <c r="AE1269" s="272" t="s">
        <v>677</v>
      </c>
      <c r="AF1269" s="272" t="s">
        <v>677</v>
      </c>
      <c r="AG1269" s="272" t="s">
        <v>677</v>
      </c>
      <c r="AH1269" s="272" t="s">
        <v>677</v>
      </c>
      <c r="AI1269" s="272" t="s">
        <v>677</v>
      </c>
      <c r="AJ1269" s="272" t="s">
        <v>677</v>
      </c>
      <c r="AK1269" s="272" t="s">
        <v>677</v>
      </c>
      <c r="AL1269" s="272" t="s">
        <v>677</v>
      </c>
      <c r="AM1269" s="272" t="s">
        <v>677</v>
      </c>
      <c r="AN1269" s="272" t="s">
        <v>677</v>
      </c>
      <c r="AO1269" s="272" t="s">
        <v>677</v>
      </c>
      <c r="AP1269" s="272" t="s">
        <v>677</v>
      </c>
      <c r="AQ1269" s="272" t="s">
        <v>677</v>
      </c>
      <c r="AR1269" s="272" t="s">
        <v>677</v>
      </c>
      <c r="AS1269" s="272" t="s">
        <v>677</v>
      </c>
      <c r="AT1269" s="272" t="s">
        <v>677</v>
      </c>
      <c r="AU1269" s="272" t="s">
        <v>677</v>
      </c>
      <c r="AV1269" s="272" t="s">
        <v>677</v>
      </c>
      <c r="AW1269" s="272" t="s">
        <v>677</v>
      </c>
      <c r="AX1269" s="272" t="s">
        <v>677</v>
      </c>
    </row>
    <row r="1270" spans="1:50">
      <c r="A1270" s="272">
        <v>807063</v>
      </c>
      <c r="B1270" s="272" t="s">
        <v>712</v>
      </c>
      <c r="C1270" s="272" t="s">
        <v>262</v>
      </c>
      <c r="D1270" s="272" t="s">
        <v>262</v>
      </c>
      <c r="E1270" s="272" t="s">
        <v>262</v>
      </c>
      <c r="F1270" s="272" t="s">
        <v>262</v>
      </c>
      <c r="G1270" s="272" t="s">
        <v>264</v>
      </c>
      <c r="H1270" s="272" t="s">
        <v>262</v>
      </c>
      <c r="I1270" s="272" t="s">
        <v>264</v>
      </c>
      <c r="J1270" s="272" t="s">
        <v>263</v>
      </c>
      <c r="K1270" s="272" t="s">
        <v>264</v>
      </c>
      <c r="L1270" s="272" t="s">
        <v>263</v>
      </c>
      <c r="M1270" s="272" t="s">
        <v>264</v>
      </c>
      <c r="N1270" s="272" t="s">
        <v>264</v>
      </c>
      <c r="O1270" s="272" t="s">
        <v>677</v>
      </c>
      <c r="P1270" s="272" t="s">
        <v>677</v>
      </c>
      <c r="Q1270" s="272" t="s">
        <v>677</v>
      </c>
      <c r="R1270" s="272" t="s">
        <v>677</v>
      </c>
      <c r="S1270" s="272" t="s">
        <v>677</v>
      </c>
      <c r="T1270" s="272" t="s">
        <v>677</v>
      </c>
      <c r="U1270" s="272" t="s">
        <v>677</v>
      </c>
      <c r="V1270" s="272" t="s">
        <v>677</v>
      </c>
      <c r="W1270" s="272" t="s">
        <v>677</v>
      </c>
      <c r="X1270" s="272" t="s">
        <v>677</v>
      </c>
      <c r="Y1270" s="272" t="s">
        <v>677</v>
      </c>
      <c r="Z1270" s="272" t="s">
        <v>677</v>
      </c>
      <c r="AA1270" s="272" t="s">
        <v>677</v>
      </c>
      <c r="AB1270" s="272" t="s">
        <v>677</v>
      </c>
      <c r="AC1270" s="272" t="s">
        <v>677</v>
      </c>
      <c r="AD1270" s="272" t="s">
        <v>677</v>
      </c>
      <c r="AE1270" s="272" t="s">
        <v>677</v>
      </c>
      <c r="AF1270" s="272" t="s">
        <v>677</v>
      </c>
      <c r="AG1270" s="272" t="s">
        <v>677</v>
      </c>
      <c r="AH1270" s="272" t="s">
        <v>677</v>
      </c>
      <c r="AI1270" s="272" t="s">
        <v>677</v>
      </c>
      <c r="AJ1270" s="272" t="s">
        <v>677</v>
      </c>
      <c r="AK1270" s="272" t="s">
        <v>677</v>
      </c>
      <c r="AL1270" s="272" t="s">
        <v>677</v>
      </c>
      <c r="AM1270" s="272" t="s">
        <v>677</v>
      </c>
      <c r="AN1270" s="272" t="s">
        <v>677</v>
      </c>
      <c r="AO1270" s="272" t="s">
        <v>677</v>
      </c>
      <c r="AP1270" s="272" t="s">
        <v>677</v>
      </c>
      <c r="AQ1270" s="272" t="s">
        <v>677</v>
      </c>
      <c r="AR1270" s="272" t="s">
        <v>677</v>
      </c>
      <c r="AS1270" s="272" t="s">
        <v>677</v>
      </c>
      <c r="AT1270" s="272" t="s">
        <v>677</v>
      </c>
      <c r="AU1270" s="272" t="s">
        <v>677</v>
      </c>
      <c r="AV1270" s="272" t="s">
        <v>677</v>
      </c>
      <c r="AW1270" s="272" t="s">
        <v>677</v>
      </c>
      <c r="AX1270" s="272" t="s">
        <v>677</v>
      </c>
    </row>
    <row r="1271" spans="1:50">
      <c r="A1271" s="272">
        <v>807078</v>
      </c>
      <c r="B1271" s="272" t="s">
        <v>712</v>
      </c>
      <c r="C1271" s="272" t="s">
        <v>264</v>
      </c>
      <c r="D1271" s="272" t="s">
        <v>262</v>
      </c>
      <c r="E1271" s="272" t="s">
        <v>262</v>
      </c>
      <c r="F1271" s="272" t="s">
        <v>262</v>
      </c>
      <c r="G1271" s="272" t="s">
        <v>262</v>
      </c>
      <c r="H1271" s="272" t="s">
        <v>262</v>
      </c>
      <c r="I1271" s="272" t="s">
        <v>263</v>
      </c>
      <c r="J1271" s="272" t="s">
        <v>262</v>
      </c>
      <c r="K1271" s="272" t="s">
        <v>263</v>
      </c>
      <c r="L1271" s="272" t="s">
        <v>263</v>
      </c>
      <c r="M1271" s="272" t="s">
        <v>262</v>
      </c>
      <c r="N1271" s="272" t="s">
        <v>262</v>
      </c>
      <c r="O1271" s="272" t="s">
        <v>677</v>
      </c>
      <c r="P1271" s="272" t="s">
        <v>677</v>
      </c>
      <c r="Q1271" s="272" t="s">
        <v>677</v>
      </c>
      <c r="R1271" s="272" t="s">
        <v>677</v>
      </c>
      <c r="S1271" s="272" t="s">
        <v>677</v>
      </c>
      <c r="T1271" s="272" t="s">
        <v>677</v>
      </c>
      <c r="U1271" s="272" t="s">
        <v>677</v>
      </c>
      <c r="V1271" s="272" t="s">
        <v>677</v>
      </c>
      <c r="W1271" s="272" t="s">
        <v>677</v>
      </c>
      <c r="X1271" s="272" t="s">
        <v>677</v>
      </c>
      <c r="Y1271" s="272" t="s">
        <v>677</v>
      </c>
      <c r="Z1271" s="272" t="s">
        <v>677</v>
      </c>
      <c r="AA1271" s="272" t="s">
        <v>677</v>
      </c>
      <c r="AB1271" s="272" t="s">
        <v>677</v>
      </c>
      <c r="AC1271" s="272" t="s">
        <v>677</v>
      </c>
      <c r="AD1271" s="272" t="s">
        <v>677</v>
      </c>
      <c r="AE1271" s="272" t="s">
        <v>677</v>
      </c>
      <c r="AF1271" s="272" t="s">
        <v>677</v>
      </c>
      <c r="AG1271" s="272" t="s">
        <v>677</v>
      </c>
      <c r="AH1271" s="272" t="s">
        <v>677</v>
      </c>
      <c r="AI1271" s="272" t="s">
        <v>677</v>
      </c>
      <c r="AJ1271" s="272" t="s">
        <v>677</v>
      </c>
      <c r="AK1271" s="272" t="s">
        <v>677</v>
      </c>
      <c r="AL1271" s="272" t="s">
        <v>677</v>
      </c>
      <c r="AM1271" s="272" t="s">
        <v>677</v>
      </c>
      <c r="AN1271" s="272" t="s">
        <v>677</v>
      </c>
      <c r="AO1271" s="272" t="s">
        <v>677</v>
      </c>
      <c r="AP1271" s="272" t="s">
        <v>677</v>
      </c>
      <c r="AQ1271" s="272" t="s">
        <v>677</v>
      </c>
      <c r="AR1271" s="272" t="s">
        <v>677</v>
      </c>
      <c r="AS1271" s="272" t="s">
        <v>677</v>
      </c>
      <c r="AT1271" s="272" t="s">
        <v>677</v>
      </c>
      <c r="AU1271" s="272" t="s">
        <v>677</v>
      </c>
      <c r="AV1271" s="272" t="s">
        <v>677</v>
      </c>
      <c r="AW1271" s="272" t="s">
        <v>677</v>
      </c>
      <c r="AX1271" s="272" t="s">
        <v>677</v>
      </c>
    </row>
    <row r="1272" spans="1:50">
      <c r="A1272" s="272">
        <v>807088</v>
      </c>
      <c r="B1272" s="272" t="s">
        <v>712</v>
      </c>
      <c r="C1272" s="272" t="s">
        <v>264</v>
      </c>
      <c r="D1272" s="272" t="s">
        <v>264</v>
      </c>
      <c r="E1272" s="272" t="s">
        <v>263</v>
      </c>
      <c r="F1272" s="272" t="s">
        <v>264</v>
      </c>
      <c r="G1272" s="272" t="s">
        <v>262</v>
      </c>
      <c r="H1272" s="272" t="s">
        <v>264</v>
      </c>
      <c r="I1272" s="272" t="s">
        <v>264</v>
      </c>
      <c r="J1272" s="272" t="s">
        <v>264</v>
      </c>
      <c r="K1272" s="272" t="s">
        <v>263</v>
      </c>
      <c r="L1272" s="272" t="s">
        <v>264</v>
      </c>
      <c r="M1272" s="272" t="s">
        <v>264</v>
      </c>
      <c r="N1272" s="272" t="s">
        <v>263</v>
      </c>
      <c r="O1272" s="272" t="s">
        <v>677</v>
      </c>
      <c r="P1272" s="272" t="s">
        <v>677</v>
      </c>
      <c r="Q1272" s="272" t="s">
        <v>677</v>
      </c>
      <c r="R1272" s="272" t="s">
        <v>677</v>
      </c>
      <c r="S1272" s="272" t="s">
        <v>677</v>
      </c>
      <c r="T1272" s="272" t="s">
        <v>677</v>
      </c>
      <c r="U1272" s="272" t="s">
        <v>677</v>
      </c>
      <c r="V1272" s="272" t="s">
        <v>677</v>
      </c>
      <c r="W1272" s="272" t="s">
        <v>677</v>
      </c>
      <c r="X1272" s="272" t="s">
        <v>677</v>
      </c>
      <c r="Y1272" s="272" t="s">
        <v>677</v>
      </c>
      <c r="Z1272" s="272" t="s">
        <v>677</v>
      </c>
      <c r="AA1272" s="272" t="s">
        <v>677</v>
      </c>
      <c r="AB1272" s="272" t="s">
        <v>677</v>
      </c>
      <c r="AC1272" s="272" t="s">
        <v>677</v>
      </c>
      <c r="AD1272" s="272" t="s">
        <v>677</v>
      </c>
      <c r="AE1272" s="272" t="s">
        <v>677</v>
      </c>
      <c r="AF1272" s="272" t="s">
        <v>677</v>
      </c>
      <c r="AG1272" s="272" t="s">
        <v>677</v>
      </c>
      <c r="AH1272" s="272" t="s">
        <v>677</v>
      </c>
      <c r="AI1272" s="272" t="s">
        <v>677</v>
      </c>
      <c r="AJ1272" s="272" t="s">
        <v>677</v>
      </c>
      <c r="AK1272" s="272" t="s">
        <v>677</v>
      </c>
      <c r="AL1272" s="272" t="s">
        <v>677</v>
      </c>
      <c r="AM1272" s="272" t="s">
        <v>677</v>
      </c>
      <c r="AN1272" s="272" t="s">
        <v>677</v>
      </c>
      <c r="AO1272" s="272" t="s">
        <v>677</v>
      </c>
      <c r="AP1272" s="272" t="s">
        <v>677</v>
      </c>
      <c r="AQ1272" s="272" t="s">
        <v>677</v>
      </c>
      <c r="AR1272" s="272" t="s">
        <v>677</v>
      </c>
      <c r="AS1272" s="272" t="s">
        <v>677</v>
      </c>
      <c r="AT1272" s="272" t="s">
        <v>677</v>
      </c>
      <c r="AU1272" s="272" t="s">
        <v>677</v>
      </c>
      <c r="AV1272" s="272" t="s">
        <v>677</v>
      </c>
      <c r="AW1272" s="272" t="s">
        <v>677</v>
      </c>
      <c r="AX1272" s="272" t="s">
        <v>677</v>
      </c>
    </row>
    <row r="1273" spans="1:50">
      <c r="A1273" s="272">
        <v>807089</v>
      </c>
      <c r="B1273" s="272" t="s">
        <v>712</v>
      </c>
      <c r="C1273" s="272" t="s">
        <v>262</v>
      </c>
      <c r="D1273" s="272" t="s">
        <v>262</v>
      </c>
      <c r="E1273" s="272" t="s">
        <v>262</v>
      </c>
      <c r="F1273" s="272" t="s">
        <v>262</v>
      </c>
      <c r="G1273" s="272" t="s">
        <v>262</v>
      </c>
      <c r="H1273" s="272" t="s">
        <v>262</v>
      </c>
      <c r="I1273" s="272" t="s">
        <v>262</v>
      </c>
      <c r="J1273" s="272" t="s">
        <v>262</v>
      </c>
      <c r="K1273" s="272" t="s">
        <v>262</v>
      </c>
      <c r="L1273" s="272" t="s">
        <v>262</v>
      </c>
      <c r="M1273" s="272" t="s">
        <v>264</v>
      </c>
      <c r="N1273" s="272" t="s">
        <v>264</v>
      </c>
      <c r="O1273" s="272" t="s">
        <v>677</v>
      </c>
      <c r="P1273" s="272" t="s">
        <v>677</v>
      </c>
      <c r="Q1273" s="272" t="s">
        <v>677</v>
      </c>
      <c r="R1273" s="272" t="s">
        <v>677</v>
      </c>
      <c r="S1273" s="272" t="s">
        <v>677</v>
      </c>
      <c r="T1273" s="272" t="s">
        <v>677</v>
      </c>
      <c r="U1273" s="272" t="s">
        <v>677</v>
      </c>
      <c r="V1273" s="272" t="s">
        <v>677</v>
      </c>
      <c r="W1273" s="272" t="s">
        <v>677</v>
      </c>
      <c r="X1273" s="272" t="s">
        <v>677</v>
      </c>
      <c r="Y1273" s="272" t="s">
        <v>677</v>
      </c>
      <c r="Z1273" s="272" t="s">
        <v>677</v>
      </c>
      <c r="AA1273" s="272" t="s">
        <v>677</v>
      </c>
      <c r="AB1273" s="272" t="s">
        <v>677</v>
      </c>
      <c r="AC1273" s="272" t="s">
        <v>677</v>
      </c>
      <c r="AD1273" s="272" t="s">
        <v>677</v>
      </c>
      <c r="AE1273" s="272" t="s">
        <v>677</v>
      </c>
      <c r="AF1273" s="272" t="s">
        <v>677</v>
      </c>
      <c r="AG1273" s="272" t="s">
        <v>677</v>
      </c>
      <c r="AH1273" s="272" t="s">
        <v>677</v>
      </c>
      <c r="AI1273" s="272" t="s">
        <v>677</v>
      </c>
      <c r="AJ1273" s="272" t="s">
        <v>677</v>
      </c>
      <c r="AK1273" s="272" t="s">
        <v>677</v>
      </c>
      <c r="AL1273" s="272" t="s">
        <v>677</v>
      </c>
      <c r="AM1273" s="272" t="s">
        <v>677</v>
      </c>
      <c r="AN1273" s="272" t="s">
        <v>677</v>
      </c>
      <c r="AO1273" s="272" t="s">
        <v>677</v>
      </c>
      <c r="AP1273" s="272" t="s">
        <v>677</v>
      </c>
      <c r="AQ1273" s="272" t="s">
        <v>677</v>
      </c>
      <c r="AR1273" s="272" t="s">
        <v>677</v>
      </c>
      <c r="AS1273" s="272" t="s">
        <v>677</v>
      </c>
      <c r="AT1273" s="272" t="s">
        <v>677</v>
      </c>
      <c r="AU1273" s="272" t="s">
        <v>677</v>
      </c>
      <c r="AV1273" s="272" t="s">
        <v>677</v>
      </c>
      <c r="AW1273" s="272" t="s">
        <v>677</v>
      </c>
      <c r="AX1273" s="272" t="s">
        <v>677</v>
      </c>
    </row>
    <row r="1274" spans="1:50">
      <c r="A1274" s="272">
        <v>807093</v>
      </c>
      <c r="B1274" s="272" t="s">
        <v>712</v>
      </c>
      <c r="C1274" s="272" t="s">
        <v>262</v>
      </c>
      <c r="D1274" s="272" t="s">
        <v>262</v>
      </c>
      <c r="E1274" s="272" t="s">
        <v>264</v>
      </c>
      <c r="F1274" s="272" t="s">
        <v>262</v>
      </c>
      <c r="G1274" s="272" t="s">
        <v>262</v>
      </c>
      <c r="H1274" s="272" t="s">
        <v>262</v>
      </c>
      <c r="I1274" s="272" t="s">
        <v>264</v>
      </c>
      <c r="J1274" s="272" t="s">
        <v>263</v>
      </c>
      <c r="K1274" s="272" t="s">
        <v>262</v>
      </c>
      <c r="L1274" s="272" t="s">
        <v>264</v>
      </c>
      <c r="M1274" s="272" t="s">
        <v>264</v>
      </c>
      <c r="N1274" s="272" t="s">
        <v>262</v>
      </c>
      <c r="O1274" s="272" t="s">
        <v>677</v>
      </c>
      <c r="P1274" s="272" t="s">
        <v>677</v>
      </c>
      <c r="Q1274" s="272" t="s">
        <v>677</v>
      </c>
      <c r="R1274" s="272" t="s">
        <v>677</v>
      </c>
      <c r="S1274" s="272" t="s">
        <v>677</v>
      </c>
      <c r="T1274" s="272" t="s">
        <v>677</v>
      </c>
      <c r="U1274" s="272" t="s">
        <v>677</v>
      </c>
      <c r="V1274" s="272" t="s">
        <v>677</v>
      </c>
      <c r="W1274" s="272" t="s">
        <v>677</v>
      </c>
      <c r="X1274" s="272" t="s">
        <v>677</v>
      </c>
      <c r="Y1274" s="272" t="s">
        <v>677</v>
      </c>
      <c r="Z1274" s="272" t="s">
        <v>677</v>
      </c>
      <c r="AA1274" s="272" t="s">
        <v>677</v>
      </c>
      <c r="AB1274" s="272" t="s">
        <v>677</v>
      </c>
      <c r="AC1274" s="272" t="s">
        <v>677</v>
      </c>
      <c r="AD1274" s="272" t="s">
        <v>677</v>
      </c>
      <c r="AE1274" s="272" t="s">
        <v>677</v>
      </c>
      <c r="AF1274" s="272" t="s">
        <v>677</v>
      </c>
      <c r="AG1274" s="272" t="s">
        <v>677</v>
      </c>
      <c r="AH1274" s="272" t="s">
        <v>677</v>
      </c>
      <c r="AI1274" s="272" t="s">
        <v>677</v>
      </c>
      <c r="AJ1274" s="272" t="s">
        <v>677</v>
      </c>
      <c r="AK1274" s="272" t="s">
        <v>677</v>
      </c>
      <c r="AL1274" s="272" t="s">
        <v>677</v>
      </c>
      <c r="AM1274" s="272" t="s">
        <v>677</v>
      </c>
      <c r="AN1274" s="272" t="s">
        <v>677</v>
      </c>
      <c r="AO1274" s="272" t="s">
        <v>677</v>
      </c>
      <c r="AP1274" s="272" t="s">
        <v>677</v>
      </c>
      <c r="AQ1274" s="272" t="s">
        <v>677</v>
      </c>
      <c r="AR1274" s="272" t="s">
        <v>677</v>
      </c>
      <c r="AS1274" s="272" t="s">
        <v>677</v>
      </c>
      <c r="AT1274" s="272" t="s">
        <v>677</v>
      </c>
      <c r="AU1274" s="272" t="s">
        <v>677</v>
      </c>
      <c r="AV1274" s="272" t="s">
        <v>677</v>
      </c>
      <c r="AW1274" s="272" t="s">
        <v>677</v>
      </c>
      <c r="AX1274" s="272" t="s">
        <v>677</v>
      </c>
    </row>
    <row r="1275" spans="1:50">
      <c r="A1275" s="272">
        <v>807129</v>
      </c>
      <c r="B1275" s="272" t="s">
        <v>712</v>
      </c>
      <c r="C1275" s="272" t="s">
        <v>264</v>
      </c>
      <c r="D1275" s="272" t="s">
        <v>262</v>
      </c>
      <c r="E1275" s="272" t="s">
        <v>264</v>
      </c>
      <c r="F1275" s="272" t="s">
        <v>262</v>
      </c>
      <c r="G1275" s="272" t="s">
        <v>262</v>
      </c>
      <c r="H1275" s="272" t="s">
        <v>262</v>
      </c>
      <c r="I1275" s="272" t="s">
        <v>262</v>
      </c>
      <c r="J1275" s="272" t="s">
        <v>264</v>
      </c>
      <c r="K1275" s="272" t="s">
        <v>263</v>
      </c>
      <c r="L1275" s="272" t="s">
        <v>264</v>
      </c>
      <c r="M1275" s="272" t="s">
        <v>262</v>
      </c>
      <c r="N1275" s="272" t="s">
        <v>262</v>
      </c>
      <c r="O1275" s="272" t="s">
        <v>677</v>
      </c>
      <c r="P1275" s="272" t="s">
        <v>677</v>
      </c>
      <c r="Q1275" s="272" t="s">
        <v>677</v>
      </c>
      <c r="R1275" s="272" t="s">
        <v>677</v>
      </c>
      <c r="S1275" s="272" t="s">
        <v>677</v>
      </c>
      <c r="T1275" s="272" t="s">
        <v>677</v>
      </c>
      <c r="U1275" s="272" t="s">
        <v>677</v>
      </c>
      <c r="V1275" s="272" t="s">
        <v>677</v>
      </c>
      <c r="W1275" s="272" t="s">
        <v>677</v>
      </c>
      <c r="X1275" s="272" t="s">
        <v>677</v>
      </c>
      <c r="Y1275" s="272" t="s">
        <v>677</v>
      </c>
      <c r="Z1275" s="272" t="s">
        <v>677</v>
      </c>
      <c r="AA1275" s="272" t="s">
        <v>677</v>
      </c>
      <c r="AB1275" s="272" t="s">
        <v>677</v>
      </c>
      <c r="AC1275" s="272" t="s">
        <v>677</v>
      </c>
      <c r="AD1275" s="272" t="s">
        <v>677</v>
      </c>
      <c r="AE1275" s="272" t="s">
        <v>677</v>
      </c>
      <c r="AF1275" s="272" t="s">
        <v>677</v>
      </c>
      <c r="AG1275" s="272" t="s">
        <v>677</v>
      </c>
      <c r="AH1275" s="272" t="s">
        <v>677</v>
      </c>
      <c r="AI1275" s="272" t="s">
        <v>677</v>
      </c>
      <c r="AJ1275" s="272" t="s">
        <v>677</v>
      </c>
      <c r="AK1275" s="272" t="s">
        <v>677</v>
      </c>
      <c r="AL1275" s="272" t="s">
        <v>677</v>
      </c>
      <c r="AM1275" s="272" t="s">
        <v>677</v>
      </c>
      <c r="AN1275" s="272" t="s">
        <v>677</v>
      </c>
      <c r="AO1275" s="272" t="s">
        <v>677</v>
      </c>
      <c r="AP1275" s="272" t="s">
        <v>677</v>
      </c>
      <c r="AQ1275" s="272" t="s">
        <v>677</v>
      </c>
      <c r="AR1275" s="272" t="s">
        <v>677</v>
      </c>
      <c r="AS1275" s="272" t="s">
        <v>677</v>
      </c>
      <c r="AT1275" s="272" t="s">
        <v>677</v>
      </c>
      <c r="AU1275" s="272" t="s">
        <v>677</v>
      </c>
      <c r="AV1275" s="272" t="s">
        <v>677</v>
      </c>
      <c r="AW1275" s="272" t="s">
        <v>677</v>
      </c>
      <c r="AX1275" s="272" t="s">
        <v>677</v>
      </c>
    </row>
    <row r="1276" spans="1:50">
      <c r="A1276" s="272">
        <v>807137</v>
      </c>
      <c r="B1276" s="272" t="s">
        <v>712</v>
      </c>
      <c r="C1276" s="272" t="s">
        <v>262</v>
      </c>
      <c r="D1276" s="272" t="s">
        <v>264</v>
      </c>
      <c r="E1276" s="272" t="s">
        <v>264</v>
      </c>
      <c r="F1276" s="272" t="s">
        <v>262</v>
      </c>
      <c r="G1276" s="272" t="s">
        <v>264</v>
      </c>
      <c r="H1276" s="272" t="s">
        <v>264</v>
      </c>
      <c r="I1276" s="272" t="s">
        <v>262</v>
      </c>
      <c r="J1276" s="272" t="s">
        <v>264</v>
      </c>
      <c r="K1276" s="272" t="s">
        <v>263</v>
      </c>
      <c r="L1276" s="272" t="s">
        <v>262</v>
      </c>
      <c r="M1276" s="272" t="s">
        <v>264</v>
      </c>
      <c r="N1276" s="272" t="s">
        <v>263</v>
      </c>
      <c r="O1276" s="272" t="s">
        <v>677</v>
      </c>
      <c r="P1276" s="272" t="s">
        <v>677</v>
      </c>
      <c r="Q1276" s="272" t="s">
        <v>677</v>
      </c>
      <c r="R1276" s="272" t="s">
        <v>677</v>
      </c>
      <c r="S1276" s="272" t="s">
        <v>677</v>
      </c>
      <c r="T1276" s="272" t="s">
        <v>677</v>
      </c>
      <c r="U1276" s="272" t="s">
        <v>677</v>
      </c>
      <c r="V1276" s="272" t="s">
        <v>677</v>
      </c>
      <c r="W1276" s="272" t="s">
        <v>677</v>
      </c>
      <c r="X1276" s="272" t="s">
        <v>677</v>
      </c>
      <c r="Y1276" s="272" t="s">
        <v>677</v>
      </c>
      <c r="Z1276" s="272" t="s">
        <v>677</v>
      </c>
      <c r="AA1276" s="272" t="s">
        <v>677</v>
      </c>
      <c r="AB1276" s="272" t="s">
        <v>677</v>
      </c>
      <c r="AC1276" s="272" t="s">
        <v>677</v>
      </c>
      <c r="AD1276" s="272" t="s">
        <v>677</v>
      </c>
      <c r="AE1276" s="272" t="s">
        <v>677</v>
      </c>
      <c r="AF1276" s="272" t="s">
        <v>677</v>
      </c>
      <c r="AG1276" s="272" t="s">
        <v>677</v>
      </c>
      <c r="AH1276" s="272" t="s">
        <v>677</v>
      </c>
      <c r="AI1276" s="272" t="s">
        <v>677</v>
      </c>
      <c r="AJ1276" s="272" t="s">
        <v>677</v>
      </c>
      <c r="AK1276" s="272" t="s">
        <v>677</v>
      </c>
      <c r="AL1276" s="272" t="s">
        <v>677</v>
      </c>
      <c r="AM1276" s="272" t="s">
        <v>677</v>
      </c>
      <c r="AN1276" s="272" t="s">
        <v>677</v>
      </c>
      <c r="AO1276" s="272" t="s">
        <v>677</v>
      </c>
      <c r="AP1276" s="272" t="s">
        <v>677</v>
      </c>
      <c r="AQ1276" s="272" t="s">
        <v>677</v>
      </c>
      <c r="AR1276" s="272" t="s">
        <v>677</v>
      </c>
      <c r="AS1276" s="272" t="s">
        <v>677</v>
      </c>
      <c r="AT1276" s="272" t="s">
        <v>677</v>
      </c>
      <c r="AU1276" s="272" t="s">
        <v>677</v>
      </c>
      <c r="AV1276" s="272" t="s">
        <v>677</v>
      </c>
      <c r="AW1276" s="272" t="s">
        <v>677</v>
      </c>
      <c r="AX1276" s="272" t="s">
        <v>677</v>
      </c>
    </row>
    <row r="1277" spans="1:50">
      <c r="A1277" s="272">
        <v>807149</v>
      </c>
      <c r="B1277" s="272" t="s">
        <v>712</v>
      </c>
      <c r="C1277" s="272" t="s">
        <v>262</v>
      </c>
      <c r="D1277" s="272" t="s">
        <v>262</v>
      </c>
      <c r="E1277" s="272" t="s">
        <v>263</v>
      </c>
      <c r="F1277" s="272" t="s">
        <v>262</v>
      </c>
      <c r="G1277" s="272" t="s">
        <v>264</v>
      </c>
      <c r="H1277" s="272" t="s">
        <v>262</v>
      </c>
      <c r="I1277" s="272" t="s">
        <v>262</v>
      </c>
      <c r="J1277" s="272" t="s">
        <v>262</v>
      </c>
      <c r="K1277" s="272" t="s">
        <v>264</v>
      </c>
      <c r="L1277" s="272" t="s">
        <v>264</v>
      </c>
      <c r="M1277" s="272" t="s">
        <v>262</v>
      </c>
      <c r="N1277" s="272" t="s">
        <v>262</v>
      </c>
      <c r="O1277" s="272" t="s">
        <v>677</v>
      </c>
      <c r="P1277" s="272" t="s">
        <v>677</v>
      </c>
      <c r="Q1277" s="272" t="s">
        <v>677</v>
      </c>
      <c r="R1277" s="272" t="s">
        <v>677</v>
      </c>
      <c r="S1277" s="272" t="s">
        <v>677</v>
      </c>
      <c r="T1277" s="272" t="s">
        <v>677</v>
      </c>
      <c r="U1277" s="272" t="s">
        <v>677</v>
      </c>
      <c r="V1277" s="272" t="s">
        <v>677</v>
      </c>
      <c r="W1277" s="272" t="s">
        <v>677</v>
      </c>
      <c r="X1277" s="272" t="s">
        <v>677</v>
      </c>
      <c r="Y1277" s="272" t="s">
        <v>677</v>
      </c>
      <c r="Z1277" s="272" t="s">
        <v>677</v>
      </c>
      <c r="AA1277" s="272" t="s">
        <v>677</v>
      </c>
      <c r="AB1277" s="272" t="s">
        <v>677</v>
      </c>
      <c r="AC1277" s="272" t="s">
        <v>677</v>
      </c>
      <c r="AD1277" s="272" t="s">
        <v>677</v>
      </c>
      <c r="AE1277" s="272" t="s">
        <v>677</v>
      </c>
      <c r="AF1277" s="272" t="s">
        <v>677</v>
      </c>
      <c r="AG1277" s="272" t="s">
        <v>677</v>
      </c>
      <c r="AH1277" s="272" t="s">
        <v>677</v>
      </c>
      <c r="AI1277" s="272" t="s">
        <v>677</v>
      </c>
      <c r="AJ1277" s="272" t="s">
        <v>677</v>
      </c>
      <c r="AK1277" s="272" t="s">
        <v>677</v>
      </c>
      <c r="AL1277" s="272" t="s">
        <v>677</v>
      </c>
      <c r="AM1277" s="272" t="s">
        <v>677</v>
      </c>
      <c r="AN1277" s="272" t="s">
        <v>677</v>
      </c>
      <c r="AO1277" s="272" t="s">
        <v>677</v>
      </c>
      <c r="AP1277" s="272" t="s">
        <v>677</v>
      </c>
      <c r="AQ1277" s="272" t="s">
        <v>677</v>
      </c>
      <c r="AR1277" s="272" t="s">
        <v>677</v>
      </c>
      <c r="AS1277" s="272" t="s">
        <v>677</v>
      </c>
      <c r="AT1277" s="272" t="s">
        <v>677</v>
      </c>
      <c r="AU1277" s="272" t="s">
        <v>677</v>
      </c>
      <c r="AV1277" s="272" t="s">
        <v>677</v>
      </c>
      <c r="AW1277" s="272" t="s">
        <v>677</v>
      </c>
      <c r="AX1277" s="272" t="s">
        <v>677</v>
      </c>
    </row>
    <row r="1278" spans="1:50">
      <c r="A1278" s="272">
        <v>807171</v>
      </c>
      <c r="B1278" s="272" t="s">
        <v>712</v>
      </c>
      <c r="C1278" s="272" t="s">
        <v>264</v>
      </c>
      <c r="D1278" s="272" t="s">
        <v>262</v>
      </c>
      <c r="E1278" s="272" t="s">
        <v>264</v>
      </c>
      <c r="F1278" s="272" t="s">
        <v>262</v>
      </c>
      <c r="G1278" s="272" t="s">
        <v>264</v>
      </c>
      <c r="H1278" s="272" t="s">
        <v>262</v>
      </c>
      <c r="I1278" s="272" t="s">
        <v>262</v>
      </c>
      <c r="J1278" s="272" t="s">
        <v>264</v>
      </c>
      <c r="K1278" s="272" t="s">
        <v>264</v>
      </c>
      <c r="L1278" s="272" t="s">
        <v>264</v>
      </c>
      <c r="M1278" s="272" t="s">
        <v>264</v>
      </c>
      <c r="N1278" s="272" t="s">
        <v>262</v>
      </c>
      <c r="O1278" s="272" t="s">
        <v>677</v>
      </c>
      <c r="P1278" s="272" t="s">
        <v>677</v>
      </c>
      <c r="Q1278" s="272" t="s">
        <v>677</v>
      </c>
      <c r="R1278" s="272" t="s">
        <v>677</v>
      </c>
      <c r="S1278" s="272" t="s">
        <v>677</v>
      </c>
      <c r="T1278" s="272" t="s">
        <v>677</v>
      </c>
      <c r="U1278" s="272" t="s">
        <v>677</v>
      </c>
      <c r="V1278" s="272" t="s">
        <v>677</v>
      </c>
      <c r="W1278" s="272" t="s">
        <v>677</v>
      </c>
      <c r="X1278" s="272" t="s">
        <v>677</v>
      </c>
      <c r="Y1278" s="272" t="s">
        <v>677</v>
      </c>
      <c r="Z1278" s="272" t="s">
        <v>677</v>
      </c>
      <c r="AA1278" s="272" t="s">
        <v>677</v>
      </c>
      <c r="AB1278" s="272" t="s">
        <v>677</v>
      </c>
      <c r="AC1278" s="272" t="s">
        <v>677</v>
      </c>
      <c r="AD1278" s="272" t="s">
        <v>677</v>
      </c>
      <c r="AE1278" s="272" t="s">
        <v>677</v>
      </c>
      <c r="AF1278" s="272" t="s">
        <v>677</v>
      </c>
      <c r="AG1278" s="272" t="s">
        <v>677</v>
      </c>
      <c r="AH1278" s="272" t="s">
        <v>677</v>
      </c>
      <c r="AI1278" s="272" t="s">
        <v>677</v>
      </c>
      <c r="AJ1278" s="272" t="s">
        <v>677</v>
      </c>
      <c r="AK1278" s="272" t="s">
        <v>677</v>
      </c>
      <c r="AL1278" s="272" t="s">
        <v>677</v>
      </c>
      <c r="AM1278" s="272" t="s">
        <v>677</v>
      </c>
      <c r="AN1278" s="272" t="s">
        <v>677</v>
      </c>
      <c r="AO1278" s="272" t="s">
        <v>677</v>
      </c>
      <c r="AP1278" s="272" t="s">
        <v>677</v>
      </c>
      <c r="AQ1278" s="272" t="s">
        <v>677</v>
      </c>
      <c r="AR1278" s="272" t="s">
        <v>677</v>
      </c>
      <c r="AS1278" s="272" t="s">
        <v>677</v>
      </c>
      <c r="AT1278" s="272" t="s">
        <v>677</v>
      </c>
      <c r="AU1278" s="272" t="s">
        <v>677</v>
      </c>
      <c r="AV1278" s="272" t="s">
        <v>677</v>
      </c>
      <c r="AW1278" s="272" t="s">
        <v>677</v>
      </c>
      <c r="AX1278" s="272" t="s">
        <v>677</v>
      </c>
    </row>
    <row r="1279" spans="1:50">
      <c r="A1279" s="272">
        <v>807191</v>
      </c>
      <c r="B1279" s="272" t="s">
        <v>712</v>
      </c>
      <c r="C1279" s="272" t="s">
        <v>262</v>
      </c>
      <c r="D1279" s="272" t="s">
        <v>263</v>
      </c>
      <c r="E1279" s="272" t="s">
        <v>264</v>
      </c>
      <c r="F1279" s="272" t="s">
        <v>262</v>
      </c>
      <c r="G1279" s="272" t="s">
        <v>262</v>
      </c>
      <c r="H1279" s="272" t="s">
        <v>264</v>
      </c>
      <c r="I1279" s="272" t="s">
        <v>264</v>
      </c>
      <c r="J1279" s="272" t="s">
        <v>264</v>
      </c>
      <c r="K1279" s="272" t="s">
        <v>263</v>
      </c>
      <c r="L1279" s="272" t="s">
        <v>263</v>
      </c>
      <c r="M1279" s="272" t="s">
        <v>263</v>
      </c>
      <c r="N1279" s="272" t="s">
        <v>263</v>
      </c>
      <c r="O1279" s="272" t="s">
        <v>677</v>
      </c>
      <c r="P1279" s="272" t="s">
        <v>677</v>
      </c>
      <c r="Q1279" s="272" t="s">
        <v>677</v>
      </c>
      <c r="R1279" s="272" t="s">
        <v>677</v>
      </c>
      <c r="S1279" s="272" t="s">
        <v>677</v>
      </c>
      <c r="T1279" s="272" t="s">
        <v>677</v>
      </c>
      <c r="U1279" s="272" t="s">
        <v>677</v>
      </c>
      <c r="V1279" s="272" t="s">
        <v>677</v>
      </c>
      <c r="W1279" s="272" t="s">
        <v>677</v>
      </c>
      <c r="X1279" s="272" t="s">
        <v>677</v>
      </c>
      <c r="Y1279" s="272" t="s">
        <v>677</v>
      </c>
      <c r="Z1279" s="272" t="s">
        <v>677</v>
      </c>
      <c r="AA1279" s="272" t="s">
        <v>677</v>
      </c>
      <c r="AB1279" s="272" t="s">
        <v>677</v>
      </c>
      <c r="AC1279" s="272" t="s">
        <v>677</v>
      </c>
      <c r="AD1279" s="272" t="s">
        <v>677</v>
      </c>
      <c r="AE1279" s="272" t="s">
        <v>677</v>
      </c>
      <c r="AF1279" s="272" t="s">
        <v>677</v>
      </c>
      <c r="AG1279" s="272" t="s">
        <v>677</v>
      </c>
      <c r="AH1279" s="272" t="s">
        <v>677</v>
      </c>
      <c r="AI1279" s="272" t="s">
        <v>677</v>
      </c>
      <c r="AJ1279" s="272" t="s">
        <v>677</v>
      </c>
      <c r="AK1279" s="272" t="s">
        <v>677</v>
      </c>
      <c r="AL1279" s="272" t="s">
        <v>677</v>
      </c>
      <c r="AM1279" s="272" t="s">
        <v>677</v>
      </c>
      <c r="AN1279" s="272" t="s">
        <v>677</v>
      </c>
      <c r="AO1279" s="272" t="s">
        <v>677</v>
      </c>
      <c r="AP1279" s="272" t="s">
        <v>677</v>
      </c>
      <c r="AQ1279" s="272" t="s">
        <v>677</v>
      </c>
      <c r="AR1279" s="272" t="s">
        <v>677</v>
      </c>
      <c r="AS1279" s="272" t="s">
        <v>677</v>
      </c>
      <c r="AT1279" s="272" t="s">
        <v>677</v>
      </c>
      <c r="AU1279" s="272" t="s">
        <v>677</v>
      </c>
      <c r="AV1279" s="272" t="s">
        <v>677</v>
      </c>
      <c r="AW1279" s="272" t="s">
        <v>677</v>
      </c>
      <c r="AX1279" s="272" t="s">
        <v>677</v>
      </c>
    </row>
    <row r="1280" spans="1:50">
      <c r="A1280" s="272">
        <v>807195</v>
      </c>
      <c r="B1280" s="272" t="s">
        <v>712</v>
      </c>
      <c r="C1280" s="272" t="s">
        <v>264</v>
      </c>
      <c r="D1280" s="272" t="s">
        <v>262</v>
      </c>
      <c r="E1280" s="272" t="s">
        <v>263</v>
      </c>
      <c r="F1280" s="272" t="s">
        <v>264</v>
      </c>
      <c r="G1280" s="272" t="s">
        <v>264</v>
      </c>
      <c r="H1280" s="272" t="s">
        <v>262</v>
      </c>
      <c r="I1280" s="272" t="s">
        <v>262</v>
      </c>
      <c r="J1280" s="272" t="s">
        <v>263</v>
      </c>
      <c r="K1280" s="272" t="s">
        <v>262</v>
      </c>
      <c r="L1280" s="272" t="s">
        <v>263</v>
      </c>
      <c r="M1280" s="272" t="s">
        <v>263</v>
      </c>
      <c r="N1280" s="272" t="s">
        <v>263</v>
      </c>
      <c r="O1280" s="272" t="s">
        <v>677</v>
      </c>
      <c r="P1280" s="272" t="s">
        <v>677</v>
      </c>
      <c r="Q1280" s="272" t="s">
        <v>677</v>
      </c>
      <c r="R1280" s="272" t="s">
        <v>677</v>
      </c>
      <c r="S1280" s="272" t="s">
        <v>677</v>
      </c>
      <c r="T1280" s="272" t="s">
        <v>677</v>
      </c>
      <c r="U1280" s="272" t="s">
        <v>677</v>
      </c>
      <c r="V1280" s="272" t="s">
        <v>677</v>
      </c>
      <c r="W1280" s="272" t="s">
        <v>677</v>
      </c>
      <c r="X1280" s="272" t="s">
        <v>677</v>
      </c>
      <c r="Y1280" s="272" t="s">
        <v>677</v>
      </c>
      <c r="Z1280" s="272" t="s">
        <v>677</v>
      </c>
      <c r="AA1280" s="272" t="s">
        <v>677</v>
      </c>
      <c r="AB1280" s="272" t="s">
        <v>677</v>
      </c>
      <c r="AC1280" s="272" t="s">
        <v>677</v>
      </c>
      <c r="AD1280" s="272" t="s">
        <v>677</v>
      </c>
      <c r="AE1280" s="272" t="s">
        <v>677</v>
      </c>
      <c r="AF1280" s="272" t="s">
        <v>677</v>
      </c>
      <c r="AG1280" s="272" t="s">
        <v>677</v>
      </c>
      <c r="AH1280" s="272" t="s">
        <v>677</v>
      </c>
      <c r="AI1280" s="272" t="s">
        <v>677</v>
      </c>
      <c r="AJ1280" s="272" t="s">
        <v>677</v>
      </c>
      <c r="AK1280" s="272" t="s">
        <v>677</v>
      </c>
      <c r="AL1280" s="272" t="s">
        <v>677</v>
      </c>
      <c r="AM1280" s="272" t="s">
        <v>677</v>
      </c>
      <c r="AN1280" s="272" t="s">
        <v>677</v>
      </c>
      <c r="AO1280" s="272" t="s">
        <v>677</v>
      </c>
      <c r="AP1280" s="272" t="s">
        <v>677</v>
      </c>
      <c r="AQ1280" s="272" t="s">
        <v>677</v>
      </c>
      <c r="AR1280" s="272" t="s">
        <v>677</v>
      </c>
      <c r="AS1280" s="272" t="s">
        <v>677</v>
      </c>
      <c r="AT1280" s="272" t="s">
        <v>677</v>
      </c>
      <c r="AU1280" s="272" t="s">
        <v>677</v>
      </c>
      <c r="AV1280" s="272" t="s">
        <v>677</v>
      </c>
      <c r="AW1280" s="272" t="s">
        <v>677</v>
      </c>
      <c r="AX1280" s="272" t="s">
        <v>677</v>
      </c>
    </row>
    <row r="1281" spans="1:50">
      <c r="A1281" s="272">
        <v>807217</v>
      </c>
      <c r="B1281" s="272" t="s">
        <v>712</v>
      </c>
      <c r="C1281" s="272" t="s">
        <v>262</v>
      </c>
      <c r="D1281" s="272" t="s">
        <v>262</v>
      </c>
      <c r="E1281" s="272" t="s">
        <v>263</v>
      </c>
      <c r="F1281" s="272" t="s">
        <v>262</v>
      </c>
      <c r="G1281" s="272" t="s">
        <v>264</v>
      </c>
      <c r="H1281" s="272" t="s">
        <v>262</v>
      </c>
      <c r="I1281" s="272" t="s">
        <v>262</v>
      </c>
      <c r="J1281" s="272" t="s">
        <v>264</v>
      </c>
      <c r="K1281" s="272" t="s">
        <v>263</v>
      </c>
      <c r="L1281" s="272" t="s">
        <v>264</v>
      </c>
      <c r="M1281" s="272" t="s">
        <v>262</v>
      </c>
      <c r="N1281" s="272" t="s">
        <v>264</v>
      </c>
      <c r="O1281" s="272" t="s">
        <v>677</v>
      </c>
      <c r="P1281" s="272" t="s">
        <v>677</v>
      </c>
      <c r="Q1281" s="272" t="s">
        <v>677</v>
      </c>
      <c r="R1281" s="272" t="s">
        <v>677</v>
      </c>
      <c r="S1281" s="272" t="s">
        <v>677</v>
      </c>
      <c r="T1281" s="272" t="s">
        <v>677</v>
      </c>
      <c r="U1281" s="272" t="s">
        <v>677</v>
      </c>
      <c r="V1281" s="272" t="s">
        <v>677</v>
      </c>
      <c r="W1281" s="272" t="s">
        <v>677</v>
      </c>
      <c r="X1281" s="272" t="s">
        <v>677</v>
      </c>
      <c r="Y1281" s="272" t="s">
        <v>677</v>
      </c>
      <c r="Z1281" s="272" t="s">
        <v>677</v>
      </c>
      <c r="AA1281" s="272" t="s">
        <v>677</v>
      </c>
      <c r="AB1281" s="272" t="s">
        <v>677</v>
      </c>
      <c r="AC1281" s="272" t="s">
        <v>677</v>
      </c>
      <c r="AD1281" s="272" t="s">
        <v>677</v>
      </c>
      <c r="AE1281" s="272" t="s">
        <v>677</v>
      </c>
      <c r="AF1281" s="272" t="s">
        <v>677</v>
      </c>
      <c r="AG1281" s="272" t="s">
        <v>677</v>
      </c>
      <c r="AH1281" s="272" t="s">
        <v>677</v>
      </c>
      <c r="AI1281" s="272" t="s">
        <v>677</v>
      </c>
      <c r="AJ1281" s="272" t="s">
        <v>677</v>
      </c>
      <c r="AK1281" s="272" t="s">
        <v>677</v>
      </c>
      <c r="AL1281" s="272" t="s">
        <v>677</v>
      </c>
      <c r="AM1281" s="272" t="s">
        <v>677</v>
      </c>
      <c r="AN1281" s="272" t="s">
        <v>677</v>
      </c>
      <c r="AO1281" s="272" t="s">
        <v>677</v>
      </c>
      <c r="AP1281" s="272" t="s">
        <v>677</v>
      </c>
      <c r="AQ1281" s="272" t="s">
        <v>677</v>
      </c>
      <c r="AR1281" s="272" t="s">
        <v>677</v>
      </c>
      <c r="AS1281" s="272" t="s">
        <v>677</v>
      </c>
      <c r="AT1281" s="272" t="s">
        <v>677</v>
      </c>
      <c r="AU1281" s="272" t="s">
        <v>677</v>
      </c>
      <c r="AV1281" s="272" t="s">
        <v>677</v>
      </c>
      <c r="AW1281" s="272" t="s">
        <v>677</v>
      </c>
      <c r="AX1281" s="272" t="s">
        <v>677</v>
      </c>
    </row>
    <row r="1282" spans="1:50">
      <c r="A1282" s="272">
        <v>807223</v>
      </c>
      <c r="B1282" s="272" t="s">
        <v>712</v>
      </c>
      <c r="C1282" s="272" t="s">
        <v>262</v>
      </c>
      <c r="D1282" s="272" t="s">
        <v>264</v>
      </c>
      <c r="E1282" s="272" t="s">
        <v>264</v>
      </c>
      <c r="F1282" s="272" t="s">
        <v>264</v>
      </c>
      <c r="G1282" s="272" t="s">
        <v>264</v>
      </c>
      <c r="H1282" s="272" t="s">
        <v>262</v>
      </c>
      <c r="I1282" s="272" t="s">
        <v>263</v>
      </c>
      <c r="J1282" s="272" t="s">
        <v>263</v>
      </c>
      <c r="K1282" s="272" t="s">
        <v>263</v>
      </c>
      <c r="L1282" s="272" t="s">
        <v>263</v>
      </c>
      <c r="M1282" s="272" t="s">
        <v>263</v>
      </c>
      <c r="N1282" s="272" t="s">
        <v>264</v>
      </c>
      <c r="O1282" s="272" t="s">
        <v>677</v>
      </c>
      <c r="P1282" s="272" t="s">
        <v>677</v>
      </c>
      <c r="Q1282" s="272" t="s">
        <v>677</v>
      </c>
      <c r="R1282" s="272" t="s">
        <v>677</v>
      </c>
      <c r="S1282" s="272" t="s">
        <v>677</v>
      </c>
      <c r="T1282" s="272" t="s">
        <v>677</v>
      </c>
      <c r="U1282" s="272" t="s">
        <v>677</v>
      </c>
      <c r="V1282" s="272" t="s">
        <v>677</v>
      </c>
      <c r="W1282" s="272" t="s">
        <v>677</v>
      </c>
      <c r="X1282" s="272" t="s">
        <v>677</v>
      </c>
      <c r="Y1282" s="272" t="s">
        <v>677</v>
      </c>
      <c r="Z1282" s="272" t="s">
        <v>677</v>
      </c>
      <c r="AA1282" s="272" t="s">
        <v>677</v>
      </c>
      <c r="AB1282" s="272" t="s">
        <v>677</v>
      </c>
      <c r="AC1282" s="272" t="s">
        <v>677</v>
      </c>
      <c r="AD1282" s="272" t="s">
        <v>677</v>
      </c>
      <c r="AE1282" s="272" t="s">
        <v>677</v>
      </c>
      <c r="AF1282" s="272" t="s">
        <v>677</v>
      </c>
      <c r="AG1282" s="272" t="s">
        <v>677</v>
      </c>
      <c r="AH1282" s="272" t="s">
        <v>677</v>
      </c>
      <c r="AI1282" s="272" t="s">
        <v>677</v>
      </c>
      <c r="AJ1282" s="272" t="s">
        <v>677</v>
      </c>
      <c r="AK1282" s="272" t="s">
        <v>677</v>
      </c>
      <c r="AL1282" s="272" t="s">
        <v>677</v>
      </c>
      <c r="AM1282" s="272" t="s">
        <v>677</v>
      </c>
      <c r="AN1282" s="272" t="s">
        <v>677</v>
      </c>
      <c r="AO1282" s="272" t="s">
        <v>677</v>
      </c>
      <c r="AP1282" s="272" t="s">
        <v>677</v>
      </c>
      <c r="AQ1282" s="272" t="s">
        <v>677</v>
      </c>
      <c r="AR1282" s="272" t="s">
        <v>677</v>
      </c>
      <c r="AS1282" s="272" t="s">
        <v>677</v>
      </c>
      <c r="AT1282" s="272" t="s">
        <v>677</v>
      </c>
      <c r="AU1282" s="272" t="s">
        <v>677</v>
      </c>
      <c r="AV1282" s="272" t="s">
        <v>677</v>
      </c>
      <c r="AW1282" s="272" t="s">
        <v>677</v>
      </c>
      <c r="AX1282" s="272" t="s">
        <v>677</v>
      </c>
    </row>
    <row r="1283" spans="1:50">
      <c r="A1283" s="272">
        <v>807229</v>
      </c>
      <c r="B1283" s="272" t="s">
        <v>712</v>
      </c>
      <c r="C1283" s="272" t="s">
        <v>262</v>
      </c>
      <c r="D1283" s="272" t="s">
        <v>262</v>
      </c>
      <c r="E1283" s="272" t="s">
        <v>264</v>
      </c>
      <c r="F1283" s="272" t="s">
        <v>262</v>
      </c>
      <c r="G1283" s="272" t="s">
        <v>262</v>
      </c>
      <c r="H1283" s="272" t="s">
        <v>262</v>
      </c>
      <c r="I1283" s="272" t="s">
        <v>264</v>
      </c>
      <c r="J1283" s="272" t="s">
        <v>264</v>
      </c>
      <c r="K1283" s="272" t="s">
        <v>264</v>
      </c>
      <c r="L1283" s="272" t="s">
        <v>262</v>
      </c>
      <c r="M1283" s="272" t="s">
        <v>262</v>
      </c>
      <c r="N1283" s="272" t="s">
        <v>264</v>
      </c>
      <c r="O1283" s="272" t="s">
        <v>677</v>
      </c>
      <c r="P1283" s="272" t="s">
        <v>677</v>
      </c>
      <c r="Q1283" s="272" t="s">
        <v>677</v>
      </c>
      <c r="R1283" s="272" t="s">
        <v>677</v>
      </c>
      <c r="S1283" s="272" t="s">
        <v>677</v>
      </c>
      <c r="T1283" s="272" t="s">
        <v>677</v>
      </c>
      <c r="U1283" s="272" t="s">
        <v>677</v>
      </c>
      <c r="V1283" s="272" t="s">
        <v>677</v>
      </c>
      <c r="W1283" s="272" t="s">
        <v>677</v>
      </c>
      <c r="X1283" s="272" t="s">
        <v>677</v>
      </c>
      <c r="Y1283" s="272" t="s">
        <v>677</v>
      </c>
      <c r="Z1283" s="272" t="s">
        <v>677</v>
      </c>
      <c r="AA1283" s="272" t="s">
        <v>677</v>
      </c>
      <c r="AB1283" s="272" t="s">
        <v>677</v>
      </c>
      <c r="AC1283" s="272" t="s">
        <v>677</v>
      </c>
      <c r="AD1283" s="272" t="s">
        <v>677</v>
      </c>
      <c r="AE1283" s="272" t="s">
        <v>677</v>
      </c>
      <c r="AF1283" s="272" t="s">
        <v>677</v>
      </c>
      <c r="AG1283" s="272" t="s">
        <v>677</v>
      </c>
      <c r="AH1283" s="272" t="s">
        <v>677</v>
      </c>
      <c r="AI1283" s="272" t="s">
        <v>677</v>
      </c>
      <c r="AJ1283" s="272" t="s">
        <v>677</v>
      </c>
      <c r="AK1283" s="272" t="s">
        <v>677</v>
      </c>
      <c r="AL1283" s="272" t="s">
        <v>677</v>
      </c>
      <c r="AM1283" s="272" t="s">
        <v>677</v>
      </c>
      <c r="AN1283" s="272" t="s">
        <v>677</v>
      </c>
      <c r="AO1283" s="272" t="s">
        <v>677</v>
      </c>
      <c r="AP1283" s="272" t="s">
        <v>677</v>
      </c>
      <c r="AQ1283" s="272" t="s">
        <v>677</v>
      </c>
      <c r="AR1283" s="272" t="s">
        <v>677</v>
      </c>
      <c r="AS1283" s="272" t="s">
        <v>677</v>
      </c>
      <c r="AT1283" s="272" t="s">
        <v>677</v>
      </c>
      <c r="AU1283" s="272" t="s">
        <v>677</v>
      </c>
      <c r="AV1283" s="272" t="s">
        <v>677</v>
      </c>
      <c r="AW1283" s="272" t="s">
        <v>677</v>
      </c>
      <c r="AX1283" s="272" t="s">
        <v>677</v>
      </c>
    </row>
    <row r="1284" spans="1:50">
      <c r="A1284" s="272">
        <v>807248</v>
      </c>
      <c r="B1284" s="272" t="s">
        <v>712</v>
      </c>
      <c r="C1284" s="272" t="s">
        <v>264</v>
      </c>
      <c r="D1284" s="272" t="s">
        <v>264</v>
      </c>
      <c r="E1284" s="272" t="s">
        <v>264</v>
      </c>
      <c r="F1284" s="272" t="s">
        <v>264</v>
      </c>
      <c r="G1284" s="272" t="s">
        <v>264</v>
      </c>
      <c r="H1284" s="272" t="s">
        <v>264</v>
      </c>
      <c r="I1284" s="272" t="s">
        <v>264</v>
      </c>
      <c r="J1284" s="272" t="s">
        <v>263</v>
      </c>
      <c r="K1284" s="272" t="s">
        <v>262</v>
      </c>
      <c r="L1284" s="272" t="s">
        <v>262</v>
      </c>
      <c r="M1284" s="272" t="s">
        <v>263</v>
      </c>
      <c r="N1284" s="272" t="s">
        <v>264</v>
      </c>
      <c r="O1284" s="272" t="s">
        <v>677</v>
      </c>
      <c r="P1284" s="272" t="s">
        <v>677</v>
      </c>
      <c r="Q1284" s="272" t="s">
        <v>677</v>
      </c>
      <c r="R1284" s="272" t="s">
        <v>677</v>
      </c>
      <c r="S1284" s="272" t="s">
        <v>677</v>
      </c>
      <c r="T1284" s="272" t="s">
        <v>677</v>
      </c>
      <c r="U1284" s="272" t="s">
        <v>677</v>
      </c>
      <c r="V1284" s="272" t="s">
        <v>677</v>
      </c>
      <c r="W1284" s="272" t="s">
        <v>677</v>
      </c>
      <c r="X1284" s="272" t="s">
        <v>677</v>
      </c>
      <c r="Y1284" s="272" t="s">
        <v>677</v>
      </c>
      <c r="Z1284" s="272" t="s">
        <v>677</v>
      </c>
      <c r="AA1284" s="272" t="s">
        <v>677</v>
      </c>
      <c r="AB1284" s="272" t="s">
        <v>677</v>
      </c>
      <c r="AC1284" s="272" t="s">
        <v>677</v>
      </c>
      <c r="AD1284" s="272" t="s">
        <v>677</v>
      </c>
      <c r="AE1284" s="272" t="s">
        <v>677</v>
      </c>
      <c r="AF1284" s="272" t="s">
        <v>677</v>
      </c>
      <c r="AG1284" s="272" t="s">
        <v>677</v>
      </c>
      <c r="AH1284" s="272" t="s">
        <v>677</v>
      </c>
      <c r="AI1284" s="272" t="s">
        <v>677</v>
      </c>
      <c r="AJ1284" s="272" t="s">
        <v>677</v>
      </c>
      <c r="AK1284" s="272" t="s">
        <v>677</v>
      </c>
      <c r="AL1284" s="272" t="s">
        <v>677</v>
      </c>
      <c r="AM1284" s="272" t="s">
        <v>677</v>
      </c>
      <c r="AN1284" s="272" t="s">
        <v>677</v>
      </c>
      <c r="AO1284" s="272" t="s">
        <v>677</v>
      </c>
      <c r="AP1284" s="272" t="s">
        <v>677</v>
      </c>
      <c r="AQ1284" s="272" t="s">
        <v>677</v>
      </c>
      <c r="AR1284" s="272" t="s">
        <v>677</v>
      </c>
      <c r="AS1284" s="272" t="s">
        <v>677</v>
      </c>
      <c r="AT1284" s="272" t="s">
        <v>677</v>
      </c>
      <c r="AU1284" s="272" t="s">
        <v>677</v>
      </c>
      <c r="AV1284" s="272" t="s">
        <v>677</v>
      </c>
      <c r="AW1284" s="272" t="s">
        <v>677</v>
      </c>
      <c r="AX1284" s="272" t="s">
        <v>677</v>
      </c>
    </row>
    <row r="1285" spans="1:50">
      <c r="A1285" s="272">
        <v>807273</v>
      </c>
      <c r="B1285" s="272" t="s">
        <v>712</v>
      </c>
      <c r="C1285" s="272" t="s">
        <v>264</v>
      </c>
      <c r="D1285" s="272" t="s">
        <v>264</v>
      </c>
      <c r="E1285" s="272" t="s">
        <v>264</v>
      </c>
      <c r="F1285" s="272" t="s">
        <v>262</v>
      </c>
      <c r="G1285" s="272" t="s">
        <v>262</v>
      </c>
      <c r="H1285" s="272" t="s">
        <v>262</v>
      </c>
      <c r="I1285" s="272" t="s">
        <v>263</v>
      </c>
      <c r="J1285" s="272" t="s">
        <v>263</v>
      </c>
      <c r="K1285" s="272" t="s">
        <v>263</v>
      </c>
      <c r="L1285" s="272" t="s">
        <v>263</v>
      </c>
      <c r="M1285" s="272" t="s">
        <v>263</v>
      </c>
      <c r="N1285" s="272" t="s">
        <v>263</v>
      </c>
      <c r="O1285" s="272" t="s">
        <v>677</v>
      </c>
      <c r="P1285" s="272" t="s">
        <v>677</v>
      </c>
      <c r="Q1285" s="272" t="s">
        <v>677</v>
      </c>
      <c r="R1285" s="272" t="s">
        <v>677</v>
      </c>
      <c r="S1285" s="272" t="s">
        <v>677</v>
      </c>
      <c r="T1285" s="272" t="s">
        <v>677</v>
      </c>
      <c r="U1285" s="272" t="s">
        <v>677</v>
      </c>
      <c r="V1285" s="272" t="s">
        <v>677</v>
      </c>
      <c r="W1285" s="272" t="s">
        <v>677</v>
      </c>
      <c r="X1285" s="272" t="s">
        <v>677</v>
      </c>
      <c r="Y1285" s="272" t="s">
        <v>677</v>
      </c>
      <c r="Z1285" s="272" t="s">
        <v>677</v>
      </c>
      <c r="AA1285" s="272" t="s">
        <v>677</v>
      </c>
      <c r="AB1285" s="272" t="s">
        <v>677</v>
      </c>
      <c r="AC1285" s="272" t="s">
        <v>677</v>
      </c>
      <c r="AD1285" s="272" t="s">
        <v>677</v>
      </c>
      <c r="AE1285" s="272" t="s">
        <v>677</v>
      </c>
      <c r="AF1285" s="272" t="s">
        <v>677</v>
      </c>
      <c r="AG1285" s="272" t="s">
        <v>677</v>
      </c>
      <c r="AH1285" s="272" t="s">
        <v>677</v>
      </c>
      <c r="AI1285" s="272" t="s">
        <v>677</v>
      </c>
      <c r="AJ1285" s="272" t="s">
        <v>677</v>
      </c>
      <c r="AK1285" s="272" t="s">
        <v>677</v>
      </c>
      <c r="AL1285" s="272" t="s">
        <v>677</v>
      </c>
      <c r="AM1285" s="272" t="s">
        <v>677</v>
      </c>
      <c r="AN1285" s="272" t="s">
        <v>677</v>
      </c>
      <c r="AO1285" s="272" t="s">
        <v>677</v>
      </c>
      <c r="AP1285" s="272" t="s">
        <v>677</v>
      </c>
      <c r="AQ1285" s="272" t="s">
        <v>677</v>
      </c>
      <c r="AR1285" s="272" t="s">
        <v>677</v>
      </c>
      <c r="AS1285" s="272" t="s">
        <v>677</v>
      </c>
      <c r="AT1285" s="272" t="s">
        <v>677</v>
      </c>
      <c r="AU1285" s="272" t="s">
        <v>677</v>
      </c>
      <c r="AV1285" s="272" t="s">
        <v>677</v>
      </c>
      <c r="AW1285" s="272" t="s">
        <v>677</v>
      </c>
      <c r="AX1285" s="272" t="s">
        <v>677</v>
      </c>
    </row>
    <row r="1286" spans="1:50">
      <c r="A1286" s="272">
        <v>807282</v>
      </c>
      <c r="B1286" s="272" t="s">
        <v>712</v>
      </c>
      <c r="C1286" s="272" t="s">
        <v>262</v>
      </c>
      <c r="D1286" s="272" t="s">
        <v>262</v>
      </c>
      <c r="E1286" s="272" t="s">
        <v>262</v>
      </c>
      <c r="F1286" s="272" t="s">
        <v>262</v>
      </c>
      <c r="G1286" s="272" t="s">
        <v>264</v>
      </c>
      <c r="H1286" s="272" t="s">
        <v>262</v>
      </c>
      <c r="I1286" s="272" t="s">
        <v>263</v>
      </c>
      <c r="J1286" s="272" t="s">
        <v>263</v>
      </c>
      <c r="K1286" s="272" t="s">
        <v>263</v>
      </c>
      <c r="L1286" s="272" t="s">
        <v>264</v>
      </c>
      <c r="M1286" s="272" t="s">
        <v>262</v>
      </c>
      <c r="N1286" s="272" t="s">
        <v>264</v>
      </c>
      <c r="O1286" s="272" t="s">
        <v>677</v>
      </c>
      <c r="P1286" s="272" t="s">
        <v>677</v>
      </c>
      <c r="Q1286" s="272" t="s">
        <v>677</v>
      </c>
      <c r="R1286" s="272" t="s">
        <v>677</v>
      </c>
      <c r="S1286" s="272" t="s">
        <v>677</v>
      </c>
      <c r="T1286" s="272" t="s">
        <v>677</v>
      </c>
      <c r="U1286" s="272" t="s">
        <v>677</v>
      </c>
      <c r="V1286" s="272" t="s">
        <v>677</v>
      </c>
      <c r="W1286" s="272" t="s">
        <v>677</v>
      </c>
      <c r="X1286" s="272" t="s">
        <v>677</v>
      </c>
      <c r="Y1286" s="272" t="s">
        <v>677</v>
      </c>
      <c r="Z1286" s="272" t="s">
        <v>677</v>
      </c>
      <c r="AA1286" s="272" t="s">
        <v>677</v>
      </c>
      <c r="AB1286" s="272" t="s">
        <v>677</v>
      </c>
      <c r="AC1286" s="272" t="s">
        <v>677</v>
      </c>
      <c r="AD1286" s="272" t="s">
        <v>677</v>
      </c>
      <c r="AE1286" s="272" t="s">
        <v>677</v>
      </c>
      <c r="AF1286" s="272" t="s">
        <v>677</v>
      </c>
      <c r="AG1286" s="272" t="s">
        <v>677</v>
      </c>
      <c r="AH1286" s="272" t="s">
        <v>677</v>
      </c>
      <c r="AI1286" s="272" t="s">
        <v>677</v>
      </c>
      <c r="AJ1286" s="272" t="s">
        <v>677</v>
      </c>
      <c r="AK1286" s="272" t="s">
        <v>677</v>
      </c>
      <c r="AL1286" s="272" t="s">
        <v>677</v>
      </c>
      <c r="AM1286" s="272" t="s">
        <v>677</v>
      </c>
      <c r="AN1286" s="272" t="s">
        <v>677</v>
      </c>
      <c r="AO1286" s="272" t="s">
        <v>677</v>
      </c>
      <c r="AP1286" s="272" t="s">
        <v>677</v>
      </c>
      <c r="AQ1286" s="272" t="s">
        <v>677</v>
      </c>
      <c r="AR1286" s="272" t="s">
        <v>677</v>
      </c>
      <c r="AS1286" s="272" t="s">
        <v>677</v>
      </c>
      <c r="AT1286" s="272" t="s">
        <v>677</v>
      </c>
      <c r="AU1286" s="272" t="s">
        <v>677</v>
      </c>
      <c r="AV1286" s="272" t="s">
        <v>677</v>
      </c>
      <c r="AW1286" s="272" t="s">
        <v>677</v>
      </c>
      <c r="AX1286" s="272" t="s">
        <v>677</v>
      </c>
    </row>
    <row r="1287" spans="1:50">
      <c r="A1287" s="272">
        <v>807340</v>
      </c>
      <c r="B1287" s="272" t="s">
        <v>712</v>
      </c>
      <c r="C1287" s="272" t="s">
        <v>262</v>
      </c>
      <c r="D1287" s="272" t="s">
        <v>262</v>
      </c>
      <c r="E1287" s="272" t="s">
        <v>263</v>
      </c>
      <c r="F1287" s="272" t="s">
        <v>262</v>
      </c>
      <c r="G1287" s="272" t="s">
        <v>264</v>
      </c>
      <c r="H1287" s="272" t="s">
        <v>262</v>
      </c>
      <c r="I1287" s="272" t="s">
        <v>263</v>
      </c>
      <c r="J1287" s="272" t="s">
        <v>263</v>
      </c>
      <c r="K1287" s="272" t="s">
        <v>263</v>
      </c>
      <c r="L1287" s="272" t="s">
        <v>263</v>
      </c>
      <c r="M1287" s="272" t="s">
        <v>264</v>
      </c>
      <c r="N1287" s="272" t="s">
        <v>263</v>
      </c>
      <c r="O1287" s="272" t="s">
        <v>677</v>
      </c>
      <c r="P1287" s="272" t="s">
        <v>677</v>
      </c>
      <c r="Q1287" s="272" t="s">
        <v>677</v>
      </c>
      <c r="R1287" s="272" t="s">
        <v>677</v>
      </c>
      <c r="S1287" s="272" t="s">
        <v>677</v>
      </c>
      <c r="T1287" s="272" t="s">
        <v>677</v>
      </c>
      <c r="U1287" s="272" t="s">
        <v>677</v>
      </c>
      <c r="V1287" s="272" t="s">
        <v>677</v>
      </c>
      <c r="W1287" s="272" t="s">
        <v>677</v>
      </c>
      <c r="X1287" s="272" t="s">
        <v>677</v>
      </c>
      <c r="Y1287" s="272" t="s">
        <v>677</v>
      </c>
      <c r="Z1287" s="272" t="s">
        <v>677</v>
      </c>
      <c r="AA1287" s="272" t="s">
        <v>677</v>
      </c>
      <c r="AB1287" s="272" t="s">
        <v>677</v>
      </c>
      <c r="AC1287" s="272" t="s">
        <v>677</v>
      </c>
      <c r="AD1287" s="272" t="s">
        <v>677</v>
      </c>
      <c r="AE1287" s="272" t="s">
        <v>677</v>
      </c>
      <c r="AF1287" s="272" t="s">
        <v>677</v>
      </c>
      <c r="AG1287" s="272" t="s">
        <v>677</v>
      </c>
      <c r="AH1287" s="272" t="s">
        <v>677</v>
      </c>
      <c r="AI1287" s="272" t="s">
        <v>677</v>
      </c>
      <c r="AJ1287" s="272" t="s">
        <v>677</v>
      </c>
      <c r="AK1287" s="272" t="s">
        <v>677</v>
      </c>
      <c r="AL1287" s="272" t="s">
        <v>677</v>
      </c>
      <c r="AM1287" s="272" t="s">
        <v>677</v>
      </c>
      <c r="AN1287" s="272" t="s">
        <v>677</v>
      </c>
      <c r="AO1287" s="272" t="s">
        <v>677</v>
      </c>
      <c r="AP1287" s="272" t="s">
        <v>677</v>
      </c>
      <c r="AQ1287" s="272" t="s">
        <v>677</v>
      </c>
      <c r="AR1287" s="272" t="s">
        <v>677</v>
      </c>
      <c r="AS1287" s="272" t="s">
        <v>677</v>
      </c>
      <c r="AT1287" s="272" t="s">
        <v>677</v>
      </c>
      <c r="AU1287" s="272" t="s">
        <v>677</v>
      </c>
      <c r="AV1287" s="272" t="s">
        <v>677</v>
      </c>
      <c r="AW1287" s="272" t="s">
        <v>677</v>
      </c>
      <c r="AX1287" s="272" t="s">
        <v>677</v>
      </c>
    </row>
    <row r="1288" spans="1:50">
      <c r="A1288" s="272">
        <v>807344</v>
      </c>
      <c r="B1288" s="272" t="s">
        <v>712</v>
      </c>
      <c r="C1288" s="272" t="s">
        <v>264</v>
      </c>
      <c r="D1288" s="272" t="s">
        <v>264</v>
      </c>
      <c r="E1288" s="272" t="s">
        <v>263</v>
      </c>
      <c r="F1288" s="272" t="s">
        <v>264</v>
      </c>
      <c r="G1288" s="272" t="s">
        <v>263</v>
      </c>
      <c r="H1288" s="272" t="s">
        <v>262</v>
      </c>
      <c r="I1288" s="272" t="s">
        <v>262</v>
      </c>
      <c r="J1288" s="272" t="s">
        <v>263</v>
      </c>
      <c r="K1288" s="272" t="s">
        <v>263</v>
      </c>
      <c r="L1288" s="272" t="s">
        <v>262</v>
      </c>
      <c r="M1288" s="272" t="s">
        <v>264</v>
      </c>
      <c r="N1288" s="272" t="s">
        <v>263</v>
      </c>
      <c r="O1288" s="272" t="s">
        <v>677</v>
      </c>
      <c r="P1288" s="272" t="s">
        <v>677</v>
      </c>
      <c r="Q1288" s="272" t="s">
        <v>677</v>
      </c>
      <c r="R1288" s="272" t="s">
        <v>677</v>
      </c>
      <c r="S1288" s="272" t="s">
        <v>677</v>
      </c>
      <c r="T1288" s="272" t="s">
        <v>677</v>
      </c>
      <c r="U1288" s="272" t="s">
        <v>677</v>
      </c>
      <c r="V1288" s="272" t="s">
        <v>677</v>
      </c>
      <c r="W1288" s="272" t="s">
        <v>677</v>
      </c>
      <c r="X1288" s="272" t="s">
        <v>677</v>
      </c>
      <c r="Y1288" s="272" t="s">
        <v>677</v>
      </c>
      <c r="Z1288" s="272" t="s">
        <v>677</v>
      </c>
      <c r="AA1288" s="272" t="s">
        <v>677</v>
      </c>
      <c r="AB1288" s="272" t="s">
        <v>677</v>
      </c>
      <c r="AC1288" s="272" t="s">
        <v>677</v>
      </c>
      <c r="AD1288" s="272" t="s">
        <v>677</v>
      </c>
      <c r="AE1288" s="272" t="s">
        <v>677</v>
      </c>
      <c r="AF1288" s="272" t="s">
        <v>677</v>
      </c>
      <c r="AG1288" s="272" t="s">
        <v>677</v>
      </c>
      <c r="AH1288" s="272" t="s">
        <v>677</v>
      </c>
      <c r="AI1288" s="272" t="s">
        <v>677</v>
      </c>
      <c r="AJ1288" s="272" t="s">
        <v>677</v>
      </c>
      <c r="AK1288" s="272" t="s">
        <v>677</v>
      </c>
      <c r="AL1288" s="272" t="s">
        <v>677</v>
      </c>
      <c r="AM1288" s="272" t="s">
        <v>677</v>
      </c>
      <c r="AN1288" s="272" t="s">
        <v>677</v>
      </c>
      <c r="AO1288" s="272" t="s">
        <v>677</v>
      </c>
      <c r="AP1288" s="272" t="s">
        <v>677</v>
      </c>
      <c r="AQ1288" s="272" t="s">
        <v>677</v>
      </c>
      <c r="AR1288" s="272" t="s">
        <v>677</v>
      </c>
      <c r="AS1288" s="272" t="s">
        <v>677</v>
      </c>
      <c r="AT1288" s="272" t="s">
        <v>677</v>
      </c>
      <c r="AU1288" s="272" t="s">
        <v>677</v>
      </c>
      <c r="AV1288" s="272" t="s">
        <v>677</v>
      </c>
      <c r="AW1288" s="272" t="s">
        <v>677</v>
      </c>
      <c r="AX1288" s="272" t="s">
        <v>677</v>
      </c>
    </row>
    <row r="1289" spans="1:50">
      <c r="A1289" s="272">
        <v>807348</v>
      </c>
      <c r="B1289" s="272" t="s">
        <v>712</v>
      </c>
      <c r="C1289" s="272" t="s">
        <v>263</v>
      </c>
      <c r="D1289" s="272" t="s">
        <v>262</v>
      </c>
      <c r="E1289" s="272" t="s">
        <v>262</v>
      </c>
      <c r="F1289" s="272" t="s">
        <v>263</v>
      </c>
      <c r="G1289" s="272" t="s">
        <v>263</v>
      </c>
      <c r="H1289" s="272" t="s">
        <v>263</v>
      </c>
      <c r="I1289" s="272" t="s">
        <v>263</v>
      </c>
      <c r="J1289" s="272" t="s">
        <v>263</v>
      </c>
      <c r="K1289" s="272" t="s">
        <v>263</v>
      </c>
      <c r="L1289" s="272" t="s">
        <v>263</v>
      </c>
      <c r="M1289" s="272" t="s">
        <v>263</v>
      </c>
      <c r="N1289" s="272" t="s">
        <v>263</v>
      </c>
      <c r="O1289" s="272" t="s">
        <v>677</v>
      </c>
      <c r="P1289" s="272" t="s">
        <v>677</v>
      </c>
      <c r="Q1289" s="272" t="s">
        <v>677</v>
      </c>
      <c r="R1289" s="272" t="s">
        <v>677</v>
      </c>
      <c r="S1289" s="272" t="s">
        <v>677</v>
      </c>
      <c r="T1289" s="272" t="s">
        <v>677</v>
      </c>
      <c r="U1289" s="272" t="s">
        <v>677</v>
      </c>
      <c r="V1289" s="272" t="s">
        <v>677</v>
      </c>
      <c r="W1289" s="272" t="s">
        <v>677</v>
      </c>
      <c r="X1289" s="272" t="s">
        <v>677</v>
      </c>
      <c r="Y1289" s="272" t="s">
        <v>677</v>
      </c>
      <c r="Z1289" s="272" t="s">
        <v>677</v>
      </c>
      <c r="AA1289" s="272" t="s">
        <v>677</v>
      </c>
      <c r="AB1289" s="272" t="s">
        <v>677</v>
      </c>
      <c r="AC1289" s="272" t="s">
        <v>677</v>
      </c>
      <c r="AD1289" s="272" t="s">
        <v>677</v>
      </c>
      <c r="AE1289" s="272" t="s">
        <v>677</v>
      </c>
      <c r="AF1289" s="272" t="s">
        <v>677</v>
      </c>
      <c r="AG1289" s="272" t="s">
        <v>677</v>
      </c>
      <c r="AH1289" s="272" t="s">
        <v>677</v>
      </c>
      <c r="AI1289" s="272" t="s">
        <v>677</v>
      </c>
      <c r="AJ1289" s="272" t="s">
        <v>677</v>
      </c>
      <c r="AK1289" s="272" t="s">
        <v>677</v>
      </c>
      <c r="AL1289" s="272" t="s">
        <v>677</v>
      </c>
      <c r="AM1289" s="272" t="s">
        <v>677</v>
      </c>
      <c r="AN1289" s="272" t="s">
        <v>677</v>
      </c>
      <c r="AO1289" s="272" t="s">
        <v>677</v>
      </c>
      <c r="AP1289" s="272" t="s">
        <v>677</v>
      </c>
      <c r="AQ1289" s="272" t="s">
        <v>677</v>
      </c>
      <c r="AR1289" s="272" t="s">
        <v>677</v>
      </c>
      <c r="AS1289" s="272" t="s">
        <v>677</v>
      </c>
      <c r="AT1289" s="272" t="s">
        <v>677</v>
      </c>
      <c r="AU1289" s="272" t="s">
        <v>677</v>
      </c>
      <c r="AV1289" s="272" t="s">
        <v>677</v>
      </c>
      <c r="AW1289" s="272" t="s">
        <v>677</v>
      </c>
      <c r="AX1289" s="272" t="s">
        <v>677</v>
      </c>
    </row>
    <row r="1290" spans="1:50">
      <c r="A1290" s="272">
        <v>807353</v>
      </c>
      <c r="B1290" s="272" t="s">
        <v>712</v>
      </c>
      <c r="C1290" s="272" t="s">
        <v>262</v>
      </c>
      <c r="D1290" s="272" t="s">
        <v>263</v>
      </c>
      <c r="E1290" s="272" t="s">
        <v>263</v>
      </c>
      <c r="F1290" s="272" t="s">
        <v>263</v>
      </c>
      <c r="G1290" s="272" t="s">
        <v>263</v>
      </c>
      <c r="H1290" s="272" t="s">
        <v>264</v>
      </c>
      <c r="I1290" s="272" t="s">
        <v>263</v>
      </c>
      <c r="J1290" s="272" t="s">
        <v>263</v>
      </c>
      <c r="K1290" s="272" t="s">
        <v>264</v>
      </c>
      <c r="L1290" s="272" t="s">
        <v>264</v>
      </c>
      <c r="M1290" s="272" t="s">
        <v>263</v>
      </c>
      <c r="N1290" s="272" t="s">
        <v>264</v>
      </c>
      <c r="O1290" s="272" t="s">
        <v>677</v>
      </c>
      <c r="P1290" s="272" t="s">
        <v>677</v>
      </c>
      <c r="Q1290" s="272" t="s">
        <v>677</v>
      </c>
      <c r="R1290" s="272" t="s">
        <v>677</v>
      </c>
      <c r="S1290" s="272" t="s">
        <v>677</v>
      </c>
      <c r="T1290" s="272" t="s">
        <v>677</v>
      </c>
      <c r="U1290" s="272" t="s">
        <v>677</v>
      </c>
      <c r="V1290" s="272" t="s">
        <v>677</v>
      </c>
      <c r="W1290" s="272" t="s">
        <v>677</v>
      </c>
      <c r="X1290" s="272" t="s">
        <v>677</v>
      </c>
      <c r="Y1290" s="272" t="s">
        <v>677</v>
      </c>
      <c r="Z1290" s="272" t="s">
        <v>677</v>
      </c>
      <c r="AA1290" s="272" t="s">
        <v>677</v>
      </c>
      <c r="AB1290" s="272" t="s">
        <v>677</v>
      </c>
      <c r="AC1290" s="272" t="s">
        <v>677</v>
      </c>
      <c r="AD1290" s="272" t="s">
        <v>677</v>
      </c>
      <c r="AE1290" s="272" t="s">
        <v>677</v>
      </c>
      <c r="AF1290" s="272" t="s">
        <v>677</v>
      </c>
      <c r="AG1290" s="272" t="s">
        <v>677</v>
      </c>
      <c r="AH1290" s="272" t="s">
        <v>677</v>
      </c>
      <c r="AI1290" s="272" t="s">
        <v>677</v>
      </c>
      <c r="AJ1290" s="272" t="s">
        <v>677</v>
      </c>
      <c r="AK1290" s="272" t="s">
        <v>677</v>
      </c>
      <c r="AL1290" s="272" t="s">
        <v>677</v>
      </c>
      <c r="AM1290" s="272" t="s">
        <v>677</v>
      </c>
      <c r="AN1290" s="272" t="s">
        <v>677</v>
      </c>
      <c r="AO1290" s="272" t="s">
        <v>677</v>
      </c>
      <c r="AP1290" s="272" t="s">
        <v>677</v>
      </c>
      <c r="AQ1290" s="272" t="s">
        <v>677</v>
      </c>
      <c r="AR1290" s="272" t="s">
        <v>677</v>
      </c>
      <c r="AS1290" s="272" t="s">
        <v>677</v>
      </c>
      <c r="AT1290" s="272" t="s">
        <v>677</v>
      </c>
      <c r="AU1290" s="272" t="s">
        <v>677</v>
      </c>
      <c r="AV1290" s="272" t="s">
        <v>677</v>
      </c>
      <c r="AW1290" s="272" t="s">
        <v>677</v>
      </c>
      <c r="AX1290" s="272" t="s">
        <v>677</v>
      </c>
    </row>
    <row r="1291" spans="1:50">
      <c r="A1291" s="272">
        <v>807377</v>
      </c>
      <c r="B1291" s="272" t="s">
        <v>712</v>
      </c>
      <c r="C1291" s="272" t="s">
        <v>262</v>
      </c>
      <c r="D1291" s="272" t="s">
        <v>262</v>
      </c>
      <c r="E1291" s="272" t="s">
        <v>262</v>
      </c>
      <c r="F1291" s="272" t="s">
        <v>262</v>
      </c>
      <c r="G1291" s="272" t="s">
        <v>262</v>
      </c>
      <c r="H1291" s="272" t="s">
        <v>262</v>
      </c>
      <c r="I1291" s="272" t="s">
        <v>262</v>
      </c>
      <c r="J1291" s="272" t="s">
        <v>262</v>
      </c>
      <c r="K1291" s="272" t="s">
        <v>263</v>
      </c>
      <c r="L1291" s="272" t="s">
        <v>263</v>
      </c>
      <c r="M1291" s="272" t="s">
        <v>262</v>
      </c>
      <c r="N1291" s="272" t="s">
        <v>262</v>
      </c>
      <c r="O1291" s="272" t="s">
        <v>677</v>
      </c>
      <c r="P1291" s="272" t="s">
        <v>677</v>
      </c>
      <c r="Q1291" s="272" t="s">
        <v>677</v>
      </c>
      <c r="R1291" s="272" t="s">
        <v>677</v>
      </c>
      <c r="S1291" s="272" t="s">
        <v>677</v>
      </c>
      <c r="T1291" s="272" t="s">
        <v>677</v>
      </c>
      <c r="U1291" s="272" t="s">
        <v>677</v>
      </c>
      <c r="V1291" s="272" t="s">
        <v>677</v>
      </c>
      <c r="W1291" s="272" t="s">
        <v>677</v>
      </c>
      <c r="X1291" s="272" t="s">
        <v>677</v>
      </c>
      <c r="Y1291" s="272" t="s">
        <v>677</v>
      </c>
      <c r="Z1291" s="272" t="s">
        <v>677</v>
      </c>
      <c r="AA1291" s="272" t="s">
        <v>677</v>
      </c>
      <c r="AB1291" s="272" t="s">
        <v>677</v>
      </c>
      <c r="AC1291" s="272" t="s">
        <v>677</v>
      </c>
      <c r="AD1291" s="272" t="s">
        <v>677</v>
      </c>
      <c r="AE1291" s="272" t="s">
        <v>677</v>
      </c>
      <c r="AF1291" s="272" t="s">
        <v>677</v>
      </c>
      <c r="AG1291" s="272" t="s">
        <v>677</v>
      </c>
      <c r="AH1291" s="272" t="s">
        <v>677</v>
      </c>
      <c r="AI1291" s="272" t="s">
        <v>677</v>
      </c>
      <c r="AJ1291" s="272" t="s">
        <v>677</v>
      </c>
      <c r="AK1291" s="272" t="s">
        <v>677</v>
      </c>
      <c r="AL1291" s="272" t="s">
        <v>677</v>
      </c>
      <c r="AM1291" s="272" t="s">
        <v>677</v>
      </c>
      <c r="AN1291" s="272" t="s">
        <v>677</v>
      </c>
      <c r="AO1291" s="272" t="s">
        <v>677</v>
      </c>
      <c r="AP1291" s="272" t="s">
        <v>677</v>
      </c>
      <c r="AQ1291" s="272" t="s">
        <v>677</v>
      </c>
      <c r="AR1291" s="272" t="s">
        <v>677</v>
      </c>
      <c r="AS1291" s="272" t="s">
        <v>677</v>
      </c>
      <c r="AT1291" s="272" t="s">
        <v>677</v>
      </c>
      <c r="AU1291" s="272" t="s">
        <v>677</v>
      </c>
      <c r="AV1291" s="272" t="s">
        <v>677</v>
      </c>
      <c r="AW1291" s="272" t="s">
        <v>677</v>
      </c>
      <c r="AX1291" s="272" t="s">
        <v>677</v>
      </c>
    </row>
    <row r="1292" spans="1:50">
      <c r="A1292" s="272">
        <v>807397</v>
      </c>
      <c r="B1292" s="272" t="s">
        <v>712</v>
      </c>
      <c r="C1292" s="272" t="s">
        <v>262</v>
      </c>
      <c r="D1292" s="272" t="s">
        <v>263</v>
      </c>
      <c r="E1292" s="272" t="s">
        <v>264</v>
      </c>
      <c r="F1292" s="272" t="s">
        <v>263</v>
      </c>
      <c r="G1292" s="272" t="s">
        <v>262</v>
      </c>
      <c r="H1292" s="272" t="s">
        <v>262</v>
      </c>
      <c r="I1292" s="272" t="s">
        <v>263</v>
      </c>
      <c r="J1292" s="272" t="s">
        <v>263</v>
      </c>
      <c r="K1292" s="272" t="s">
        <v>263</v>
      </c>
      <c r="L1292" s="272" t="s">
        <v>263</v>
      </c>
      <c r="M1292" s="272" t="s">
        <v>264</v>
      </c>
      <c r="N1292" s="272" t="s">
        <v>263</v>
      </c>
      <c r="O1292" s="272" t="s">
        <v>677</v>
      </c>
      <c r="P1292" s="272" t="s">
        <v>677</v>
      </c>
      <c r="Q1292" s="272" t="s">
        <v>677</v>
      </c>
      <c r="R1292" s="272" t="s">
        <v>677</v>
      </c>
      <c r="S1292" s="272" t="s">
        <v>677</v>
      </c>
      <c r="T1292" s="272" t="s">
        <v>677</v>
      </c>
      <c r="U1292" s="272" t="s">
        <v>677</v>
      </c>
      <c r="V1292" s="272" t="s">
        <v>677</v>
      </c>
      <c r="W1292" s="272" t="s">
        <v>677</v>
      </c>
      <c r="X1292" s="272" t="s">
        <v>677</v>
      </c>
      <c r="Y1292" s="272" t="s">
        <v>677</v>
      </c>
      <c r="Z1292" s="272" t="s">
        <v>677</v>
      </c>
      <c r="AA1292" s="272" t="s">
        <v>677</v>
      </c>
      <c r="AB1292" s="272" t="s">
        <v>677</v>
      </c>
      <c r="AC1292" s="272" t="s">
        <v>677</v>
      </c>
      <c r="AD1292" s="272" t="s">
        <v>677</v>
      </c>
      <c r="AE1292" s="272" t="s">
        <v>677</v>
      </c>
      <c r="AF1292" s="272" t="s">
        <v>677</v>
      </c>
      <c r="AG1292" s="272" t="s">
        <v>677</v>
      </c>
      <c r="AH1292" s="272" t="s">
        <v>677</v>
      </c>
      <c r="AI1292" s="272" t="s">
        <v>677</v>
      </c>
      <c r="AJ1292" s="272" t="s">
        <v>677</v>
      </c>
      <c r="AK1292" s="272" t="s">
        <v>677</v>
      </c>
      <c r="AL1292" s="272" t="s">
        <v>677</v>
      </c>
      <c r="AM1292" s="272" t="s">
        <v>677</v>
      </c>
      <c r="AN1292" s="272" t="s">
        <v>677</v>
      </c>
      <c r="AO1292" s="272" t="s">
        <v>677</v>
      </c>
      <c r="AP1292" s="272" t="s">
        <v>677</v>
      </c>
      <c r="AQ1292" s="272" t="s">
        <v>677</v>
      </c>
      <c r="AR1292" s="272" t="s">
        <v>677</v>
      </c>
      <c r="AS1292" s="272" t="s">
        <v>677</v>
      </c>
      <c r="AT1292" s="272" t="s">
        <v>677</v>
      </c>
      <c r="AU1292" s="272" t="s">
        <v>677</v>
      </c>
      <c r="AV1292" s="272" t="s">
        <v>677</v>
      </c>
      <c r="AW1292" s="272" t="s">
        <v>677</v>
      </c>
      <c r="AX1292" s="272" t="s">
        <v>677</v>
      </c>
    </row>
    <row r="1293" spans="1:50">
      <c r="A1293" s="272">
        <v>807401</v>
      </c>
      <c r="B1293" s="272" t="s">
        <v>712</v>
      </c>
      <c r="C1293" s="272" t="s">
        <v>264</v>
      </c>
      <c r="D1293" s="272" t="s">
        <v>263</v>
      </c>
      <c r="E1293" s="272" t="s">
        <v>264</v>
      </c>
      <c r="F1293" s="272" t="s">
        <v>262</v>
      </c>
      <c r="G1293" s="272" t="s">
        <v>262</v>
      </c>
      <c r="H1293" s="272" t="s">
        <v>262</v>
      </c>
      <c r="I1293" s="272" t="s">
        <v>263</v>
      </c>
      <c r="J1293" s="272" t="s">
        <v>263</v>
      </c>
      <c r="K1293" s="272" t="s">
        <v>263</v>
      </c>
      <c r="L1293" s="272" t="s">
        <v>263</v>
      </c>
      <c r="M1293" s="272" t="s">
        <v>263</v>
      </c>
      <c r="N1293" s="272" t="s">
        <v>263</v>
      </c>
      <c r="O1293" s="272" t="s">
        <v>677</v>
      </c>
      <c r="P1293" s="272" t="s">
        <v>677</v>
      </c>
      <c r="Q1293" s="272" t="s">
        <v>677</v>
      </c>
      <c r="R1293" s="272" t="s">
        <v>677</v>
      </c>
      <c r="S1293" s="272" t="s">
        <v>677</v>
      </c>
      <c r="T1293" s="272" t="s">
        <v>677</v>
      </c>
      <c r="U1293" s="272" t="s">
        <v>677</v>
      </c>
      <c r="V1293" s="272" t="s">
        <v>677</v>
      </c>
      <c r="W1293" s="272" t="s">
        <v>677</v>
      </c>
      <c r="X1293" s="272" t="s">
        <v>677</v>
      </c>
      <c r="Y1293" s="272" t="s">
        <v>677</v>
      </c>
      <c r="Z1293" s="272" t="s">
        <v>677</v>
      </c>
      <c r="AA1293" s="272" t="s">
        <v>677</v>
      </c>
      <c r="AB1293" s="272" t="s">
        <v>677</v>
      </c>
      <c r="AC1293" s="272" t="s">
        <v>677</v>
      </c>
      <c r="AD1293" s="272" t="s">
        <v>677</v>
      </c>
      <c r="AE1293" s="272" t="s">
        <v>677</v>
      </c>
      <c r="AF1293" s="272" t="s">
        <v>677</v>
      </c>
      <c r="AG1293" s="272" t="s">
        <v>677</v>
      </c>
      <c r="AH1293" s="272" t="s">
        <v>677</v>
      </c>
      <c r="AI1293" s="272" t="s">
        <v>677</v>
      </c>
      <c r="AJ1293" s="272" t="s">
        <v>677</v>
      </c>
      <c r="AK1293" s="272" t="s">
        <v>677</v>
      </c>
      <c r="AL1293" s="272" t="s">
        <v>677</v>
      </c>
      <c r="AM1293" s="272" t="s">
        <v>677</v>
      </c>
      <c r="AN1293" s="272" t="s">
        <v>677</v>
      </c>
      <c r="AO1293" s="272" t="s">
        <v>677</v>
      </c>
      <c r="AP1293" s="272" t="s">
        <v>677</v>
      </c>
      <c r="AQ1293" s="272" t="s">
        <v>677</v>
      </c>
      <c r="AR1293" s="272" t="s">
        <v>677</v>
      </c>
      <c r="AS1293" s="272" t="s">
        <v>677</v>
      </c>
      <c r="AT1293" s="272" t="s">
        <v>677</v>
      </c>
      <c r="AU1293" s="272" t="s">
        <v>677</v>
      </c>
      <c r="AV1293" s="272" t="s">
        <v>677</v>
      </c>
      <c r="AW1293" s="272" t="s">
        <v>677</v>
      </c>
      <c r="AX1293" s="272" t="s">
        <v>677</v>
      </c>
    </row>
    <row r="1294" spans="1:50">
      <c r="A1294" s="272">
        <v>807419</v>
      </c>
      <c r="B1294" s="272" t="s">
        <v>712</v>
      </c>
      <c r="C1294" s="272" t="s">
        <v>262</v>
      </c>
      <c r="D1294" s="272" t="s">
        <v>262</v>
      </c>
      <c r="E1294" s="272" t="s">
        <v>262</v>
      </c>
      <c r="F1294" s="272" t="s">
        <v>262</v>
      </c>
      <c r="G1294" s="272" t="s">
        <v>262</v>
      </c>
      <c r="H1294" s="272" t="s">
        <v>262</v>
      </c>
      <c r="I1294" s="272" t="s">
        <v>264</v>
      </c>
      <c r="J1294" s="272" t="s">
        <v>264</v>
      </c>
      <c r="K1294" s="272" t="s">
        <v>264</v>
      </c>
      <c r="L1294" s="272" t="s">
        <v>264</v>
      </c>
      <c r="M1294" s="272" t="s">
        <v>264</v>
      </c>
      <c r="N1294" s="272" t="s">
        <v>264</v>
      </c>
      <c r="O1294" s="272" t="s">
        <v>677</v>
      </c>
      <c r="P1294" s="272" t="s">
        <v>677</v>
      </c>
      <c r="Q1294" s="272" t="s">
        <v>677</v>
      </c>
      <c r="R1294" s="272" t="s">
        <v>677</v>
      </c>
      <c r="S1294" s="272" t="s">
        <v>677</v>
      </c>
      <c r="T1294" s="272" t="s">
        <v>677</v>
      </c>
      <c r="U1294" s="272" t="s">
        <v>677</v>
      </c>
      <c r="V1294" s="272" t="s">
        <v>677</v>
      </c>
      <c r="W1294" s="272" t="s">
        <v>677</v>
      </c>
      <c r="X1294" s="272" t="s">
        <v>677</v>
      </c>
      <c r="Y1294" s="272" t="s">
        <v>677</v>
      </c>
      <c r="Z1294" s="272" t="s">
        <v>677</v>
      </c>
      <c r="AA1294" s="272" t="s">
        <v>677</v>
      </c>
      <c r="AB1294" s="272" t="s">
        <v>677</v>
      </c>
      <c r="AC1294" s="272" t="s">
        <v>677</v>
      </c>
      <c r="AD1294" s="272" t="s">
        <v>677</v>
      </c>
      <c r="AE1294" s="272" t="s">
        <v>677</v>
      </c>
      <c r="AF1294" s="272" t="s">
        <v>677</v>
      </c>
      <c r="AG1294" s="272" t="s">
        <v>677</v>
      </c>
      <c r="AH1294" s="272" t="s">
        <v>677</v>
      </c>
      <c r="AI1294" s="272" t="s">
        <v>677</v>
      </c>
      <c r="AJ1294" s="272" t="s">
        <v>677</v>
      </c>
      <c r="AK1294" s="272" t="s">
        <v>677</v>
      </c>
      <c r="AL1294" s="272" t="s">
        <v>677</v>
      </c>
      <c r="AM1294" s="272" t="s">
        <v>677</v>
      </c>
      <c r="AN1294" s="272" t="s">
        <v>677</v>
      </c>
      <c r="AO1294" s="272" t="s">
        <v>677</v>
      </c>
      <c r="AP1294" s="272" t="s">
        <v>677</v>
      </c>
      <c r="AQ1294" s="272" t="s">
        <v>677</v>
      </c>
      <c r="AR1294" s="272" t="s">
        <v>677</v>
      </c>
      <c r="AS1294" s="272" t="s">
        <v>677</v>
      </c>
      <c r="AT1294" s="272" t="s">
        <v>677</v>
      </c>
      <c r="AU1294" s="272" t="s">
        <v>677</v>
      </c>
      <c r="AV1294" s="272" t="s">
        <v>677</v>
      </c>
      <c r="AW1294" s="272" t="s">
        <v>677</v>
      </c>
      <c r="AX1294" s="272" t="s">
        <v>677</v>
      </c>
    </row>
    <row r="1295" spans="1:50">
      <c r="A1295" s="272">
        <v>807436</v>
      </c>
      <c r="B1295" s="272" t="s">
        <v>712</v>
      </c>
      <c r="C1295" s="272" t="s">
        <v>264</v>
      </c>
      <c r="D1295" s="272" t="s">
        <v>263</v>
      </c>
      <c r="E1295" s="272" t="s">
        <v>263</v>
      </c>
      <c r="F1295" s="272" t="s">
        <v>263</v>
      </c>
      <c r="G1295" s="272" t="s">
        <v>264</v>
      </c>
      <c r="H1295" s="272" t="s">
        <v>264</v>
      </c>
      <c r="I1295" s="272" t="s">
        <v>262</v>
      </c>
      <c r="J1295" s="272" t="s">
        <v>263</v>
      </c>
      <c r="K1295" s="272" t="s">
        <v>262</v>
      </c>
      <c r="L1295" s="272" t="s">
        <v>262</v>
      </c>
      <c r="M1295" s="272" t="s">
        <v>262</v>
      </c>
      <c r="N1295" s="272" t="s">
        <v>264</v>
      </c>
      <c r="O1295" s="272" t="s">
        <v>677</v>
      </c>
      <c r="P1295" s="272" t="s">
        <v>677</v>
      </c>
      <c r="Q1295" s="272" t="s">
        <v>677</v>
      </c>
      <c r="R1295" s="272" t="s">
        <v>677</v>
      </c>
      <c r="S1295" s="272" t="s">
        <v>677</v>
      </c>
      <c r="T1295" s="272" t="s">
        <v>677</v>
      </c>
      <c r="U1295" s="272" t="s">
        <v>677</v>
      </c>
      <c r="V1295" s="272" t="s">
        <v>677</v>
      </c>
      <c r="W1295" s="272" t="s">
        <v>677</v>
      </c>
      <c r="X1295" s="272" t="s">
        <v>677</v>
      </c>
      <c r="Y1295" s="272" t="s">
        <v>677</v>
      </c>
      <c r="Z1295" s="272" t="s">
        <v>677</v>
      </c>
      <c r="AA1295" s="272" t="s">
        <v>677</v>
      </c>
      <c r="AB1295" s="272" t="s">
        <v>677</v>
      </c>
      <c r="AC1295" s="272" t="s">
        <v>677</v>
      </c>
      <c r="AD1295" s="272" t="s">
        <v>677</v>
      </c>
      <c r="AE1295" s="272" t="s">
        <v>677</v>
      </c>
      <c r="AF1295" s="272" t="s">
        <v>677</v>
      </c>
      <c r="AG1295" s="272" t="s">
        <v>677</v>
      </c>
      <c r="AH1295" s="272" t="s">
        <v>677</v>
      </c>
      <c r="AI1295" s="272" t="s">
        <v>677</v>
      </c>
      <c r="AJ1295" s="272" t="s">
        <v>677</v>
      </c>
      <c r="AK1295" s="272" t="s">
        <v>677</v>
      </c>
      <c r="AL1295" s="272" t="s">
        <v>677</v>
      </c>
      <c r="AM1295" s="272" t="s">
        <v>677</v>
      </c>
      <c r="AN1295" s="272" t="s">
        <v>677</v>
      </c>
      <c r="AO1295" s="272" t="s">
        <v>677</v>
      </c>
      <c r="AP1295" s="272" t="s">
        <v>677</v>
      </c>
      <c r="AQ1295" s="272" t="s">
        <v>677</v>
      </c>
      <c r="AR1295" s="272" t="s">
        <v>677</v>
      </c>
      <c r="AS1295" s="272" t="s">
        <v>677</v>
      </c>
      <c r="AT1295" s="272" t="s">
        <v>677</v>
      </c>
      <c r="AU1295" s="272" t="s">
        <v>677</v>
      </c>
      <c r="AV1295" s="272" t="s">
        <v>677</v>
      </c>
      <c r="AW1295" s="272" t="s">
        <v>677</v>
      </c>
      <c r="AX1295" s="272" t="s">
        <v>677</v>
      </c>
    </row>
    <row r="1296" spans="1:50">
      <c r="A1296" s="272">
        <v>807463</v>
      </c>
      <c r="B1296" s="272" t="s">
        <v>712</v>
      </c>
      <c r="C1296" s="272" t="s">
        <v>262</v>
      </c>
      <c r="D1296" s="272" t="s">
        <v>264</v>
      </c>
      <c r="E1296" s="272" t="s">
        <v>264</v>
      </c>
      <c r="F1296" s="272" t="s">
        <v>263</v>
      </c>
      <c r="G1296" s="272" t="s">
        <v>262</v>
      </c>
      <c r="H1296" s="272" t="s">
        <v>264</v>
      </c>
      <c r="I1296" s="272" t="s">
        <v>263</v>
      </c>
      <c r="J1296" s="272" t="s">
        <v>263</v>
      </c>
      <c r="K1296" s="272" t="s">
        <v>263</v>
      </c>
      <c r="L1296" s="272" t="s">
        <v>264</v>
      </c>
      <c r="M1296" s="272" t="s">
        <v>264</v>
      </c>
      <c r="N1296" s="272" t="s">
        <v>264</v>
      </c>
      <c r="O1296" s="272" t="s">
        <v>677</v>
      </c>
      <c r="P1296" s="272" t="s">
        <v>677</v>
      </c>
      <c r="Q1296" s="272" t="s">
        <v>677</v>
      </c>
      <c r="R1296" s="272" t="s">
        <v>677</v>
      </c>
      <c r="S1296" s="272" t="s">
        <v>677</v>
      </c>
      <c r="T1296" s="272" t="s">
        <v>677</v>
      </c>
      <c r="U1296" s="272" t="s">
        <v>677</v>
      </c>
      <c r="V1296" s="272" t="s">
        <v>677</v>
      </c>
      <c r="W1296" s="272" t="s">
        <v>677</v>
      </c>
      <c r="X1296" s="272" t="s">
        <v>677</v>
      </c>
      <c r="Y1296" s="272" t="s">
        <v>677</v>
      </c>
      <c r="Z1296" s="272" t="s">
        <v>677</v>
      </c>
      <c r="AA1296" s="272" t="s">
        <v>677</v>
      </c>
      <c r="AB1296" s="272" t="s">
        <v>677</v>
      </c>
      <c r="AC1296" s="272" t="s">
        <v>677</v>
      </c>
      <c r="AD1296" s="272" t="s">
        <v>677</v>
      </c>
      <c r="AE1296" s="272" t="s">
        <v>677</v>
      </c>
      <c r="AF1296" s="272" t="s">
        <v>677</v>
      </c>
      <c r="AG1296" s="272" t="s">
        <v>677</v>
      </c>
      <c r="AH1296" s="272" t="s">
        <v>677</v>
      </c>
      <c r="AI1296" s="272" t="s">
        <v>677</v>
      </c>
      <c r="AJ1296" s="272" t="s">
        <v>677</v>
      </c>
      <c r="AK1296" s="272" t="s">
        <v>677</v>
      </c>
      <c r="AL1296" s="272" t="s">
        <v>677</v>
      </c>
      <c r="AM1296" s="272" t="s">
        <v>677</v>
      </c>
      <c r="AN1296" s="272" t="s">
        <v>677</v>
      </c>
      <c r="AO1296" s="272" t="s">
        <v>677</v>
      </c>
      <c r="AP1296" s="272" t="s">
        <v>677</v>
      </c>
      <c r="AQ1296" s="272" t="s">
        <v>677</v>
      </c>
      <c r="AR1296" s="272" t="s">
        <v>677</v>
      </c>
      <c r="AS1296" s="272" t="s">
        <v>677</v>
      </c>
      <c r="AT1296" s="272" t="s">
        <v>677</v>
      </c>
      <c r="AU1296" s="272" t="s">
        <v>677</v>
      </c>
      <c r="AV1296" s="272" t="s">
        <v>677</v>
      </c>
      <c r="AW1296" s="272" t="s">
        <v>677</v>
      </c>
      <c r="AX1296" s="272" t="s">
        <v>677</v>
      </c>
    </row>
    <row r="1297" spans="1:50">
      <c r="A1297" s="272">
        <v>807469</v>
      </c>
      <c r="B1297" s="272" t="s">
        <v>712</v>
      </c>
      <c r="C1297" s="272" t="s">
        <v>264</v>
      </c>
      <c r="D1297" s="272" t="s">
        <v>264</v>
      </c>
      <c r="E1297" s="272" t="s">
        <v>264</v>
      </c>
      <c r="F1297" s="272" t="s">
        <v>264</v>
      </c>
      <c r="G1297" s="272" t="s">
        <v>264</v>
      </c>
      <c r="H1297" s="272" t="s">
        <v>264</v>
      </c>
      <c r="I1297" s="272" t="s">
        <v>263</v>
      </c>
      <c r="J1297" s="272" t="s">
        <v>263</v>
      </c>
      <c r="K1297" s="272" t="s">
        <v>263</v>
      </c>
      <c r="L1297" s="272" t="s">
        <v>263</v>
      </c>
      <c r="M1297" s="272" t="s">
        <v>263</v>
      </c>
      <c r="N1297" s="272" t="s">
        <v>263</v>
      </c>
      <c r="O1297" s="272" t="s">
        <v>677</v>
      </c>
      <c r="P1297" s="272" t="s">
        <v>677</v>
      </c>
      <c r="Q1297" s="272" t="s">
        <v>677</v>
      </c>
      <c r="R1297" s="272" t="s">
        <v>677</v>
      </c>
      <c r="S1297" s="272" t="s">
        <v>677</v>
      </c>
      <c r="T1297" s="272" t="s">
        <v>677</v>
      </c>
      <c r="U1297" s="272" t="s">
        <v>677</v>
      </c>
      <c r="V1297" s="272" t="s">
        <v>677</v>
      </c>
      <c r="W1297" s="272" t="s">
        <v>677</v>
      </c>
      <c r="X1297" s="272" t="s">
        <v>677</v>
      </c>
      <c r="Y1297" s="272" t="s">
        <v>677</v>
      </c>
      <c r="Z1297" s="272" t="s">
        <v>677</v>
      </c>
      <c r="AA1297" s="272" t="s">
        <v>677</v>
      </c>
      <c r="AB1297" s="272" t="s">
        <v>677</v>
      </c>
      <c r="AC1297" s="272" t="s">
        <v>677</v>
      </c>
      <c r="AD1297" s="272" t="s">
        <v>677</v>
      </c>
      <c r="AE1297" s="272" t="s">
        <v>677</v>
      </c>
      <c r="AF1297" s="272" t="s">
        <v>677</v>
      </c>
      <c r="AG1297" s="272" t="s">
        <v>677</v>
      </c>
      <c r="AH1297" s="272" t="s">
        <v>677</v>
      </c>
      <c r="AI1297" s="272" t="s">
        <v>677</v>
      </c>
      <c r="AJ1297" s="272" t="s">
        <v>677</v>
      </c>
      <c r="AK1297" s="272" t="s">
        <v>677</v>
      </c>
      <c r="AL1297" s="272" t="s">
        <v>677</v>
      </c>
      <c r="AM1297" s="272" t="s">
        <v>677</v>
      </c>
      <c r="AN1297" s="272" t="s">
        <v>677</v>
      </c>
      <c r="AO1297" s="272" t="s">
        <v>677</v>
      </c>
      <c r="AP1297" s="272" t="s">
        <v>677</v>
      </c>
      <c r="AQ1297" s="272" t="s">
        <v>677</v>
      </c>
      <c r="AR1297" s="272" t="s">
        <v>677</v>
      </c>
      <c r="AS1297" s="272" t="s">
        <v>677</v>
      </c>
      <c r="AT1297" s="272" t="s">
        <v>677</v>
      </c>
      <c r="AU1297" s="272" t="s">
        <v>677</v>
      </c>
      <c r="AV1297" s="272" t="s">
        <v>677</v>
      </c>
      <c r="AW1297" s="272" t="s">
        <v>677</v>
      </c>
      <c r="AX1297" s="272" t="s">
        <v>677</v>
      </c>
    </row>
    <row r="1298" spans="1:50">
      <c r="A1298" s="272">
        <v>807470</v>
      </c>
      <c r="B1298" s="272" t="s">
        <v>712</v>
      </c>
      <c r="C1298" s="272" t="s">
        <v>262</v>
      </c>
      <c r="D1298" s="272" t="s">
        <v>264</v>
      </c>
      <c r="E1298" s="272" t="s">
        <v>264</v>
      </c>
      <c r="F1298" s="272" t="s">
        <v>262</v>
      </c>
      <c r="G1298" s="272" t="s">
        <v>262</v>
      </c>
      <c r="H1298" s="272" t="s">
        <v>264</v>
      </c>
      <c r="I1298" s="272" t="s">
        <v>263</v>
      </c>
      <c r="J1298" s="272" t="s">
        <v>263</v>
      </c>
      <c r="K1298" s="272" t="s">
        <v>263</v>
      </c>
      <c r="L1298" s="272" t="s">
        <v>263</v>
      </c>
      <c r="M1298" s="272" t="s">
        <v>263</v>
      </c>
      <c r="N1298" s="272" t="s">
        <v>263</v>
      </c>
      <c r="O1298" s="272" t="s">
        <v>677</v>
      </c>
      <c r="P1298" s="272" t="s">
        <v>677</v>
      </c>
      <c r="Q1298" s="272" t="s">
        <v>677</v>
      </c>
      <c r="R1298" s="272" t="s">
        <v>677</v>
      </c>
      <c r="S1298" s="272" t="s">
        <v>677</v>
      </c>
      <c r="T1298" s="272" t="s">
        <v>677</v>
      </c>
      <c r="U1298" s="272" t="s">
        <v>677</v>
      </c>
      <c r="V1298" s="272" t="s">
        <v>677</v>
      </c>
      <c r="W1298" s="272" t="s">
        <v>677</v>
      </c>
      <c r="X1298" s="272" t="s">
        <v>677</v>
      </c>
      <c r="Y1298" s="272" t="s">
        <v>677</v>
      </c>
      <c r="Z1298" s="272" t="s">
        <v>677</v>
      </c>
      <c r="AA1298" s="272" t="s">
        <v>677</v>
      </c>
      <c r="AB1298" s="272" t="s">
        <v>677</v>
      </c>
      <c r="AC1298" s="272" t="s">
        <v>677</v>
      </c>
      <c r="AD1298" s="272" t="s">
        <v>677</v>
      </c>
      <c r="AE1298" s="272" t="s">
        <v>677</v>
      </c>
      <c r="AF1298" s="272" t="s">
        <v>677</v>
      </c>
      <c r="AG1298" s="272" t="s">
        <v>677</v>
      </c>
      <c r="AH1298" s="272" t="s">
        <v>677</v>
      </c>
      <c r="AI1298" s="272" t="s">
        <v>677</v>
      </c>
      <c r="AJ1298" s="272" t="s">
        <v>677</v>
      </c>
      <c r="AK1298" s="272" t="s">
        <v>677</v>
      </c>
      <c r="AL1298" s="272" t="s">
        <v>677</v>
      </c>
      <c r="AM1298" s="272" t="s">
        <v>677</v>
      </c>
      <c r="AN1298" s="272" t="s">
        <v>677</v>
      </c>
      <c r="AO1298" s="272" t="s">
        <v>677</v>
      </c>
      <c r="AP1298" s="272" t="s">
        <v>677</v>
      </c>
      <c r="AQ1298" s="272" t="s">
        <v>677</v>
      </c>
      <c r="AR1298" s="272" t="s">
        <v>677</v>
      </c>
      <c r="AS1298" s="272" t="s">
        <v>677</v>
      </c>
      <c r="AT1298" s="272" t="s">
        <v>677</v>
      </c>
      <c r="AU1298" s="272" t="s">
        <v>677</v>
      </c>
      <c r="AV1298" s="272" t="s">
        <v>677</v>
      </c>
      <c r="AW1298" s="272" t="s">
        <v>677</v>
      </c>
      <c r="AX1298" s="272" t="s">
        <v>677</v>
      </c>
    </row>
    <row r="1299" spans="1:50">
      <c r="A1299" s="272">
        <v>807471</v>
      </c>
      <c r="B1299" s="272" t="s">
        <v>712</v>
      </c>
      <c r="C1299" s="272" t="s">
        <v>264</v>
      </c>
      <c r="D1299" s="272" t="s">
        <v>264</v>
      </c>
      <c r="E1299" s="272" t="s">
        <v>264</v>
      </c>
      <c r="F1299" s="272" t="s">
        <v>262</v>
      </c>
      <c r="G1299" s="272" t="s">
        <v>262</v>
      </c>
      <c r="H1299" s="272" t="s">
        <v>262</v>
      </c>
      <c r="I1299" s="272" t="s">
        <v>264</v>
      </c>
      <c r="J1299" s="272" t="s">
        <v>263</v>
      </c>
      <c r="K1299" s="272" t="s">
        <v>263</v>
      </c>
      <c r="L1299" s="272" t="s">
        <v>263</v>
      </c>
      <c r="M1299" s="272" t="s">
        <v>263</v>
      </c>
      <c r="N1299" s="272" t="s">
        <v>264</v>
      </c>
      <c r="O1299" s="272" t="s">
        <v>677</v>
      </c>
      <c r="P1299" s="272" t="s">
        <v>677</v>
      </c>
      <c r="Q1299" s="272" t="s">
        <v>677</v>
      </c>
      <c r="R1299" s="272" t="s">
        <v>677</v>
      </c>
      <c r="S1299" s="272" t="s">
        <v>677</v>
      </c>
      <c r="T1299" s="272" t="s">
        <v>677</v>
      </c>
      <c r="U1299" s="272" t="s">
        <v>677</v>
      </c>
      <c r="V1299" s="272" t="s">
        <v>677</v>
      </c>
      <c r="W1299" s="272" t="s">
        <v>677</v>
      </c>
      <c r="X1299" s="272" t="s">
        <v>677</v>
      </c>
      <c r="Y1299" s="272" t="s">
        <v>677</v>
      </c>
      <c r="Z1299" s="272" t="s">
        <v>677</v>
      </c>
      <c r="AA1299" s="272" t="s">
        <v>677</v>
      </c>
      <c r="AB1299" s="272" t="s">
        <v>677</v>
      </c>
      <c r="AC1299" s="272" t="s">
        <v>677</v>
      </c>
      <c r="AD1299" s="272" t="s">
        <v>677</v>
      </c>
      <c r="AE1299" s="272" t="s">
        <v>677</v>
      </c>
      <c r="AF1299" s="272" t="s">
        <v>677</v>
      </c>
      <c r="AG1299" s="272" t="s">
        <v>677</v>
      </c>
      <c r="AH1299" s="272" t="s">
        <v>677</v>
      </c>
      <c r="AI1299" s="272" t="s">
        <v>677</v>
      </c>
      <c r="AJ1299" s="272" t="s">
        <v>677</v>
      </c>
      <c r="AK1299" s="272" t="s">
        <v>677</v>
      </c>
      <c r="AL1299" s="272" t="s">
        <v>677</v>
      </c>
      <c r="AM1299" s="272" t="s">
        <v>677</v>
      </c>
      <c r="AN1299" s="272" t="s">
        <v>677</v>
      </c>
      <c r="AO1299" s="272" t="s">
        <v>677</v>
      </c>
      <c r="AP1299" s="272" t="s">
        <v>677</v>
      </c>
      <c r="AQ1299" s="272" t="s">
        <v>677</v>
      </c>
      <c r="AR1299" s="272" t="s">
        <v>677</v>
      </c>
      <c r="AS1299" s="272" t="s">
        <v>677</v>
      </c>
      <c r="AT1299" s="272" t="s">
        <v>677</v>
      </c>
      <c r="AU1299" s="272" t="s">
        <v>677</v>
      </c>
      <c r="AV1299" s="272" t="s">
        <v>677</v>
      </c>
      <c r="AW1299" s="272" t="s">
        <v>677</v>
      </c>
      <c r="AX1299" s="272" t="s">
        <v>677</v>
      </c>
    </row>
    <row r="1300" spans="1:50">
      <c r="A1300" s="272">
        <v>807474</v>
      </c>
      <c r="B1300" s="272" t="s">
        <v>712</v>
      </c>
      <c r="C1300" s="272" t="s">
        <v>262</v>
      </c>
      <c r="D1300" s="272" t="s">
        <v>262</v>
      </c>
      <c r="E1300" s="272" t="s">
        <v>263</v>
      </c>
      <c r="F1300" s="272" t="s">
        <v>262</v>
      </c>
      <c r="G1300" s="272" t="s">
        <v>263</v>
      </c>
      <c r="H1300" s="272" t="s">
        <v>263</v>
      </c>
      <c r="I1300" s="272" t="s">
        <v>263</v>
      </c>
      <c r="J1300" s="272" t="s">
        <v>263</v>
      </c>
      <c r="K1300" s="272" t="s">
        <v>263</v>
      </c>
      <c r="L1300" s="272" t="s">
        <v>263</v>
      </c>
      <c r="M1300" s="272" t="s">
        <v>263</v>
      </c>
      <c r="N1300" s="272" t="s">
        <v>263</v>
      </c>
      <c r="O1300" s="272" t="s">
        <v>677</v>
      </c>
      <c r="P1300" s="272" t="s">
        <v>677</v>
      </c>
      <c r="Q1300" s="272" t="s">
        <v>677</v>
      </c>
      <c r="R1300" s="272" t="s">
        <v>677</v>
      </c>
      <c r="S1300" s="272" t="s">
        <v>677</v>
      </c>
      <c r="T1300" s="272" t="s">
        <v>677</v>
      </c>
      <c r="U1300" s="272" t="s">
        <v>677</v>
      </c>
      <c r="V1300" s="272" t="s">
        <v>677</v>
      </c>
      <c r="W1300" s="272" t="s">
        <v>677</v>
      </c>
      <c r="X1300" s="272" t="s">
        <v>677</v>
      </c>
      <c r="Y1300" s="272" t="s">
        <v>677</v>
      </c>
      <c r="Z1300" s="272" t="s">
        <v>677</v>
      </c>
      <c r="AA1300" s="272" t="s">
        <v>677</v>
      </c>
      <c r="AB1300" s="272" t="s">
        <v>677</v>
      </c>
      <c r="AC1300" s="272" t="s">
        <v>677</v>
      </c>
      <c r="AD1300" s="272" t="s">
        <v>677</v>
      </c>
      <c r="AE1300" s="272" t="s">
        <v>677</v>
      </c>
      <c r="AF1300" s="272" t="s">
        <v>677</v>
      </c>
      <c r="AG1300" s="272" t="s">
        <v>677</v>
      </c>
      <c r="AH1300" s="272" t="s">
        <v>677</v>
      </c>
      <c r="AI1300" s="272" t="s">
        <v>677</v>
      </c>
      <c r="AJ1300" s="272" t="s">
        <v>677</v>
      </c>
      <c r="AK1300" s="272" t="s">
        <v>677</v>
      </c>
      <c r="AL1300" s="272" t="s">
        <v>677</v>
      </c>
      <c r="AM1300" s="272" t="s">
        <v>677</v>
      </c>
      <c r="AN1300" s="272" t="s">
        <v>677</v>
      </c>
      <c r="AO1300" s="272" t="s">
        <v>677</v>
      </c>
      <c r="AP1300" s="272" t="s">
        <v>677</v>
      </c>
      <c r="AQ1300" s="272" t="s">
        <v>677</v>
      </c>
      <c r="AR1300" s="272" t="s">
        <v>677</v>
      </c>
      <c r="AS1300" s="272" t="s">
        <v>677</v>
      </c>
      <c r="AT1300" s="272" t="s">
        <v>677</v>
      </c>
      <c r="AU1300" s="272" t="s">
        <v>677</v>
      </c>
      <c r="AV1300" s="272" t="s">
        <v>677</v>
      </c>
      <c r="AW1300" s="272" t="s">
        <v>677</v>
      </c>
      <c r="AX1300" s="272" t="s">
        <v>677</v>
      </c>
    </row>
    <row r="1301" spans="1:50">
      <c r="A1301" s="272">
        <v>807514</v>
      </c>
      <c r="B1301" s="272" t="s">
        <v>712</v>
      </c>
      <c r="C1301" s="272" t="s">
        <v>262</v>
      </c>
      <c r="D1301" s="272" t="s">
        <v>262</v>
      </c>
      <c r="E1301" s="272" t="s">
        <v>262</v>
      </c>
      <c r="F1301" s="272" t="s">
        <v>262</v>
      </c>
      <c r="G1301" s="272" t="s">
        <v>262</v>
      </c>
      <c r="H1301" s="272" t="s">
        <v>262</v>
      </c>
      <c r="I1301" s="272" t="s">
        <v>262</v>
      </c>
      <c r="J1301" s="272" t="s">
        <v>264</v>
      </c>
      <c r="K1301" s="272" t="s">
        <v>263</v>
      </c>
      <c r="L1301" s="272" t="s">
        <v>262</v>
      </c>
      <c r="M1301" s="272" t="s">
        <v>262</v>
      </c>
      <c r="N1301" s="272" t="s">
        <v>262</v>
      </c>
      <c r="O1301" s="272" t="s">
        <v>677</v>
      </c>
      <c r="P1301" s="272" t="s">
        <v>677</v>
      </c>
      <c r="Q1301" s="272" t="s">
        <v>677</v>
      </c>
      <c r="R1301" s="272" t="s">
        <v>677</v>
      </c>
      <c r="S1301" s="272" t="s">
        <v>677</v>
      </c>
      <c r="T1301" s="272" t="s">
        <v>677</v>
      </c>
      <c r="U1301" s="272" t="s">
        <v>677</v>
      </c>
      <c r="V1301" s="272" t="s">
        <v>677</v>
      </c>
      <c r="W1301" s="272" t="s">
        <v>677</v>
      </c>
      <c r="X1301" s="272" t="s">
        <v>677</v>
      </c>
      <c r="Y1301" s="272" t="s">
        <v>677</v>
      </c>
      <c r="Z1301" s="272" t="s">
        <v>677</v>
      </c>
      <c r="AA1301" s="272" t="s">
        <v>677</v>
      </c>
      <c r="AB1301" s="272" t="s">
        <v>677</v>
      </c>
      <c r="AC1301" s="272" t="s">
        <v>677</v>
      </c>
      <c r="AD1301" s="272" t="s">
        <v>677</v>
      </c>
      <c r="AE1301" s="272" t="s">
        <v>677</v>
      </c>
      <c r="AF1301" s="272" t="s">
        <v>677</v>
      </c>
      <c r="AG1301" s="272" t="s">
        <v>677</v>
      </c>
      <c r="AH1301" s="272" t="s">
        <v>677</v>
      </c>
      <c r="AI1301" s="272" t="s">
        <v>677</v>
      </c>
      <c r="AJ1301" s="272" t="s">
        <v>677</v>
      </c>
      <c r="AK1301" s="272" t="s">
        <v>677</v>
      </c>
      <c r="AL1301" s="272" t="s">
        <v>677</v>
      </c>
      <c r="AM1301" s="272" t="s">
        <v>677</v>
      </c>
      <c r="AN1301" s="272" t="s">
        <v>677</v>
      </c>
      <c r="AO1301" s="272" t="s">
        <v>677</v>
      </c>
      <c r="AP1301" s="272" t="s">
        <v>677</v>
      </c>
      <c r="AQ1301" s="272" t="s">
        <v>677</v>
      </c>
      <c r="AR1301" s="272" t="s">
        <v>677</v>
      </c>
      <c r="AS1301" s="272" t="s">
        <v>677</v>
      </c>
      <c r="AT1301" s="272" t="s">
        <v>677</v>
      </c>
      <c r="AU1301" s="272" t="s">
        <v>677</v>
      </c>
      <c r="AV1301" s="272" t="s">
        <v>677</v>
      </c>
      <c r="AW1301" s="272" t="s">
        <v>677</v>
      </c>
      <c r="AX1301" s="272" t="s">
        <v>677</v>
      </c>
    </row>
    <row r="1302" spans="1:50">
      <c r="A1302" s="272">
        <v>807515</v>
      </c>
      <c r="B1302" s="272" t="s">
        <v>712</v>
      </c>
      <c r="C1302" s="272" t="s">
        <v>264</v>
      </c>
      <c r="D1302" s="272" t="s">
        <v>262</v>
      </c>
      <c r="E1302" s="272" t="s">
        <v>264</v>
      </c>
      <c r="F1302" s="272" t="s">
        <v>262</v>
      </c>
      <c r="G1302" s="272" t="s">
        <v>262</v>
      </c>
      <c r="H1302" s="272" t="s">
        <v>262</v>
      </c>
      <c r="I1302" s="272" t="s">
        <v>264</v>
      </c>
      <c r="J1302" s="272" t="s">
        <v>264</v>
      </c>
      <c r="K1302" s="272" t="s">
        <v>263</v>
      </c>
      <c r="L1302" s="272" t="s">
        <v>263</v>
      </c>
      <c r="M1302" s="272" t="s">
        <v>264</v>
      </c>
      <c r="N1302" s="272" t="s">
        <v>264</v>
      </c>
      <c r="O1302" s="272" t="s">
        <v>677</v>
      </c>
      <c r="P1302" s="272" t="s">
        <v>677</v>
      </c>
      <c r="Q1302" s="272" t="s">
        <v>677</v>
      </c>
      <c r="R1302" s="272" t="s">
        <v>677</v>
      </c>
      <c r="S1302" s="272" t="s">
        <v>677</v>
      </c>
      <c r="T1302" s="272" t="s">
        <v>677</v>
      </c>
      <c r="U1302" s="272" t="s">
        <v>677</v>
      </c>
      <c r="V1302" s="272" t="s">
        <v>677</v>
      </c>
      <c r="W1302" s="272" t="s">
        <v>677</v>
      </c>
      <c r="X1302" s="272" t="s">
        <v>677</v>
      </c>
      <c r="Y1302" s="272" t="s">
        <v>677</v>
      </c>
      <c r="Z1302" s="272" t="s">
        <v>677</v>
      </c>
      <c r="AA1302" s="272" t="s">
        <v>677</v>
      </c>
      <c r="AB1302" s="272" t="s">
        <v>677</v>
      </c>
      <c r="AC1302" s="272" t="s">
        <v>677</v>
      </c>
      <c r="AD1302" s="272" t="s">
        <v>677</v>
      </c>
      <c r="AE1302" s="272" t="s">
        <v>677</v>
      </c>
      <c r="AF1302" s="272" t="s">
        <v>677</v>
      </c>
      <c r="AG1302" s="272" t="s">
        <v>677</v>
      </c>
      <c r="AH1302" s="272" t="s">
        <v>677</v>
      </c>
      <c r="AI1302" s="272" t="s">
        <v>677</v>
      </c>
      <c r="AJ1302" s="272" t="s">
        <v>677</v>
      </c>
      <c r="AK1302" s="272" t="s">
        <v>677</v>
      </c>
      <c r="AL1302" s="272" t="s">
        <v>677</v>
      </c>
      <c r="AM1302" s="272" t="s">
        <v>677</v>
      </c>
      <c r="AN1302" s="272" t="s">
        <v>677</v>
      </c>
      <c r="AO1302" s="272" t="s">
        <v>677</v>
      </c>
      <c r="AP1302" s="272" t="s">
        <v>677</v>
      </c>
      <c r="AQ1302" s="272" t="s">
        <v>677</v>
      </c>
      <c r="AR1302" s="272" t="s">
        <v>677</v>
      </c>
      <c r="AS1302" s="272" t="s">
        <v>677</v>
      </c>
      <c r="AT1302" s="272" t="s">
        <v>677</v>
      </c>
      <c r="AU1302" s="272" t="s">
        <v>677</v>
      </c>
      <c r="AV1302" s="272" t="s">
        <v>677</v>
      </c>
      <c r="AW1302" s="272" t="s">
        <v>677</v>
      </c>
      <c r="AX1302" s="272" t="s">
        <v>677</v>
      </c>
    </row>
    <row r="1303" spans="1:50">
      <c r="A1303" s="272">
        <v>807523</v>
      </c>
      <c r="B1303" s="272" t="s">
        <v>712</v>
      </c>
      <c r="C1303" s="272" t="s">
        <v>262</v>
      </c>
      <c r="D1303" s="272" t="s">
        <v>262</v>
      </c>
      <c r="E1303" s="272" t="s">
        <v>262</v>
      </c>
      <c r="F1303" s="272" t="s">
        <v>262</v>
      </c>
      <c r="G1303" s="272" t="s">
        <v>262</v>
      </c>
      <c r="H1303" s="272" t="s">
        <v>262</v>
      </c>
      <c r="I1303" s="272" t="s">
        <v>262</v>
      </c>
      <c r="J1303" s="272" t="s">
        <v>262</v>
      </c>
      <c r="K1303" s="272" t="s">
        <v>262</v>
      </c>
      <c r="L1303" s="272" t="s">
        <v>262</v>
      </c>
      <c r="M1303" s="272" t="s">
        <v>262</v>
      </c>
      <c r="N1303" s="272" t="s">
        <v>262</v>
      </c>
      <c r="O1303" s="272" t="s">
        <v>677</v>
      </c>
      <c r="P1303" s="272" t="s">
        <v>677</v>
      </c>
      <c r="Q1303" s="272" t="s">
        <v>677</v>
      </c>
      <c r="R1303" s="272" t="s">
        <v>677</v>
      </c>
      <c r="S1303" s="272" t="s">
        <v>677</v>
      </c>
      <c r="T1303" s="272" t="s">
        <v>677</v>
      </c>
      <c r="U1303" s="272" t="s">
        <v>677</v>
      </c>
      <c r="V1303" s="272" t="s">
        <v>677</v>
      </c>
      <c r="W1303" s="272" t="s">
        <v>677</v>
      </c>
      <c r="X1303" s="272" t="s">
        <v>677</v>
      </c>
      <c r="Y1303" s="272" t="s">
        <v>677</v>
      </c>
      <c r="Z1303" s="272" t="s">
        <v>677</v>
      </c>
      <c r="AA1303" s="272" t="s">
        <v>677</v>
      </c>
      <c r="AB1303" s="272" t="s">
        <v>677</v>
      </c>
      <c r="AC1303" s="272" t="s">
        <v>677</v>
      </c>
      <c r="AD1303" s="272" t="s">
        <v>677</v>
      </c>
      <c r="AE1303" s="272" t="s">
        <v>677</v>
      </c>
      <c r="AF1303" s="272" t="s">
        <v>677</v>
      </c>
      <c r="AG1303" s="272" t="s">
        <v>677</v>
      </c>
      <c r="AH1303" s="272" t="s">
        <v>677</v>
      </c>
      <c r="AI1303" s="272" t="s">
        <v>677</v>
      </c>
      <c r="AJ1303" s="272" t="s">
        <v>677</v>
      </c>
      <c r="AK1303" s="272" t="s">
        <v>677</v>
      </c>
      <c r="AL1303" s="272" t="s">
        <v>677</v>
      </c>
      <c r="AM1303" s="272" t="s">
        <v>677</v>
      </c>
      <c r="AN1303" s="272" t="s">
        <v>677</v>
      </c>
      <c r="AO1303" s="272" t="s">
        <v>677</v>
      </c>
      <c r="AP1303" s="272" t="s">
        <v>677</v>
      </c>
      <c r="AQ1303" s="272" t="s">
        <v>677</v>
      </c>
      <c r="AR1303" s="272" t="s">
        <v>677</v>
      </c>
      <c r="AS1303" s="272" t="s">
        <v>677</v>
      </c>
      <c r="AT1303" s="272" t="s">
        <v>677</v>
      </c>
      <c r="AU1303" s="272" t="s">
        <v>677</v>
      </c>
      <c r="AV1303" s="272" t="s">
        <v>677</v>
      </c>
      <c r="AW1303" s="272" t="s">
        <v>677</v>
      </c>
      <c r="AX1303" s="272" t="s">
        <v>677</v>
      </c>
    </row>
    <row r="1304" spans="1:50">
      <c r="A1304" s="272">
        <v>807540</v>
      </c>
      <c r="B1304" s="272" t="s">
        <v>712</v>
      </c>
      <c r="C1304" s="272" t="s">
        <v>262</v>
      </c>
      <c r="D1304" s="272" t="s">
        <v>262</v>
      </c>
      <c r="E1304" s="272" t="s">
        <v>264</v>
      </c>
      <c r="F1304" s="272" t="s">
        <v>264</v>
      </c>
      <c r="G1304" s="272" t="s">
        <v>264</v>
      </c>
      <c r="H1304" s="272" t="s">
        <v>262</v>
      </c>
      <c r="I1304" s="272" t="s">
        <v>264</v>
      </c>
      <c r="J1304" s="272" t="s">
        <v>264</v>
      </c>
      <c r="K1304" s="272" t="s">
        <v>263</v>
      </c>
      <c r="L1304" s="272" t="s">
        <v>263</v>
      </c>
      <c r="M1304" s="272" t="s">
        <v>264</v>
      </c>
      <c r="N1304" s="272" t="s">
        <v>263</v>
      </c>
      <c r="O1304" s="272" t="s">
        <v>677</v>
      </c>
      <c r="P1304" s="272" t="s">
        <v>677</v>
      </c>
      <c r="Q1304" s="272" t="s">
        <v>677</v>
      </c>
      <c r="R1304" s="272" t="s">
        <v>677</v>
      </c>
      <c r="S1304" s="272" t="s">
        <v>677</v>
      </c>
      <c r="T1304" s="272" t="s">
        <v>677</v>
      </c>
      <c r="U1304" s="272" t="s">
        <v>677</v>
      </c>
      <c r="V1304" s="272" t="s">
        <v>677</v>
      </c>
      <c r="W1304" s="272" t="s">
        <v>677</v>
      </c>
      <c r="X1304" s="272" t="s">
        <v>677</v>
      </c>
      <c r="Y1304" s="272" t="s">
        <v>677</v>
      </c>
      <c r="Z1304" s="272" t="s">
        <v>677</v>
      </c>
      <c r="AA1304" s="272" t="s">
        <v>677</v>
      </c>
      <c r="AB1304" s="272" t="s">
        <v>677</v>
      </c>
      <c r="AC1304" s="272" t="s">
        <v>677</v>
      </c>
      <c r="AD1304" s="272" t="s">
        <v>677</v>
      </c>
      <c r="AE1304" s="272" t="s">
        <v>677</v>
      </c>
      <c r="AF1304" s="272" t="s">
        <v>677</v>
      </c>
      <c r="AG1304" s="272" t="s">
        <v>677</v>
      </c>
      <c r="AH1304" s="272" t="s">
        <v>677</v>
      </c>
      <c r="AI1304" s="272" t="s">
        <v>677</v>
      </c>
      <c r="AJ1304" s="272" t="s">
        <v>677</v>
      </c>
      <c r="AK1304" s="272" t="s">
        <v>677</v>
      </c>
      <c r="AL1304" s="272" t="s">
        <v>677</v>
      </c>
      <c r="AM1304" s="272" t="s">
        <v>677</v>
      </c>
      <c r="AN1304" s="272" t="s">
        <v>677</v>
      </c>
      <c r="AO1304" s="272" t="s">
        <v>677</v>
      </c>
      <c r="AP1304" s="272" t="s">
        <v>677</v>
      </c>
      <c r="AQ1304" s="272" t="s">
        <v>677</v>
      </c>
      <c r="AR1304" s="272" t="s">
        <v>677</v>
      </c>
      <c r="AS1304" s="272" t="s">
        <v>677</v>
      </c>
      <c r="AT1304" s="272" t="s">
        <v>677</v>
      </c>
      <c r="AU1304" s="272" t="s">
        <v>677</v>
      </c>
      <c r="AV1304" s="272" t="s">
        <v>677</v>
      </c>
      <c r="AW1304" s="272" t="s">
        <v>677</v>
      </c>
      <c r="AX1304" s="272" t="s">
        <v>677</v>
      </c>
    </row>
    <row r="1305" spans="1:50">
      <c r="A1305" s="272">
        <v>807565</v>
      </c>
      <c r="B1305" s="272" t="s">
        <v>712</v>
      </c>
      <c r="C1305" s="272" t="s">
        <v>262</v>
      </c>
      <c r="D1305" s="272" t="s">
        <v>262</v>
      </c>
      <c r="E1305" s="272" t="s">
        <v>262</v>
      </c>
      <c r="F1305" s="272" t="s">
        <v>262</v>
      </c>
      <c r="G1305" s="272" t="s">
        <v>263</v>
      </c>
      <c r="H1305" s="272" t="s">
        <v>262</v>
      </c>
      <c r="I1305" s="272" t="s">
        <v>264</v>
      </c>
      <c r="J1305" s="272" t="s">
        <v>263</v>
      </c>
      <c r="K1305" s="272" t="s">
        <v>264</v>
      </c>
      <c r="L1305" s="272" t="s">
        <v>264</v>
      </c>
      <c r="M1305" s="272" t="s">
        <v>264</v>
      </c>
      <c r="N1305" s="272" t="s">
        <v>263</v>
      </c>
      <c r="O1305" s="272" t="s">
        <v>677</v>
      </c>
      <c r="P1305" s="272" t="s">
        <v>677</v>
      </c>
      <c r="Q1305" s="272" t="s">
        <v>677</v>
      </c>
      <c r="R1305" s="272" t="s">
        <v>677</v>
      </c>
      <c r="S1305" s="272" t="s">
        <v>677</v>
      </c>
      <c r="T1305" s="272" t="s">
        <v>677</v>
      </c>
      <c r="U1305" s="272" t="s">
        <v>677</v>
      </c>
      <c r="V1305" s="272" t="s">
        <v>677</v>
      </c>
      <c r="W1305" s="272" t="s">
        <v>677</v>
      </c>
      <c r="X1305" s="272" t="s">
        <v>677</v>
      </c>
      <c r="Y1305" s="272" t="s">
        <v>677</v>
      </c>
      <c r="Z1305" s="272" t="s">
        <v>677</v>
      </c>
      <c r="AA1305" s="272" t="s">
        <v>677</v>
      </c>
      <c r="AB1305" s="272" t="s">
        <v>677</v>
      </c>
      <c r="AC1305" s="272" t="s">
        <v>677</v>
      </c>
      <c r="AD1305" s="272" t="s">
        <v>677</v>
      </c>
      <c r="AE1305" s="272" t="s">
        <v>677</v>
      </c>
      <c r="AF1305" s="272" t="s">
        <v>677</v>
      </c>
      <c r="AG1305" s="272" t="s">
        <v>677</v>
      </c>
      <c r="AH1305" s="272" t="s">
        <v>677</v>
      </c>
      <c r="AI1305" s="272" t="s">
        <v>677</v>
      </c>
      <c r="AJ1305" s="272" t="s">
        <v>677</v>
      </c>
      <c r="AK1305" s="272" t="s">
        <v>677</v>
      </c>
      <c r="AL1305" s="272" t="s">
        <v>677</v>
      </c>
      <c r="AM1305" s="272" t="s">
        <v>677</v>
      </c>
      <c r="AN1305" s="272" t="s">
        <v>677</v>
      </c>
      <c r="AO1305" s="272" t="s">
        <v>677</v>
      </c>
      <c r="AP1305" s="272" t="s">
        <v>677</v>
      </c>
      <c r="AQ1305" s="272" t="s">
        <v>677</v>
      </c>
      <c r="AR1305" s="272" t="s">
        <v>677</v>
      </c>
      <c r="AS1305" s="272" t="s">
        <v>677</v>
      </c>
      <c r="AT1305" s="272" t="s">
        <v>677</v>
      </c>
      <c r="AU1305" s="272" t="s">
        <v>677</v>
      </c>
      <c r="AV1305" s="272" t="s">
        <v>677</v>
      </c>
      <c r="AW1305" s="272" t="s">
        <v>677</v>
      </c>
      <c r="AX1305" s="272" t="s">
        <v>677</v>
      </c>
    </row>
    <row r="1306" spans="1:50">
      <c r="A1306" s="272">
        <v>807576</v>
      </c>
      <c r="B1306" s="272" t="s">
        <v>712</v>
      </c>
      <c r="C1306" s="272" t="s">
        <v>262</v>
      </c>
      <c r="D1306" s="272" t="s">
        <v>262</v>
      </c>
      <c r="E1306" s="272" t="s">
        <v>262</v>
      </c>
      <c r="F1306" s="272" t="s">
        <v>262</v>
      </c>
      <c r="G1306" s="272" t="s">
        <v>262</v>
      </c>
      <c r="H1306" s="272" t="s">
        <v>262</v>
      </c>
      <c r="I1306" s="272" t="s">
        <v>264</v>
      </c>
      <c r="J1306" s="272" t="s">
        <v>262</v>
      </c>
      <c r="K1306" s="272" t="s">
        <v>262</v>
      </c>
      <c r="L1306" s="272" t="s">
        <v>262</v>
      </c>
      <c r="M1306" s="272" t="s">
        <v>264</v>
      </c>
      <c r="N1306" s="272" t="s">
        <v>264</v>
      </c>
      <c r="O1306" s="272" t="s">
        <v>677</v>
      </c>
      <c r="P1306" s="272" t="s">
        <v>677</v>
      </c>
      <c r="Q1306" s="272" t="s">
        <v>677</v>
      </c>
      <c r="R1306" s="272" t="s">
        <v>677</v>
      </c>
      <c r="S1306" s="272" t="s">
        <v>677</v>
      </c>
      <c r="T1306" s="272" t="s">
        <v>677</v>
      </c>
      <c r="U1306" s="272" t="s">
        <v>677</v>
      </c>
      <c r="V1306" s="272" t="s">
        <v>677</v>
      </c>
      <c r="W1306" s="272" t="s">
        <v>677</v>
      </c>
      <c r="X1306" s="272" t="s">
        <v>677</v>
      </c>
      <c r="Y1306" s="272" t="s">
        <v>677</v>
      </c>
      <c r="Z1306" s="272" t="s">
        <v>677</v>
      </c>
      <c r="AA1306" s="272" t="s">
        <v>677</v>
      </c>
      <c r="AB1306" s="272" t="s">
        <v>677</v>
      </c>
      <c r="AC1306" s="272" t="s">
        <v>677</v>
      </c>
      <c r="AD1306" s="272" t="s">
        <v>677</v>
      </c>
      <c r="AE1306" s="272" t="s">
        <v>677</v>
      </c>
      <c r="AF1306" s="272" t="s">
        <v>677</v>
      </c>
      <c r="AG1306" s="272" t="s">
        <v>677</v>
      </c>
      <c r="AH1306" s="272" t="s">
        <v>677</v>
      </c>
      <c r="AI1306" s="272" t="s">
        <v>677</v>
      </c>
      <c r="AJ1306" s="272" t="s">
        <v>677</v>
      </c>
      <c r="AK1306" s="272" t="s">
        <v>677</v>
      </c>
      <c r="AL1306" s="272" t="s">
        <v>677</v>
      </c>
      <c r="AM1306" s="272" t="s">
        <v>677</v>
      </c>
      <c r="AN1306" s="272" t="s">
        <v>677</v>
      </c>
      <c r="AO1306" s="272" t="s">
        <v>677</v>
      </c>
      <c r="AP1306" s="272" t="s">
        <v>677</v>
      </c>
      <c r="AQ1306" s="272" t="s">
        <v>677</v>
      </c>
      <c r="AR1306" s="272" t="s">
        <v>677</v>
      </c>
      <c r="AS1306" s="272" t="s">
        <v>677</v>
      </c>
      <c r="AT1306" s="272" t="s">
        <v>677</v>
      </c>
      <c r="AU1306" s="272" t="s">
        <v>677</v>
      </c>
      <c r="AV1306" s="272" t="s">
        <v>677</v>
      </c>
      <c r="AW1306" s="272" t="s">
        <v>677</v>
      </c>
      <c r="AX1306" s="272" t="s">
        <v>677</v>
      </c>
    </row>
    <row r="1307" spans="1:50">
      <c r="A1307" s="272">
        <v>807578</v>
      </c>
      <c r="B1307" s="272" t="s">
        <v>712</v>
      </c>
      <c r="C1307" s="272" t="s">
        <v>264</v>
      </c>
      <c r="D1307" s="272" t="s">
        <v>262</v>
      </c>
      <c r="E1307" s="272" t="s">
        <v>264</v>
      </c>
      <c r="F1307" s="272" t="s">
        <v>264</v>
      </c>
      <c r="G1307" s="272" t="s">
        <v>263</v>
      </c>
      <c r="H1307" s="272" t="s">
        <v>263</v>
      </c>
      <c r="I1307" s="272" t="s">
        <v>263</v>
      </c>
      <c r="J1307" s="272" t="s">
        <v>263</v>
      </c>
      <c r="K1307" s="272" t="s">
        <v>263</v>
      </c>
      <c r="L1307" s="272" t="s">
        <v>263</v>
      </c>
      <c r="M1307" s="272" t="s">
        <v>263</v>
      </c>
      <c r="N1307" s="272" t="s">
        <v>263</v>
      </c>
      <c r="O1307" s="272" t="s">
        <v>677</v>
      </c>
      <c r="P1307" s="272" t="s">
        <v>677</v>
      </c>
      <c r="Q1307" s="272" t="s">
        <v>677</v>
      </c>
      <c r="R1307" s="272" t="s">
        <v>677</v>
      </c>
      <c r="S1307" s="272" t="s">
        <v>677</v>
      </c>
      <c r="T1307" s="272" t="s">
        <v>677</v>
      </c>
      <c r="U1307" s="272" t="s">
        <v>677</v>
      </c>
      <c r="V1307" s="272" t="s">
        <v>677</v>
      </c>
      <c r="W1307" s="272" t="s">
        <v>677</v>
      </c>
      <c r="X1307" s="272" t="s">
        <v>677</v>
      </c>
      <c r="Y1307" s="272" t="s">
        <v>677</v>
      </c>
      <c r="Z1307" s="272" t="s">
        <v>677</v>
      </c>
      <c r="AA1307" s="272" t="s">
        <v>677</v>
      </c>
      <c r="AB1307" s="272" t="s">
        <v>677</v>
      </c>
      <c r="AC1307" s="272" t="s">
        <v>677</v>
      </c>
      <c r="AD1307" s="272" t="s">
        <v>677</v>
      </c>
      <c r="AE1307" s="272" t="s">
        <v>677</v>
      </c>
      <c r="AF1307" s="272" t="s">
        <v>677</v>
      </c>
      <c r="AG1307" s="272" t="s">
        <v>677</v>
      </c>
      <c r="AH1307" s="272" t="s">
        <v>677</v>
      </c>
      <c r="AI1307" s="272" t="s">
        <v>677</v>
      </c>
      <c r="AJ1307" s="272" t="s">
        <v>677</v>
      </c>
      <c r="AK1307" s="272" t="s">
        <v>677</v>
      </c>
      <c r="AL1307" s="272" t="s">
        <v>677</v>
      </c>
      <c r="AM1307" s="272" t="s">
        <v>677</v>
      </c>
      <c r="AN1307" s="272" t="s">
        <v>677</v>
      </c>
      <c r="AO1307" s="272" t="s">
        <v>677</v>
      </c>
      <c r="AP1307" s="272" t="s">
        <v>677</v>
      </c>
      <c r="AQ1307" s="272" t="s">
        <v>677</v>
      </c>
      <c r="AR1307" s="272" t="s">
        <v>677</v>
      </c>
      <c r="AS1307" s="272" t="s">
        <v>677</v>
      </c>
      <c r="AT1307" s="272" t="s">
        <v>677</v>
      </c>
      <c r="AU1307" s="272" t="s">
        <v>677</v>
      </c>
      <c r="AV1307" s="272" t="s">
        <v>677</v>
      </c>
      <c r="AW1307" s="272" t="s">
        <v>677</v>
      </c>
      <c r="AX1307" s="272" t="s">
        <v>677</v>
      </c>
    </row>
    <row r="1308" spans="1:50">
      <c r="A1308" s="272">
        <v>807584</v>
      </c>
      <c r="B1308" s="272" t="s">
        <v>712</v>
      </c>
      <c r="C1308" s="272" t="s">
        <v>262</v>
      </c>
      <c r="D1308" s="272" t="s">
        <v>262</v>
      </c>
      <c r="E1308" s="272" t="s">
        <v>264</v>
      </c>
      <c r="F1308" s="272" t="s">
        <v>264</v>
      </c>
      <c r="G1308" s="272" t="s">
        <v>262</v>
      </c>
      <c r="H1308" s="272" t="s">
        <v>264</v>
      </c>
      <c r="I1308" s="272" t="s">
        <v>262</v>
      </c>
      <c r="J1308" s="272" t="s">
        <v>264</v>
      </c>
      <c r="K1308" s="272" t="s">
        <v>262</v>
      </c>
      <c r="L1308" s="272" t="s">
        <v>262</v>
      </c>
      <c r="M1308" s="272" t="s">
        <v>262</v>
      </c>
      <c r="N1308" s="272" t="s">
        <v>262</v>
      </c>
      <c r="O1308" s="272" t="s">
        <v>677</v>
      </c>
      <c r="P1308" s="272" t="s">
        <v>677</v>
      </c>
      <c r="Q1308" s="272" t="s">
        <v>677</v>
      </c>
      <c r="R1308" s="272" t="s">
        <v>677</v>
      </c>
      <c r="S1308" s="272" t="s">
        <v>677</v>
      </c>
      <c r="T1308" s="272" t="s">
        <v>677</v>
      </c>
      <c r="U1308" s="272" t="s">
        <v>677</v>
      </c>
      <c r="V1308" s="272" t="s">
        <v>677</v>
      </c>
      <c r="W1308" s="272" t="s">
        <v>677</v>
      </c>
      <c r="X1308" s="272" t="s">
        <v>677</v>
      </c>
      <c r="Y1308" s="272" t="s">
        <v>677</v>
      </c>
      <c r="Z1308" s="272" t="s">
        <v>677</v>
      </c>
      <c r="AA1308" s="272" t="s">
        <v>677</v>
      </c>
      <c r="AB1308" s="272" t="s">
        <v>677</v>
      </c>
      <c r="AC1308" s="272" t="s">
        <v>677</v>
      </c>
      <c r="AD1308" s="272" t="s">
        <v>677</v>
      </c>
      <c r="AE1308" s="272" t="s">
        <v>677</v>
      </c>
      <c r="AF1308" s="272" t="s">
        <v>677</v>
      </c>
      <c r="AG1308" s="272" t="s">
        <v>677</v>
      </c>
      <c r="AH1308" s="272" t="s">
        <v>677</v>
      </c>
      <c r="AI1308" s="272" t="s">
        <v>677</v>
      </c>
      <c r="AJ1308" s="272" t="s">
        <v>677</v>
      </c>
      <c r="AK1308" s="272" t="s">
        <v>677</v>
      </c>
      <c r="AL1308" s="272" t="s">
        <v>677</v>
      </c>
      <c r="AM1308" s="272" t="s">
        <v>677</v>
      </c>
      <c r="AN1308" s="272" t="s">
        <v>677</v>
      </c>
      <c r="AO1308" s="272" t="s">
        <v>677</v>
      </c>
      <c r="AP1308" s="272" t="s">
        <v>677</v>
      </c>
      <c r="AQ1308" s="272" t="s">
        <v>677</v>
      </c>
      <c r="AR1308" s="272" t="s">
        <v>677</v>
      </c>
      <c r="AS1308" s="272" t="s">
        <v>677</v>
      </c>
      <c r="AT1308" s="272" t="s">
        <v>677</v>
      </c>
      <c r="AU1308" s="272" t="s">
        <v>677</v>
      </c>
      <c r="AV1308" s="272" t="s">
        <v>677</v>
      </c>
      <c r="AW1308" s="272" t="s">
        <v>677</v>
      </c>
      <c r="AX1308" s="272" t="s">
        <v>677</v>
      </c>
    </row>
    <row r="1309" spans="1:50">
      <c r="A1309" s="272">
        <v>807589</v>
      </c>
      <c r="B1309" s="272" t="s">
        <v>712</v>
      </c>
      <c r="C1309" s="272" t="s">
        <v>262</v>
      </c>
      <c r="D1309" s="272" t="s">
        <v>263</v>
      </c>
      <c r="E1309" s="272" t="s">
        <v>263</v>
      </c>
      <c r="F1309" s="272" t="s">
        <v>262</v>
      </c>
      <c r="G1309" s="272" t="s">
        <v>262</v>
      </c>
      <c r="H1309" s="272" t="s">
        <v>262</v>
      </c>
      <c r="I1309" s="272" t="s">
        <v>262</v>
      </c>
      <c r="J1309" s="272" t="s">
        <v>263</v>
      </c>
      <c r="K1309" s="272" t="s">
        <v>263</v>
      </c>
      <c r="L1309" s="272" t="s">
        <v>263</v>
      </c>
      <c r="M1309" s="272" t="s">
        <v>262</v>
      </c>
      <c r="N1309" s="272" t="s">
        <v>263</v>
      </c>
      <c r="O1309" s="272" t="s">
        <v>677</v>
      </c>
      <c r="P1309" s="272" t="s">
        <v>677</v>
      </c>
      <c r="Q1309" s="272" t="s">
        <v>677</v>
      </c>
      <c r="R1309" s="272" t="s">
        <v>677</v>
      </c>
      <c r="S1309" s="272" t="s">
        <v>677</v>
      </c>
      <c r="T1309" s="272" t="s">
        <v>677</v>
      </c>
      <c r="U1309" s="272" t="s">
        <v>677</v>
      </c>
      <c r="V1309" s="272" t="s">
        <v>677</v>
      </c>
      <c r="W1309" s="272" t="s">
        <v>677</v>
      </c>
      <c r="X1309" s="272" t="s">
        <v>677</v>
      </c>
      <c r="Y1309" s="272" t="s">
        <v>677</v>
      </c>
      <c r="Z1309" s="272" t="s">
        <v>677</v>
      </c>
      <c r="AA1309" s="272" t="s">
        <v>677</v>
      </c>
      <c r="AB1309" s="272" t="s">
        <v>677</v>
      </c>
      <c r="AC1309" s="272" t="s">
        <v>677</v>
      </c>
      <c r="AD1309" s="272" t="s">
        <v>677</v>
      </c>
      <c r="AE1309" s="272" t="s">
        <v>677</v>
      </c>
      <c r="AF1309" s="272" t="s">
        <v>677</v>
      </c>
      <c r="AG1309" s="272" t="s">
        <v>677</v>
      </c>
      <c r="AH1309" s="272" t="s">
        <v>677</v>
      </c>
      <c r="AI1309" s="272" t="s">
        <v>677</v>
      </c>
      <c r="AJ1309" s="272" t="s">
        <v>677</v>
      </c>
      <c r="AK1309" s="272" t="s">
        <v>677</v>
      </c>
      <c r="AL1309" s="272" t="s">
        <v>677</v>
      </c>
      <c r="AM1309" s="272" t="s">
        <v>677</v>
      </c>
      <c r="AN1309" s="272" t="s">
        <v>677</v>
      </c>
      <c r="AO1309" s="272" t="s">
        <v>677</v>
      </c>
      <c r="AP1309" s="272" t="s">
        <v>677</v>
      </c>
      <c r="AQ1309" s="272" t="s">
        <v>677</v>
      </c>
      <c r="AR1309" s="272" t="s">
        <v>677</v>
      </c>
      <c r="AS1309" s="272" t="s">
        <v>677</v>
      </c>
      <c r="AT1309" s="272" t="s">
        <v>677</v>
      </c>
      <c r="AU1309" s="272" t="s">
        <v>677</v>
      </c>
      <c r="AV1309" s="272" t="s">
        <v>677</v>
      </c>
      <c r="AW1309" s="272" t="s">
        <v>677</v>
      </c>
      <c r="AX1309" s="272" t="s">
        <v>677</v>
      </c>
    </row>
    <row r="1310" spans="1:50">
      <c r="A1310" s="272">
        <v>807592</v>
      </c>
      <c r="B1310" s="272" t="s">
        <v>712</v>
      </c>
      <c r="C1310" s="272" t="s">
        <v>264</v>
      </c>
      <c r="D1310" s="272" t="s">
        <v>264</v>
      </c>
      <c r="E1310" s="272" t="s">
        <v>262</v>
      </c>
      <c r="F1310" s="272" t="s">
        <v>264</v>
      </c>
      <c r="G1310" s="272" t="s">
        <v>264</v>
      </c>
      <c r="H1310" s="272" t="s">
        <v>264</v>
      </c>
      <c r="I1310" s="272" t="s">
        <v>263</v>
      </c>
      <c r="J1310" s="272" t="s">
        <v>262</v>
      </c>
      <c r="K1310" s="272" t="s">
        <v>263</v>
      </c>
      <c r="L1310" s="272" t="s">
        <v>263</v>
      </c>
      <c r="M1310" s="272" t="s">
        <v>264</v>
      </c>
      <c r="N1310" s="272" t="s">
        <v>263</v>
      </c>
      <c r="O1310" s="272" t="s">
        <v>677</v>
      </c>
      <c r="P1310" s="272" t="s">
        <v>677</v>
      </c>
      <c r="Q1310" s="272" t="s">
        <v>677</v>
      </c>
      <c r="R1310" s="272" t="s">
        <v>677</v>
      </c>
      <c r="S1310" s="272" t="s">
        <v>677</v>
      </c>
      <c r="T1310" s="272" t="s">
        <v>677</v>
      </c>
      <c r="U1310" s="272" t="s">
        <v>677</v>
      </c>
      <c r="V1310" s="272" t="s">
        <v>677</v>
      </c>
      <c r="W1310" s="272" t="s">
        <v>677</v>
      </c>
      <c r="X1310" s="272" t="s">
        <v>677</v>
      </c>
      <c r="Y1310" s="272" t="s">
        <v>677</v>
      </c>
      <c r="Z1310" s="272" t="s">
        <v>677</v>
      </c>
      <c r="AA1310" s="272" t="s">
        <v>677</v>
      </c>
      <c r="AB1310" s="272" t="s">
        <v>677</v>
      </c>
      <c r="AC1310" s="272" t="s">
        <v>677</v>
      </c>
      <c r="AD1310" s="272" t="s">
        <v>677</v>
      </c>
      <c r="AE1310" s="272" t="s">
        <v>677</v>
      </c>
      <c r="AF1310" s="272" t="s">
        <v>677</v>
      </c>
      <c r="AG1310" s="272" t="s">
        <v>677</v>
      </c>
      <c r="AH1310" s="272" t="s">
        <v>677</v>
      </c>
      <c r="AI1310" s="272" t="s">
        <v>677</v>
      </c>
      <c r="AJ1310" s="272" t="s">
        <v>677</v>
      </c>
      <c r="AK1310" s="272" t="s">
        <v>677</v>
      </c>
      <c r="AL1310" s="272" t="s">
        <v>677</v>
      </c>
      <c r="AM1310" s="272" t="s">
        <v>677</v>
      </c>
      <c r="AN1310" s="272" t="s">
        <v>677</v>
      </c>
      <c r="AO1310" s="272" t="s">
        <v>677</v>
      </c>
      <c r="AP1310" s="272" t="s">
        <v>677</v>
      </c>
      <c r="AQ1310" s="272" t="s">
        <v>677</v>
      </c>
      <c r="AR1310" s="272" t="s">
        <v>677</v>
      </c>
      <c r="AS1310" s="272" t="s">
        <v>677</v>
      </c>
      <c r="AT1310" s="272" t="s">
        <v>677</v>
      </c>
      <c r="AU1310" s="272" t="s">
        <v>677</v>
      </c>
      <c r="AV1310" s="272" t="s">
        <v>677</v>
      </c>
      <c r="AW1310" s="272" t="s">
        <v>677</v>
      </c>
      <c r="AX1310" s="272" t="s">
        <v>677</v>
      </c>
    </row>
    <row r="1311" spans="1:50">
      <c r="A1311" s="272">
        <v>807595</v>
      </c>
      <c r="B1311" s="272" t="s">
        <v>712</v>
      </c>
      <c r="C1311" s="272" t="s">
        <v>264</v>
      </c>
      <c r="D1311" s="272" t="s">
        <v>262</v>
      </c>
      <c r="E1311" s="272" t="s">
        <v>262</v>
      </c>
      <c r="F1311" s="272" t="s">
        <v>262</v>
      </c>
      <c r="G1311" s="272" t="s">
        <v>262</v>
      </c>
      <c r="H1311" s="272" t="s">
        <v>262</v>
      </c>
      <c r="I1311" s="272" t="s">
        <v>264</v>
      </c>
      <c r="J1311" s="272" t="s">
        <v>262</v>
      </c>
      <c r="K1311" s="272" t="s">
        <v>263</v>
      </c>
      <c r="L1311" s="272" t="s">
        <v>262</v>
      </c>
      <c r="M1311" s="272" t="s">
        <v>264</v>
      </c>
      <c r="N1311" s="272" t="s">
        <v>262</v>
      </c>
      <c r="O1311" s="272" t="s">
        <v>677</v>
      </c>
      <c r="P1311" s="272" t="s">
        <v>677</v>
      </c>
      <c r="Q1311" s="272" t="s">
        <v>677</v>
      </c>
      <c r="R1311" s="272" t="s">
        <v>677</v>
      </c>
      <c r="S1311" s="272" t="s">
        <v>677</v>
      </c>
      <c r="T1311" s="272" t="s">
        <v>677</v>
      </c>
      <c r="U1311" s="272" t="s">
        <v>677</v>
      </c>
      <c r="V1311" s="272" t="s">
        <v>677</v>
      </c>
      <c r="W1311" s="272" t="s">
        <v>677</v>
      </c>
      <c r="X1311" s="272" t="s">
        <v>677</v>
      </c>
      <c r="Y1311" s="272" t="s">
        <v>677</v>
      </c>
      <c r="Z1311" s="272" t="s">
        <v>677</v>
      </c>
      <c r="AA1311" s="272" t="s">
        <v>677</v>
      </c>
      <c r="AB1311" s="272" t="s">
        <v>677</v>
      </c>
      <c r="AC1311" s="272" t="s">
        <v>677</v>
      </c>
      <c r="AD1311" s="272" t="s">
        <v>677</v>
      </c>
      <c r="AE1311" s="272" t="s">
        <v>677</v>
      </c>
      <c r="AF1311" s="272" t="s">
        <v>677</v>
      </c>
      <c r="AG1311" s="272" t="s">
        <v>677</v>
      </c>
      <c r="AH1311" s="272" t="s">
        <v>677</v>
      </c>
      <c r="AI1311" s="272" t="s">
        <v>677</v>
      </c>
      <c r="AJ1311" s="272" t="s">
        <v>677</v>
      </c>
      <c r="AK1311" s="272" t="s">
        <v>677</v>
      </c>
      <c r="AL1311" s="272" t="s">
        <v>677</v>
      </c>
      <c r="AM1311" s="272" t="s">
        <v>677</v>
      </c>
      <c r="AN1311" s="272" t="s">
        <v>677</v>
      </c>
      <c r="AO1311" s="272" t="s">
        <v>677</v>
      </c>
      <c r="AP1311" s="272" t="s">
        <v>677</v>
      </c>
      <c r="AQ1311" s="272" t="s">
        <v>677</v>
      </c>
      <c r="AR1311" s="272" t="s">
        <v>677</v>
      </c>
      <c r="AS1311" s="272" t="s">
        <v>677</v>
      </c>
      <c r="AT1311" s="272" t="s">
        <v>677</v>
      </c>
      <c r="AU1311" s="272" t="s">
        <v>677</v>
      </c>
      <c r="AV1311" s="272" t="s">
        <v>677</v>
      </c>
      <c r="AW1311" s="272" t="s">
        <v>677</v>
      </c>
      <c r="AX1311" s="272" t="s">
        <v>677</v>
      </c>
    </row>
    <row r="1312" spans="1:50">
      <c r="A1312" s="272">
        <v>807597</v>
      </c>
      <c r="B1312" s="272" t="s">
        <v>712</v>
      </c>
      <c r="C1312" s="272" t="s">
        <v>264</v>
      </c>
      <c r="D1312" s="272" t="s">
        <v>262</v>
      </c>
      <c r="E1312" s="272" t="s">
        <v>262</v>
      </c>
      <c r="F1312" s="272" t="s">
        <v>262</v>
      </c>
      <c r="G1312" s="272" t="s">
        <v>262</v>
      </c>
      <c r="H1312" s="272" t="s">
        <v>264</v>
      </c>
      <c r="I1312" s="272" t="s">
        <v>262</v>
      </c>
      <c r="J1312" s="272" t="s">
        <v>262</v>
      </c>
      <c r="K1312" s="272" t="s">
        <v>264</v>
      </c>
      <c r="L1312" s="272" t="s">
        <v>262</v>
      </c>
      <c r="M1312" s="272" t="s">
        <v>264</v>
      </c>
      <c r="N1312" s="272" t="s">
        <v>262</v>
      </c>
      <c r="O1312" s="272" t="s">
        <v>677</v>
      </c>
      <c r="P1312" s="272" t="s">
        <v>677</v>
      </c>
      <c r="Q1312" s="272" t="s">
        <v>677</v>
      </c>
      <c r="R1312" s="272" t="s">
        <v>677</v>
      </c>
      <c r="S1312" s="272" t="s">
        <v>677</v>
      </c>
      <c r="T1312" s="272" t="s">
        <v>677</v>
      </c>
      <c r="U1312" s="272" t="s">
        <v>677</v>
      </c>
      <c r="V1312" s="272" t="s">
        <v>677</v>
      </c>
      <c r="W1312" s="272" t="s">
        <v>677</v>
      </c>
      <c r="X1312" s="272" t="s">
        <v>677</v>
      </c>
      <c r="Y1312" s="272" t="s">
        <v>677</v>
      </c>
      <c r="Z1312" s="272" t="s">
        <v>677</v>
      </c>
      <c r="AA1312" s="272" t="s">
        <v>677</v>
      </c>
      <c r="AB1312" s="272" t="s">
        <v>677</v>
      </c>
      <c r="AC1312" s="272" t="s">
        <v>677</v>
      </c>
      <c r="AD1312" s="272" t="s">
        <v>677</v>
      </c>
      <c r="AE1312" s="272" t="s">
        <v>677</v>
      </c>
      <c r="AF1312" s="272" t="s">
        <v>677</v>
      </c>
      <c r="AG1312" s="272" t="s">
        <v>677</v>
      </c>
      <c r="AH1312" s="272" t="s">
        <v>677</v>
      </c>
      <c r="AI1312" s="272" t="s">
        <v>677</v>
      </c>
      <c r="AJ1312" s="272" t="s">
        <v>677</v>
      </c>
      <c r="AK1312" s="272" t="s">
        <v>677</v>
      </c>
      <c r="AL1312" s="272" t="s">
        <v>677</v>
      </c>
      <c r="AM1312" s="272" t="s">
        <v>677</v>
      </c>
      <c r="AN1312" s="272" t="s">
        <v>677</v>
      </c>
      <c r="AO1312" s="272" t="s">
        <v>677</v>
      </c>
      <c r="AP1312" s="272" t="s">
        <v>677</v>
      </c>
      <c r="AQ1312" s="272" t="s">
        <v>677</v>
      </c>
      <c r="AR1312" s="272" t="s">
        <v>677</v>
      </c>
      <c r="AS1312" s="272" t="s">
        <v>677</v>
      </c>
      <c r="AT1312" s="272" t="s">
        <v>677</v>
      </c>
      <c r="AU1312" s="272" t="s">
        <v>677</v>
      </c>
      <c r="AV1312" s="272" t="s">
        <v>677</v>
      </c>
      <c r="AW1312" s="272" t="s">
        <v>677</v>
      </c>
      <c r="AX1312" s="272" t="s">
        <v>677</v>
      </c>
    </row>
    <row r="1313" spans="1:50">
      <c r="A1313" s="272">
        <v>807643</v>
      </c>
      <c r="B1313" s="272" t="s">
        <v>712</v>
      </c>
      <c r="C1313" s="272" t="s">
        <v>262</v>
      </c>
      <c r="D1313" s="272" t="s">
        <v>262</v>
      </c>
      <c r="E1313" s="272" t="s">
        <v>262</v>
      </c>
      <c r="F1313" s="272" t="s">
        <v>262</v>
      </c>
      <c r="G1313" s="272" t="s">
        <v>262</v>
      </c>
      <c r="H1313" s="272" t="s">
        <v>264</v>
      </c>
      <c r="I1313" s="272" t="s">
        <v>262</v>
      </c>
      <c r="J1313" s="272" t="s">
        <v>264</v>
      </c>
      <c r="K1313" s="272" t="s">
        <v>263</v>
      </c>
      <c r="L1313" s="272" t="s">
        <v>264</v>
      </c>
      <c r="M1313" s="272" t="s">
        <v>262</v>
      </c>
      <c r="N1313" s="272" t="s">
        <v>264</v>
      </c>
      <c r="O1313" s="272" t="s">
        <v>677</v>
      </c>
      <c r="P1313" s="272" t="s">
        <v>677</v>
      </c>
      <c r="Q1313" s="272" t="s">
        <v>677</v>
      </c>
      <c r="R1313" s="272" t="s">
        <v>677</v>
      </c>
      <c r="S1313" s="272" t="s">
        <v>677</v>
      </c>
      <c r="T1313" s="272" t="s">
        <v>677</v>
      </c>
      <c r="U1313" s="272" t="s">
        <v>677</v>
      </c>
      <c r="V1313" s="272" t="s">
        <v>677</v>
      </c>
      <c r="W1313" s="272" t="s">
        <v>677</v>
      </c>
      <c r="X1313" s="272" t="s">
        <v>677</v>
      </c>
      <c r="Y1313" s="272" t="s">
        <v>677</v>
      </c>
      <c r="Z1313" s="272" t="s">
        <v>677</v>
      </c>
      <c r="AA1313" s="272" t="s">
        <v>677</v>
      </c>
      <c r="AB1313" s="272" t="s">
        <v>677</v>
      </c>
      <c r="AC1313" s="272" t="s">
        <v>677</v>
      </c>
      <c r="AD1313" s="272" t="s">
        <v>677</v>
      </c>
      <c r="AE1313" s="272" t="s">
        <v>677</v>
      </c>
      <c r="AF1313" s="272" t="s">
        <v>677</v>
      </c>
      <c r="AG1313" s="272" t="s">
        <v>677</v>
      </c>
      <c r="AH1313" s="272" t="s">
        <v>677</v>
      </c>
      <c r="AI1313" s="272" t="s">
        <v>677</v>
      </c>
      <c r="AJ1313" s="272" t="s">
        <v>677</v>
      </c>
      <c r="AK1313" s="272" t="s">
        <v>677</v>
      </c>
      <c r="AL1313" s="272" t="s">
        <v>677</v>
      </c>
      <c r="AM1313" s="272" t="s">
        <v>677</v>
      </c>
      <c r="AN1313" s="272" t="s">
        <v>677</v>
      </c>
      <c r="AO1313" s="272" t="s">
        <v>677</v>
      </c>
      <c r="AP1313" s="272" t="s">
        <v>677</v>
      </c>
      <c r="AQ1313" s="272" t="s">
        <v>677</v>
      </c>
      <c r="AR1313" s="272" t="s">
        <v>677</v>
      </c>
      <c r="AS1313" s="272" t="s">
        <v>677</v>
      </c>
      <c r="AT1313" s="272" t="s">
        <v>677</v>
      </c>
      <c r="AU1313" s="272" t="s">
        <v>677</v>
      </c>
      <c r="AV1313" s="272" t="s">
        <v>677</v>
      </c>
      <c r="AW1313" s="272" t="s">
        <v>677</v>
      </c>
      <c r="AX1313" s="272" t="s">
        <v>677</v>
      </c>
    </row>
    <row r="1314" spans="1:50">
      <c r="A1314" s="272">
        <v>807648</v>
      </c>
      <c r="B1314" s="272" t="s">
        <v>712</v>
      </c>
      <c r="C1314" s="272" t="s">
        <v>264</v>
      </c>
      <c r="D1314" s="272" t="s">
        <v>262</v>
      </c>
      <c r="E1314" s="272" t="s">
        <v>262</v>
      </c>
      <c r="F1314" s="272" t="s">
        <v>262</v>
      </c>
      <c r="G1314" s="272" t="s">
        <v>262</v>
      </c>
      <c r="H1314" s="272" t="s">
        <v>262</v>
      </c>
      <c r="I1314" s="272" t="s">
        <v>264</v>
      </c>
      <c r="J1314" s="272" t="s">
        <v>263</v>
      </c>
      <c r="K1314" s="272" t="s">
        <v>264</v>
      </c>
      <c r="L1314" s="272" t="s">
        <v>263</v>
      </c>
      <c r="M1314" s="272" t="s">
        <v>263</v>
      </c>
      <c r="N1314" s="272" t="s">
        <v>263</v>
      </c>
      <c r="O1314" s="272" t="s">
        <v>677</v>
      </c>
      <c r="P1314" s="272" t="s">
        <v>677</v>
      </c>
      <c r="Q1314" s="272" t="s">
        <v>677</v>
      </c>
      <c r="R1314" s="272" t="s">
        <v>677</v>
      </c>
      <c r="S1314" s="272" t="s">
        <v>677</v>
      </c>
      <c r="T1314" s="272" t="s">
        <v>677</v>
      </c>
      <c r="U1314" s="272" t="s">
        <v>677</v>
      </c>
      <c r="V1314" s="272" t="s">
        <v>677</v>
      </c>
      <c r="W1314" s="272" t="s">
        <v>677</v>
      </c>
      <c r="X1314" s="272" t="s">
        <v>677</v>
      </c>
      <c r="Y1314" s="272" t="s">
        <v>677</v>
      </c>
      <c r="Z1314" s="272" t="s">
        <v>677</v>
      </c>
      <c r="AA1314" s="272" t="s">
        <v>677</v>
      </c>
      <c r="AB1314" s="272" t="s">
        <v>677</v>
      </c>
      <c r="AC1314" s="272" t="s">
        <v>677</v>
      </c>
      <c r="AD1314" s="272" t="s">
        <v>677</v>
      </c>
      <c r="AE1314" s="272" t="s">
        <v>677</v>
      </c>
      <c r="AF1314" s="272" t="s">
        <v>677</v>
      </c>
      <c r="AG1314" s="272" t="s">
        <v>677</v>
      </c>
      <c r="AH1314" s="272" t="s">
        <v>677</v>
      </c>
      <c r="AI1314" s="272" t="s">
        <v>677</v>
      </c>
      <c r="AJ1314" s="272" t="s">
        <v>677</v>
      </c>
      <c r="AK1314" s="272" t="s">
        <v>677</v>
      </c>
      <c r="AL1314" s="272" t="s">
        <v>677</v>
      </c>
      <c r="AM1314" s="272" t="s">
        <v>677</v>
      </c>
      <c r="AN1314" s="272" t="s">
        <v>677</v>
      </c>
      <c r="AO1314" s="272" t="s">
        <v>677</v>
      </c>
      <c r="AP1314" s="272" t="s">
        <v>677</v>
      </c>
      <c r="AQ1314" s="272" t="s">
        <v>677</v>
      </c>
      <c r="AR1314" s="272" t="s">
        <v>677</v>
      </c>
      <c r="AS1314" s="272" t="s">
        <v>677</v>
      </c>
      <c r="AT1314" s="272" t="s">
        <v>677</v>
      </c>
      <c r="AU1314" s="272" t="s">
        <v>677</v>
      </c>
      <c r="AV1314" s="272" t="s">
        <v>677</v>
      </c>
      <c r="AW1314" s="272" t="s">
        <v>677</v>
      </c>
      <c r="AX1314" s="272" t="s">
        <v>677</v>
      </c>
    </row>
    <row r="1315" spans="1:50">
      <c r="A1315" s="272">
        <v>807664</v>
      </c>
      <c r="B1315" s="272" t="s">
        <v>712</v>
      </c>
      <c r="C1315" s="272" t="s">
        <v>262</v>
      </c>
      <c r="D1315" s="272" t="s">
        <v>262</v>
      </c>
      <c r="E1315" s="272" t="s">
        <v>264</v>
      </c>
      <c r="F1315" s="272" t="s">
        <v>263</v>
      </c>
      <c r="G1315" s="272" t="s">
        <v>262</v>
      </c>
      <c r="H1315" s="272" t="s">
        <v>264</v>
      </c>
      <c r="I1315" s="272" t="s">
        <v>264</v>
      </c>
      <c r="J1315" s="272" t="s">
        <v>262</v>
      </c>
      <c r="K1315" s="272" t="s">
        <v>263</v>
      </c>
      <c r="L1315" s="272" t="s">
        <v>263</v>
      </c>
      <c r="M1315" s="272" t="s">
        <v>264</v>
      </c>
      <c r="N1315" s="272" t="s">
        <v>263</v>
      </c>
      <c r="O1315" s="272" t="s">
        <v>677</v>
      </c>
      <c r="P1315" s="272" t="s">
        <v>677</v>
      </c>
      <c r="Q1315" s="272" t="s">
        <v>677</v>
      </c>
      <c r="R1315" s="272" t="s">
        <v>677</v>
      </c>
      <c r="S1315" s="272" t="s">
        <v>677</v>
      </c>
      <c r="T1315" s="272" t="s">
        <v>677</v>
      </c>
      <c r="U1315" s="272" t="s">
        <v>677</v>
      </c>
      <c r="V1315" s="272" t="s">
        <v>677</v>
      </c>
      <c r="W1315" s="272" t="s">
        <v>677</v>
      </c>
      <c r="X1315" s="272" t="s">
        <v>677</v>
      </c>
      <c r="Y1315" s="272" t="s">
        <v>677</v>
      </c>
      <c r="Z1315" s="272" t="s">
        <v>677</v>
      </c>
      <c r="AA1315" s="272" t="s">
        <v>677</v>
      </c>
      <c r="AB1315" s="272" t="s">
        <v>677</v>
      </c>
      <c r="AC1315" s="272" t="s">
        <v>677</v>
      </c>
      <c r="AD1315" s="272" t="s">
        <v>677</v>
      </c>
      <c r="AE1315" s="272" t="s">
        <v>677</v>
      </c>
      <c r="AF1315" s="272" t="s">
        <v>677</v>
      </c>
      <c r="AG1315" s="272" t="s">
        <v>677</v>
      </c>
      <c r="AH1315" s="272" t="s">
        <v>677</v>
      </c>
      <c r="AI1315" s="272" t="s">
        <v>677</v>
      </c>
      <c r="AJ1315" s="272" t="s">
        <v>677</v>
      </c>
      <c r="AK1315" s="272" t="s">
        <v>677</v>
      </c>
      <c r="AL1315" s="272" t="s">
        <v>677</v>
      </c>
      <c r="AM1315" s="272" t="s">
        <v>677</v>
      </c>
      <c r="AN1315" s="272" t="s">
        <v>677</v>
      </c>
      <c r="AO1315" s="272" t="s">
        <v>677</v>
      </c>
      <c r="AP1315" s="272" t="s">
        <v>677</v>
      </c>
      <c r="AQ1315" s="272" t="s">
        <v>677</v>
      </c>
      <c r="AR1315" s="272" t="s">
        <v>677</v>
      </c>
      <c r="AS1315" s="272" t="s">
        <v>677</v>
      </c>
      <c r="AT1315" s="272" t="s">
        <v>677</v>
      </c>
      <c r="AU1315" s="272" t="s">
        <v>677</v>
      </c>
      <c r="AV1315" s="272" t="s">
        <v>677</v>
      </c>
      <c r="AW1315" s="272" t="s">
        <v>677</v>
      </c>
      <c r="AX1315" s="272" t="s">
        <v>677</v>
      </c>
    </row>
    <row r="1316" spans="1:50">
      <c r="A1316" s="272">
        <v>807709</v>
      </c>
      <c r="B1316" s="272" t="s">
        <v>712</v>
      </c>
      <c r="C1316" s="272" t="s">
        <v>262</v>
      </c>
      <c r="D1316" s="272" t="s">
        <v>262</v>
      </c>
      <c r="E1316" s="272" t="s">
        <v>262</v>
      </c>
      <c r="F1316" s="272" t="s">
        <v>264</v>
      </c>
      <c r="G1316" s="272" t="s">
        <v>262</v>
      </c>
      <c r="H1316" s="272" t="s">
        <v>262</v>
      </c>
      <c r="I1316" s="272" t="s">
        <v>262</v>
      </c>
      <c r="J1316" s="272" t="s">
        <v>264</v>
      </c>
      <c r="K1316" s="272" t="s">
        <v>264</v>
      </c>
      <c r="L1316" s="272" t="s">
        <v>262</v>
      </c>
      <c r="M1316" s="272" t="s">
        <v>262</v>
      </c>
      <c r="N1316" s="272" t="s">
        <v>263</v>
      </c>
      <c r="O1316" s="272" t="s">
        <v>677</v>
      </c>
      <c r="P1316" s="272" t="s">
        <v>677</v>
      </c>
      <c r="Q1316" s="272" t="s">
        <v>677</v>
      </c>
      <c r="R1316" s="272" t="s">
        <v>677</v>
      </c>
      <c r="S1316" s="272" t="s">
        <v>677</v>
      </c>
      <c r="T1316" s="272" t="s">
        <v>677</v>
      </c>
      <c r="U1316" s="272" t="s">
        <v>677</v>
      </c>
      <c r="V1316" s="272" t="s">
        <v>677</v>
      </c>
      <c r="W1316" s="272" t="s">
        <v>677</v>
      </c>
      <c r="X1316" s="272" t="s">
        <v>677</v>
      </c>
      <c r="Y1316" s="272" t="s">
        <v>677</v>
      </c>
      <c r="Z1316" s="272" t="s">
        <v>677</v>
      </c>
      <c r="AA1316" s="272" t="s">
        <v>677</v>
      </c>
      <c r="AB1316" s="272" t="s">
        <v>677</v>
      </c>
      <c r="AC1316" s="272" t="s">
        <v>677</v>
      </c>
      <c r="AD1316" s="272" t="s">
        <v>677</v>
      </c>
      <c r="AE1316" s="272" t="s">
        <v>677</v>
      </c>
      <c r="AF1316" s="272" t="s">
        <v>677</v>
      </c>
      <c r="AG1316" s="272" t="s">
        <v>677</v>
      </c>
      <c r="AH1316" s="272" t="s">
        <v>677</v>
      </c>
      <c r="AI1316" s="272" t="s">
        <v>677</v>
      </c>
      <c r="AJ1316" s="272" t="s">
        <v>677</v>
      </c>
      <c r="AK1316" s="272" t="s">
        <v>677</v>
      </c>
      <c r="AL1316" s="272" t="s">
        <v>677</v>
      </c>
      <c r="AM1316" s="272" t="s">
        <v>677</v>
      </c>
      <c r="AN1316" s="272" t="s">
        <v>677</v>
      </c>
      <c r="AO1316" s="272" t="s">
        <v>677</v>
      </c>
      <c r="AP1316" s="272" t="s">
        <v>677</v>
      </c>
      <c r="AQ1316" s="272" t="s">
        <v>677</v>
      </c>
      <c r="AR1316" s="272" t="s">
        <v>677</v>
      </c>
      <c r="AS1316" s="272" t="s">
        <v>677</v>
      </c>
      <c r="AT1316" s="272" t="s">
        <v>677</v>
      </c>
      <c r="AU1316" s="272" t="s">
        <v>677</v>
      </c>
      <c r="AV1316" s="272" t="s">
        <v>677</v>
      </c>
      <c r="AW1316" s="272" t="s">
        <v>677</v>
      </c>
      <c r="AX1316" s="272" t="s">
        <v>677</v>
      </c>
    </row>
    <row r="1317" spans="1:50">
      <c r="A1317" s="272">
        <v>807712</v>
      </c>
      <c r="B1317" s="272" t="s">
        <v>712</v>
      </c>
      <c r="C1317" s="272" t="s">
        <v>262</v>
      </c>
      <c r="D1317" s="272" t="s">
        <v>262</v>
      </c>
      <c r="E1317" s="272" t="s">
        <v>263</v>
      </c>
      <c r="F1317" s="272" t="s">
        <v>263</v>
      </c>
      <c r="G1317" s="272" t="s">
        <v>264</v>
      </c>
      <c r="H1317" s="272" t="s">
        <v>264</v>
      </c>
      <c r="I1317" s="272" t="s">
        <v>263</v>
      </c>
      <c r="J1317" s="272" t="s">
        <v>262</v>
      </c>
      <c r="K1317" s="272" t="s">
        <v>262</v>
      </c>
      <c r="L1317" s="272" t="s">
        <v>263</v>
      </c>
      <c r="M1317" s="272" t="s">
        <v>264</v>
      </c>
      <c r="N1317" s="272" t="s">
        <v>263</v>
      </c>
      <c r="O1317" s="272" t="s">
        <v>677</v>
      </c>
      <c r="P1317" s="272" t="s">
        <v>677</v>
      </c>
      <c r="Q1317" s="272" t="s">
        <v>677</v>
      </c>
      <c r="R1317" s="272" t="s">
        <v>677</v>
      </c>
      <c r="S1317" s="272" t="s">
        <v>677</v>
      </c>
      <c r="T1317" s="272" t="s">
        <v>677</v>
      </c>
      <c r="U1317" s="272" t="s">
        <v>677</v>
      </c>
      <c r="V1317" s="272" t="s">
        <v>677</v>
      </c>
      <c r="W1317" s="272" t="s">
        <v>677</v>
      </c>
      <c r="X1317" s="272" t="s">
        <v>677</v>
      </c>
      <c r="Y1317" s="272" t="s">
        <v>677</v>
      </c>
      <c r="Z1317" s="272" t="s">
        <v>677</v>
      </c>
      <c r="AA1317" s="272" t="s">
        <v>677</v>
      </c>
      <c r="AB1317" s="272" t="s">
        <v>677</v>
      </c>
      <c r="AC1317" s="272" t="s">
        <v>677</v>
      </c>
      <c r="AD1317" s="272" t="s">
        <v>677</v>
      </c>
      <c r="AE1317" s="272" t="s">
        <v>677</v>
      </c>
      <c r="AF1317" s="272" t="s">
        <v>677</v>
      </c>
      <c r="AG1317" s="272" t="s">
        <v>677</v>
      </c>
      <c r="AH1317" s="272" t="s">
        <v>677</v>
      </c>
      <c r="AI1317" s="272" t="s">
        <v>677</v>
      </c>
      <c r="AJ1317" s="272" t="s">
        <v>677</v>
      </c>
      <c r="AK1317" s="272" t="s">
        <v>677</v>
      </c>
      <c r="AL1317" s="272" t="s">
        <v>677</v>
      </c>
      <c r="AM1317" s="272" t="s">
        <v>677</v>
      </c>
      <c r="AN1317" s="272" t="s">
        <v>677</v>
      </c>
      <c r="AO1317" s="272" t="s">
        <v>677</v>
      </c>
      <c r="AP1317" s="272" t="s">
        <v>677</v>
      </c>
      <c r="AQ1317" s="272" t="s">
        <v>677</v>
      </c>
      <c r="AR1317" s="272" t="s">
        <v>677</v>
      </c>
      <c r="AS1317" s="272" t="s">
        <v>677</v>
      </c>
      <c r="AT1317" s="272" t="s">
        <v>677</v>
      </c>
      <c r="AU1317" s="272" t="s">
        <v>677</v>
      </c>
      <c r="AV1317" s="272" t="s">
        <v>677</v>
      </c>
      <c r="AW1317" s="272" t="s">
        <v>677</v>
      </c>
      <c r="AX1317" s="272" t="s">
        <v>677</v>
      </c>
    </row>
    <row r="1318" spans="1:50">
      <c r="A1318" s="272">
        <v>807718</v>
      </c>
      <c r="B1318" s="272" t="s">
        <v>712</v>
      </c>
      <c r="C1318" s="272" t="s">
        <v>263</v>
      </c>
      <c r="D1318" s="272" t="s">
        <v>262</v>
      </c>
      <c r="E1318" s="272" t="s">
        <v>262</v>
      </c>
      <c r="F1318" s="272" t="s">
        <v>262</v>
      </c>
      <c r="G1318" s="272" t="s">
        <v>262</v>
      </c>
      <c r="H1318" s="272" t="s">
        <v>262</v>
      </c>
      <c r="I1318" s="272" t="s">
        <v>262</v>
      </c>
      <c r="J1318" s="272" t="s">
        <v>264</v>
      </c>
      <c r="K1318" s="272" t="s">
        <v>262</v>
      </c>
      <c r="L1318" s="272" t="s">
        <v>262</v>
      </c>
      <c r="M1318" s="272" t="s">
        <v>262</v>
      </c>
      <c r="N1318" s="272" t="s">
        <v>264</v>
      </c>
      <c r="O1318" s="272" t="s">
        <v>677</v>
      </c>
      <c r="P1318" s="272" t="s">
        <v>677</v>
      </c>
      <c r="Q1318" s="272" t="s">
        <v>677</v>
      </c>
      <c r="R1318" s="272" t="s">
        <v>677</v>
      </c>
      <c r="S1318" s="272" t="s">
        <v>677</v>
      </c>
      <c r="T1318" s="272" t="s">
        <v>677</v>
      </c>
      <c r="U1318" s="272" t="s">
        <v>677</v>
      </c>
      <c r="V1318" s="272" t="s">
        <v>677</v>
      </c>
      <c r="W1318" s="272" t="s">
        <v>677</v>
      </c>
      <c r="X1318" s="272" t="s">
        <v>677</v>
      </c>
      <c r="Y1318" s="272" t="s">
        <v>677</v>
      </c>
      <c r="Z1318" s="272" t="s">
        <v>677</v>
      </c>
      <c r="AA1318" s="272" t="s">
        <v>677</v>
      </c>
      <c r="AB1318" s="272" t="s">
        <v>677</v>
      </c>
      <c r="AC1318" s="272" t="s">
        <v>677</v>
      </c>
      <c r="AD1318" s="272" t="s">
        <v>677</v>
      </c>
      <c r="AE1318" s="272" t="s">
        <v>677</v>
      </c>
      <c r="AF1318" s="272" t="s">
        <v>677</v>
      </c>
      <c r="AG1318" s="272" t="s">
        <v>677</v>
      </c>
      <c r="AH1318" s="272" t="s">
        <v>677</v>
      </c>
      <c r="AI1318" s="272" t="s">
        <v>677</v>
      </c>
      <c r="AJ1318" s="272" t="s">
        <v>677</v>
      </c>
      <c r="AK1318" s="272" t="s">
        <v>677</v>
      </c>
      <c r="AL1318" s="272" t="s">
        <v>677</v>
      </c>
      <c r="AM1318" s="272" t="s">
        <v>677</v>
      </c>
      <c r="AN1318" s="272" t="s">
        <v>677</v>
      </c>
      <c r="AO1318" s="272" t="s">
        <v>677</v>
      </c>
      <c r="AP1318" s="272" t="s">
        <v>677</v>
      </c>
      <c r="AQ1318" s="272" t="s">
        <v>677</v>
      </c>
      <c r="AR1318" s="272" t="s">
        <v>677</v>
      </c>
      <c r="AS1318" s="272" t="s">
        <v>677</v>
      </c>
      <c r="AT1318" s="272" t="s">
        <v>677</v>
      </c>
      <c r="AU1318" s="272" t="s">
        <v>677</v>
      </c>
      <c r="AV1318" s="272" t="s">
        <v>677</v>
      </c>
      <c r="AW1318" s="272" t="s">
        <v>677</v>
      </c>
      <c r="AX1318" s="272" t="s">
        <v>677</v>
      </c>
    </row>
    <row r="1319" spans="1:50">
      <c r="A1319" s="272">
        <v>807738</v>
      </c>
      <c r="B1319" s="272" t="s">
        <v>712</v>
      </c>
      <c r="C1319" s="272" t="s">
        <v>264</v>
      </c>
      <c r="D1319" s="272" t="s">
        <v>262</v>
      </c>
      <c r="E1319" s="272" t="s">
        <v>264</v>
      </c>
      <c r="F1319" s="272" t="s">
        <v>264</v>
      </c>
      <c r="G1319" s="272" t="s">
        <v>262</v>
      </c>
      <c r="H1319" s="272" t="s">
        <v>264</v>
      </c>
      <c r="I1319" s="272" t="s">
        <v>264</v>
      </c>
      <c r="J1319" s="272" t="s">
        <v>262</v>
      </c>
      <c r="K1319" s="272" t="s">
        <v>263</v>
      </c>
      <c r="L1319" s="272" t="s">
        <v>264</v>
      </c>
      <c r="M1319" s="272" t="s">
        <v>263</v>
      </c>
      <c r="N1319" s="272" t="s">
        <v>263</v>
      </c>
      <c r="O1319" s="272" t="s">
        <v>677</v>
      </c>
      <c r="P1319" s="272" t="s">
        <v>677</v>
      </c>
      <c r="Q1319" s="272" t="s">
        <v>677</v>
      </c>
      <c r="R1319" s="272" t="s">
        <v>677</v>
      </c>
      <c r="S1319" s="272" t="s">
        <v>677</v>
      </c>
      <c r="T1319" s="272" t="s">
        <v>677</v>
      </c>
      <c r="U1319" s="272" t="s">
        <v>677</v>
      </c>
      <c r="V1319" s="272" t="s">
        <v>677</v>
      </c>
      <c r="W1319" s="272" t="s">
        <v>677</v>
      </c>
      <c r="X1319" s="272" t="s">
        <v>677</v>
      </c>
      <c r="Y1319" s="272" t="s">
        <v>677</v>
      </c>
      <c r="Z1319" s="272" t="s">
        <v>677</v>
      </c>
      <c r="AA1319" s="272" t="s">
        <v>677</v>
      </c>
      <c r="AB1319" s="272" t="s">
        <v>677</v>
      </c>
      <c r="AC1319" s="272" t="s">
        <v>677</v>
      </c>
      <c r="AD1319" s="272" t="s">
        <v>677</v>
      </c>
      <c r="AE1319" s="272" t="s">
        <v>677</v>
      </c>
      <c r="AF1319" s="272" t="s">
        <v>677</v>
      </c>
      <c r="AG1319" s="272" t="s">
        <v>677</v>
      </c>
      <c r="AH1319" s="272" t="s">
        <v>677</v>
      </c>
      <c r="AI1319" s="272" t="s">
        <v>677</v>
      </c>
      <c r="AJ1319" s="272" t="s">
        <v>677</v>
      </c>
      <c r="AK1319" s="272" t="s">
        <v>677</v>
      </c>
      <c r="AL1319" s="272" t="s">
        <v>677</v>
      </c>
      <c r="AM1319" s="272" t="s">
        <v>677</v>
      </c>
      <c r="AN1319" s="272" t="s">
        <v>677</v>
      </c>
      <c r="AO1319" s="272" t="s">
        <v>677</v>
      </c>
      <c r="AP1319" s="272" t="s">
        <v>677</v>
      </c>
      <c r="AQ1319" s="272" t="s">
        <v>677</v>
      </c>
      <c r="AR1319" s="272" t="s">
        <v>677</v>
      </c>
      <c r="AS1319" s="272" t="s">
        <v>677</v>
      </c>
      <c r="AT1319" s="272" t="s">
        <v>677</v>
      </c>
      <c r="AU1319" s="272" t="s">
        <v>677</v>
      </c>
      <c r="AV1319" s="272" t="s">
        <v>677</v>
      </c>
      <c r="AW1319" s="272" t="s">
        <v>677</v>
      </c>
      <c r="AX1319" s="272" t="s">
        <v>677</v>
      </c>
    </row>
    <row r="1320" spans="1:50">
      <c r="A1320" s="272">
        <v>807744</v>
      </c>
      <c r="B1320" s="272" t="s">
        <v>712</v>
      </c>
      <c r="C1320" s="272" t="s">
        <v>264</v>
      </c>
      <c r="D1320" s="272" t="s">
        <v>264</v>
      </c>
      <c r="E1320" s="272" t="s">
        <v>264</v>
      </c>
      <c r="F1320" s="272" t="s">
        <v>262</v>
      </c>
      <c r="G1320" s="272" t="s">
        <v>262</v>
      </c>
      <c r="H1320" s="272" t="s">
        <v>263</v>
      </c>
      <c r="I1320" s="272" t="s">
        <v>262</v>
      </c>
      <c r="J1320" s="272" t="s">
        <v>263</v>
      </c>
      <c r="K1320" s="272" t="s">
        <v>263</v>
      </c>
      <c r="L1320" s="272" t="s">
        <v>264</v>
      </c>
      <c r="M1320" s="272" t="s">
        <v>262</v>
      </c>
      <c r="N1320" s="272" t="s">
        <v>263</v>
      </c>
      <c r="O1320" s="272" t="s">
        <v>677</v>
      </c>
      <c r="P1320" s="272" t="s">
        <v>677</v>
      </c>
      <c r="Q1320" s="272" t="s">
        <v>677</v>
      </c>
      <c r="R1320" s="272" t="s">
        <v>677</v>
      </c>
      <c r="S1320" s="272" t="s">
        <v>677</v>
      </c>
      <c r="T1320" s="272" t="s">
        <v>677</v>
      </c>
      <c r="U1320" s="272" t="s">
        <v>677</v>
      </c>
      <c r="V1320" s="272" t="s">
        <v>677</v>
      </c>
      <c r="W1320" s="272" t="s">
        <v>677</v>
      </c>
      <c r="X1320" s="272" t="s">
        <v>677</v>
      </c>
      <c r="Y1320" s="272" t="s">
        <v>677</v>
      </c>
      <c r="Z1320" s="272" t="s">
        <v>677</v>
      </c>
      <c r="AA1320" s="272" t="s">
        <v>677</v>
      </c>
      <c r="AB1320" s="272" t="s">
        <v>677</v>
      </c>
      <c r="AC1320" s="272" t="s">
        <v>677</v>
      </c>
      <c r="AD1320" s="272" t="s">
        <v>677</v>
      </c>
      <c r="AE1320" s="272" t="s">
        <v>677</v>
      </c>
      <c r="AF1320" s="272" t="s">
        <v>677</v>
      </c>
      <c r="AG1320" s="272" t="s">
        <v>677</v>
      </c>
      <c r="AH1320" s="272" t="s">
        <v>677</v>
      </c>
      <c r="AI1320" s="272" t="s">
        <v>677</v>
      </c>
      <c r="AJ1320" s="272" t="s">
        <v>677</v>
      </c>
      <c r="AK1320" s="272" t="s">
        <v>677</v>
      </c>
      <c r="AL1320" s="272" t="s">
        <v>677</v>
      </c>
      <c r="AM1320" s="272" t="s">
        <v>677</v>
      </c>
      <c r="AN1320" s="272" t="s">
        <v>677</v>
      </c>
      <c r="AO1320" s="272" t="s">
        <v>677</v>
      </c>
      <c r="AP1320" s="272" t="s">
        <v>677</v>
      </c>
      <c r="AQ1320" s="272" t="s">
        <v>677</v>
      </c>
      <c r="AR1320" s="272" t="s">
        <v>677</v>
      </c>
      <c r="AS1320" s="272" t="s">
        <v>677</v>
      </c>
      <c r="AT1320" s="272" t="s">
        <v>677</v>
      </c>
      <c r="AU1320" s="272" t="s">
        <v>677</v>
      </c>
      <c r="AV1320" s="272" t="s">
        <v>677</v>
      </c>
      <c r="AW1320" s="272" t="s">
        <v>677</v>
      </c>
      <c r="AX1320" s="272" t="s">
        <v>677</v>
      </c>
    </row>
    <row r="1321" spans="1:50">
      <c r="A1321" s="272">
        <v>807791</v>
      </c>
      <c r="B1321" s="272" t="s">
        <v>712</v>
      </c>
      <c r="C1321" s="272" t="s">
        <v>264</v>
      </c>
      <c r="D1321" s="272" t="s">
        <v>263</v>
      </c>
      <c r="E1321" s="272" t="s">
        <v>264</v>
      </c>
      <c r="F1321" s="272" t="s">
        <v>262</v>
      </c>
      <c r="G1321" s="272" t="s">
        <v>264</v>
      </c>
      <c r="H1321" s="272" t="s">
        <v>263</v>
      </c>
      <c r="I1321" s="272" t="s">
        <v>263</v>
      </c>
      <c r="J1321" s="272" t="s">
        <v>263</v>
      </c>
      <c r="K1321" s="272" t="s">
        <v>263</v>
      </c>
      <c r="L1321" s="272" t="s">
        <v>263</v>
      </c>
      <c r="M1321" s="272" t="s">
        <v>263</v>
      </c>
      <c r="N1321" s="272" t="s">
        <v>263</v>
      </c>
      <c r="O1321" s="272" t="s">
        <v>677</v>
      </c>
      <c r="P1321" s="272" t="s">
        <v>677</v>
      </c>
      <c r="Q1321" s="272" t="s">
        <v>677</v>
      </c>
      <c r="R1321" s="272" t="s">
        <v>677</v>
      </c>
      <c r="S1321" s="272" t="s">
        <v>677</v>
      </c>
      <c r="T1321" s="272" t="s">
        <v>677</v>
      </c>
      <c r="U1321" s="272" t="s">
        <v>677</v>
      </c>
      <c r="V1321" s="272" t="s">
        <v>677</v>
      </c>
      <c r="W1321" s="272" t="s">
        <v>677</v>
      </c>
      <c r="X1321" s="272" t="s">
        <v>677</v>
      </c>
      <c r="Y1321" s="272" t="s">
        <v>677</v>
      </c>
      <c r="Z1321" s="272" t="s">
        <v>677</v>
      </c>
      <c r="AA1321" s="272" t="s">
        <v>677</v>
      </c>
      <c r="AB1321" s="272" t="s">
        <v>677</v>
      </c>
      <c r="AC1321" s="272" t="s">
        <v>677</v>
      </c>
      <c r="AD1321" s="272" t="s">
        <v>677</v>
      </c>
      <c r="AE1321" s="272" t="s">
        <v>677</v>
      </c>
      <c r="AF1321" s="272" t="s">
        <v>677</v>
      </c>
      <c r="AG1321" s="272" t="s">
        <v>677</v>
      </c>
      <c r="AH1321" s="272" t="s">
        <v>677</v>
      </c>
      <c r="AI1321" s="272" t="s">
        <v>677</v>
      </c>
      <c r="AJ1321" s="272" t="s">
        <v>677</v>
      </c>
      <c r="AK1321" s="272" t="s">
        <v>677</v>
      </c>
      <c r="AL1321" s="272" t="s">
        <v>677</v>
      </c>
      <c r="AM1321" s="272" t="s">
        <v>677</v>
      </c>
      <c r="AN1321" s="272" t="s">
        <v>677</v>
      </c>
      <c r="AO1321" s="272" t="s">
        <v>677</v>
      </c>
      <c r="AP1321" s="272" t="s">
        <v>677</v>
      </c>
      <c r="AQ1321" s="272" t="s">
        <v>677</v>
      </c>
      <c r="AR1321" s="272" t="s">
        <v>677</v>
      </c>
      <c r="AS1321" s="272" t="s">
        <v>677</v>
      </c>
      <c r="AT1321" s="272" t="s">
        <v>677</v>
      </c>
      <c r="AU1321" s="272" t="s">
        <v>677</v>
      </c>
      <c r="AV1321" s="272" t="s">
        <v>677</v>
      </c>
      <c r="AW1321" s="272" t="s">
        <v>677</v>
      </c>
      <c r="AX1321" s="272" t="s">
        <v>677</v>
      </c>
    </row>
    <row r="1322" spans="1:50">
      <c r="A1322" s="272">
        <v>807794</v>
      </c>
      <c r="B1322" s="272" t="s">
        <v>712</v>
      </c>
      <c r="C1322" s="272" t="s">
        <v>264</v>
      </c>
      <c r="D1322" s="272" t="s">
        <v>264</v>
      </c>
      <c r="E1322" s="272" t="s">
        <v>262</v>
      </c>
      <c r="F1322" s="272" t="s">
        <v>262</v>
      </c>
      <c r="G1322" s="272" t="s">
        <v>263</v>
      </c>
      <c r="H1322" s="272" t="s">
        <v>263</v>
      </c>
      <c r="I1322" s="272" t="s">
        <v>263</v>
      </c>
      <c r="J1322" s="272" t="s">
        <v>262</v>
      </c>
      <c r="K1322" s="272" t="s">
        <v>262</v>
      </c>
      <c r="L1322" s="272" t="s">
        <v>263</v>
      </c>
      <c r="M1322" s="272" t="s">
        <v>264</v>
      </c>
      <c r="N1322" s="272" t="s">
        <v>264</v>
      </c>
      <c r="O1322" s="272" t="s">
        <v>677</v>
      </c>
      <c r="P1322" s="272" t="s">
        <v>677</v>
      </c>
      <c r="Q1322" s="272" t="s">
        <v>677</v>
      </c>
      <c r="R1322" s="272" t="s">
        <v>677</v>
      </c>
      <c r="S1322" s="272" t="s">
        <v>677</v>
      </c>
      <c r="T1322" s="272" t="s">
        <v>677</v>
      </c>
      <c r="U1322" s="272" t="s">
        <v>677</v>
      </c>
      <c r="V1322" s="272" t="s">
        <v>677</v>
      </c>
      <c r="W1322" s="272" t="s">
        <v>677</v>
      </c>
      <c r="X1322" s="272" t="s">
        <v>677</v>
      </c>
      <c r="Y1322" s="272" t="s">
        <v>677</v>
      </c>
      <c r="Z1322" s="272" t="s">
        <v>677</v>
      </c>
      <c r="AA1322" s="272" t="s">
        <v>677</v>
      </c>
      <c r="AB1322" s="272" t="s">
        <v>677</v>
      </c>
      <c r="AC1322" s="272" t="s">
        <v>677</v>
      </c>
      <c r="AD1322" s="272" t="s">
        <v>677</v>
      </c>
      <c r="AE1322" s="272" t="s">
        <v>677</v>
      </c>
      <c r="AF1322" s="272" t="s">
        <v>677</v>
      </c>
      <c r="AG1322" s="272" t="s">
        <v>677</v>
      </c>
      <c r="AH1322" s="272" t="s">
        <v>677</v>
      </c>
      <c r="AI1322" s="272" t="s">
        <v>677</v>
      </c>
      <c r="AJ1322" s="272" t="s">
        <v>677</v>
      </c>
      <c r="AK1322" s="272" t="s">
        <v>677</v>
      </c>
      <c r="AL1322" s="272" t="s">
        <v>677</v>
      </c>
      <c r="AM1322" s="272" t="s">
        <v>677</v>
      </c>
      <c r="AN1322" s="272" t="s">
        <v>677</v>
      </c>
      <c r="AO1322" s="272" t="s">
        <v>677</v>
      </c>
      <c r="AP1322" s="272" t="s">
        <v>677</v>
      </c>
      <c r="AQ1322" s="272" t="s">
        <v>677</v>
      </c>
      <c r="AR1322" s="272" t="s">
        <v>677</v>
      </c>
      <c r="AS1322" s="272" t="s">
        <v>677</v>
      </c>
      <c r="AT1322" s="272" t="s">
        <v>677</v>
      </c>
      <c r="AU1322" s="272" t="s">
        <v>677</v>
      </c>
      <c r="AV1322" s="272" t="s">
        <v>677</v>
      </c>
      <c r="AW1322" s="272" t="s">
        <v>677</v>
      </c>
      <c r="AX1322" s="272" t="s">
        <v>677</v>
      </c>
    </row>
    <row r="1323" spans="1:50">
      <c r="A1323" s="272">
        <v>807795</v>
      </c>
      <c r="B1323" s="272" t="s">
        <v>712</v>
      </c>
      <c r="C1323" s="272" t="s">
        <v>262</v>
      </c>
      <c r="D1323" s="272" t="s">
        <v>262</v>
      </c>
      <c r="E1323" s="272" t="s">
        <v>262</v>
      </c>
      <c r="F1323" s="272" t="s">
        <v>264</v>
      </c>
      <c r="G1323" s="272" t="s">
        <v>264</v>
      </c>
      <c r="H1323" s="272" t="s">
        <v>262</v>
      </c>
      <c r="I1323" s="272" t="s">
        <v>264</v>
      </c>
      <c r="J1323" s="272" t="s">
        <v>264</v>
      </c>
      <c r="K1323" s="272" t="s">
        <v>264</v>
      </c>
      <c r="L1323" s="272" t="s">
        <v>264</v>
      </c>
      <c r="M1323" s="272" t="s">
        <v>262</v>
      </c>
      <c r="N1323" s="272" t="s">
        <v>264</v>
      </c>
      <c r="O1323" s="272" t="s">
        <v>677</v>
      </c>
      <c r="P1323" s="272" t="s">
        <v>677</v>
      </c>
      <c r="Q1323" s="272" t="s">
        <v>677</v>
      </c>
      <c r="R1323" s="272" t="s">
        <v>677</v>
      </c>
      <c r="S1323" s="272" t="s">
        <v>677</v>
      </c>
      <c r="T1323" s="272" t="s">
        <v>677</v>
      </c>
      <c r="U1323" s="272" t="s">
        <v>677</v>
      </c>
      <c r="V1323" s="272" t="s">
        <v>677</v>
      </c>
      <c r="W1323" s="272" t="s">
        <v>677</v>
      </c>
      <c r="X1323" s="272" t="s">
        <v>677</v>
      </c>
      <c r="Y1323" s="272" t="s">
        <v>677</v>
      </c>
      <c r="Z1323" s="272" t="s">
        <v>677</v>
      </c>
      <c r="AA1323" s="272" t="s">
        <v>677</v>
      </c>
      <c r="AB1323" s="272" t="s">
        <v>677</v>
      </c>
      <c r="AC1323" s="272" t="s">
        <v>677</v>
      </c>
      <c r="AD1323" s="272" t="s">
        <v>677</v>
      </c>
      <c r="AE1323" s="272" t="s">
        <v>677</v>
      </c>
      <c r="AF1323" s="272" t="s">
        <v>677</v>
      </c>
      <c r="AG1323" s="272" t="s">
        <v>677</v>
      </c>
      <c r="AH1323" s="272" t="s">
        <v>677</v>
      </c>
      <c r="AI1323" s="272" t="s">
        <v>677</v>
      </c>
      <c r="AJ1323" s="272" t="s">
        <v>677</v>
      </c>
      <c r="AK1323" s="272" t="s">
        <v>677</v>
      </c>
      <c r="AL1323" s="272" t="s">
        <v>677</v>
      </c>
      <c r="AM1323" s="272" t="s">
        <v>677</v>
      </c>
      <c r="AN1323" s="272" t="s">
        <v>677</v>
      </c>
      <c r="AO1323" s="272" t="s">
        <v>677</v>
      </c>
      <c r="AP1323" s="272" t="s">
        <v>677</v>
      </c>
      <c r="AQ1323" s="272" t="s">
        <v>677</v>
      </c>
      <c r="AR1323" s="272" t="s">
        <v>677</v>
      </c>
      <c r="AS1323" s="272" t="s">
        <v>677</v>
      </c>
      <c r="AT1323" s="272" t="s">
        <v>677</v>
      </c>
      <c r="AU1323" s="272" t="s">
        <v>677</v>
      </c>
      <c r="AV1323" s="272" t="s">
        <v>677</v>
      </c>
      <c r="AW1323" s="272" t="s">
        <v>677</v>
      </c>
      <c r="AX1323" s="272" t="s">
        <v>677</v>
      </c>
    </row>
    <row r="1324" spans="1:50">
      <c r="A1324" s="272">
        <v>807798</v>
      </c>
      <c r="B1324" s="272" t="s">
        <v>712</v>
      </c>
      <c r="C1324" s="272" t="s">
        <v>264</v>
      </c>
      <c r="D1324" s="272" t="s">
        <v>263</v>
      </c>
      <c r="E1324" s="272" t="s">
        <v>264</v>
      </c>
      <c r="F1324" s="272" t="s">
        <v>262</v>
      </c>
      <c r="G1324" s="272" t="s">
        <v>262</v>
      </c>
      <c r="H1324" s="272" t="s">
        <v>263</v>
      </c>
      <c r="I1324" s="272" t="s">
        <v>264</v>
      </c>
      <c r="J1324" s="272" t="s">
        <v>263</v>
      </c>
      <c r="K1324" s="272" t="s">
        <v>263</v>
      </c>
      <c r="L1324" s="272" t="s">
        <v>263</v>
      </c>
      <c r="M1324" s="272" t="s">
        <v>263</v>
      </c>
      <c r="N1324" s="272" t="s">
        <v>263</v>
      </c>
      <c r="O1324" s="272" t="s">
        <v>677</v>
      </c>
      <c r="P1324" s="272" t="s">
        <v>677</v>
      </c>
      <c r="Q1324" s="272" t="s">
        <v>677</v>
      </c>
      <c r="R1324" s="272" t="s">
        <v>677</v>
      </c>
      <c r="S1324" s="272" t="s">
        <v>677</v>
      </c>
      <c r="T1324" s="272" t="s">
        <v>677</v>
      </c>
      <c r="U1324" s="272" t="s">
        <v>677</v>
      </c>
      <c r="V1324" s="272" t="s">
        <v>677</v>
      </c>
      <c r="W1324" s="272" t="s">
        <v>677</v>
      </c>
      <c r="X1324" s="272" t="s">
        <v>677</v>
      </c>
      <c r="Y1324" s="272" t="s">
        <v>677</v>
      </c>
      <c r="Z1324" s="272" t="s">
        <v>677</v>
      </c>
      <c r="AA1324" s="272" t="s">
        <v>677</v>
      </c>
      <c r="AB1324" s="272" t="s">
        <v>677</v>
      </c>
      <c r="AC1324" s="272" t="s">
        <v>677</v>
      </c>
      <c r="AD1324" s="272" t="s">
        <v>677</v>
      </c>
      <c r="AE1324" s="272" t="s">
        <v>677</v>
      </c>
      <c r="AF1324" s="272" t="s">
        <v>677</v>
      </c>
      <c r="AG1324" s="272" t="s">
        <v>677</v>
      </c>
      <c r="AH1324" s="272" t="s">
        <v>677</v>
      </c>
      <c r="AI1324" s="272" t="s">
        <v>677</v>
      </c>
      <c r="AJ1324" s="272" t="s">
        <v>677</v>
      </c>
      <c r="AK1324" s="272" t="s">
        <v>677</v>
      </c>
      <c r="AL1324" s="272" t="s">
        <v>677</v>
      </c>
      <c r="AM1324" s="272" t="s">
        <v>677</v>
      </c>
      <c r="AN1324" s="272" t="s">
        <v>677</v>
      </c>
      <c r="AO1324" s="272" t="s">
        <v>677</v>
      </c>
      <c r="AP1324" s="272" t="s">
        <v>677</v>
      </c>
      <c r="AQ1324" s="272" t="s">
        <v>677</v>
      </c>
      <c r="AR1324" s="272" t="s">
        <v>677</v>
      </c>
      <c r="AS1324" s="272" t="s">
        <v>677</v>
      </c>
      <c r="AT1324" s="272" t="s">
        <v>677</v>
      </c>
      <c r="AU1324" s="272" t="s">
        <v>677</v>
      </c>
      <c r="AV1324" s="272" t="s">
        <v>677</v>
      </c>
      <c r="AW1324" s="272" t="s">
        <v>677</v>
      </c>
      <c r="AX1324" s="272" t="s">
        <v>677</v>
      </c>
    </row>
    <row r="1325" spans="1:50">
      <c r="A1325" s="272">
        <v>807818</v>
      </c>
      <c r="B1325" s="272" t="s">
        <v>712</v>
      </c>
      <c r="C1325" s="272" t="s">
        <v>262</v>
      </c>
      <c r="D1325" s="272" t="s">
        <v>264</v>
      </c>
      <c r="E1325" s="272" t="s">
        <v>264</v>
      </c>
      <c r="F1325" s="272" t="s">
        <v>263</v>
      </c>
      <c r="G1325" s="272" t="s">
        <v>264</v>
      </c>
      <c r="H1325" s="272" t="s">
        <v>263</v>
      </c>
      <c r="I1325" s="272" t="s">
        <v>263</v>
      </c>
      <c r="J1325" s="272" t="s">
        <v>263</v>
      </c>
      <c r="K1325" s="272" t="s">
        <v>263</v>
      </c>
      <c r="L1325" s="272" t="s">
        <v>263</v>
      </c>
      <c r="M1325" s="272" t="s">
        <v>263</v>
      </c>
      <c r="N1325" s="272" t="s">
        <v>263</v>
      </c>
      <c r="O1325" s="272" t="s">
        <v>677</v>
      </c>
      <c r="P1325" s="272" t="s">
        <v>677</v>
      </c>
      <c r="Q1325" s="272" t="s">
        <v>677</v>
      </c>
      <c r="R1325" s="272" t="s">
        <v>677</v>
      </c>
      <c r="S1325" s="272" t="s">
        <v>677</v>
      </c>
      <c r="T1325" s="272" t="s">
        <v>677</v>
      </c>
      <c r="U1325" s="272" t="s">
        <v>677</v>
      </c>
      <c r="V1325" s="272" t="s">
        <v>677</v>
      </c>
      <c r="W1325" s="272" t="s">
        <v>677</v>
      </c>
      <c r="X1325" s="272" t="s">
        <v>677</v>
      </c>
      <c r="Y1325" s="272" t="s">
        <v>677</v>
      </c>
      <c r="Z1325" s="272" t="s">
        <v>677</v>
      </c>
      <c r="AA1325" s="272" t="s">
        <v>677</v>
      </c>
      <c r="AB1325" s="272" t="s">
        <v>677</v>
      </c>
      <c r="AC1325" s="272" t="s">
        <v>677</v>
      </c>
      <c r="AD1325" s="272" t="s">
        <v>677</v>
      </c>
      <c r="AE1325" s="272" t="s">
        <v>677</v>
      </c>
      <c r="AF1325" s="272" t="s">
        <v>677</v>
      </c>
      <c r="AG1325" s="272" t="s">
        <v>677</v>
      </c>
      <c r="AH1325" s="272" t="s">
        <v>677</v>
      </c>
      <c r="AI1325" s="272" t="s">
        <v>677</v>
      </c>
      <c r="AJ1325" s="272" t="s">
        <v>677</v>
      </c>
      <c r="AK1325" s="272" t="s">
        <v>677</v>
      </c>
      <c r="AL1325" s="272" t="s">
        <v>677</v>
      </c>
      <c r="AM1325" s="272" t="s">
        <v>677</v>
      </c>
      <c r="AN1325" s="272" t="s">
        <v>677</v>
      </c>
      <c r="AO1325" s="272" t="s">
        <v>677</v>
      </c>
      <c r="AP1325" s="272" t="s">
        <v>677</v>
      </c>
      <c r="AQ1325" s="272" t="s">
        <v>677</v>
      </c>
      <c r="AR1325" s="272" t="s">
        <v>677</v>
      </c>
      <c r="AS1325" s="272" t="s">
        <v>677</v>
      </c>
      <c r="AT1325" s="272" t="s">
        <v>677</v>
      </c>
      <c r="AU1325" s="272" t="s">
        <v>677</v>
      </c>
      <c r="AV1325" s="272" t="s">
        <v>677</v>
      </c>
      <c r="AW1325" s="272" t="s">
        <v>677</v>
      </c>
      <c r="AX1325" s="272" t="s">
        <v>677</v>
      </c>
    </row>
    <row r="1326" spans="1:50">
      <c r="A1326" s="272">
        <v>807834</v>
      </c>
      <c r="B1326" s="272" t="s">
        <v>712</v>
      </c>
      <c r="C1326" s="272" t="s">
        <v>262</v>
      </c>
      <c r="D1326" s="272" t="s">
        <v>262</v>
      </c>
      <c r="E1326" s="272" t="s">
        <v>263</v>
      </c>
      <c r="F1326" s="272" t="s">
        <v>262</v>
      </c>
      <c r="G1326" s="272" t="s">
        <v>262</v>
      </c>
      <c r="H1326" s="272" t="s">
        <v>262</v>
      </c>
      <c r="I1326" s="272" t="s">
        <v>263</v>
      </c>
      <c r="J1326" s="272" t="s">
        <v>263</v>
      </c>
      <c r="K1326" s="272" t="s">
        <v>263</v>
      </c>
      <c r="L1326" s="272" t="s">
        <v>262</v>
      </c>
      <c r="M1326" s="272" t="s">
        <v>263</v>
      </c>
      <c r="N1326" s="272" t="s">
        <v>263</v>
      </c>
      <c r="O1326" s="272" t="s">
        <v>677</v>
      </c>
      <c r="P1326" s="272" t="s">
        <v>677</v>
      </c>
      <c r="Q1326" s="272" t="s">
        <v>677</v>
      </c>
      <c r="R1326" s="272" t="s">
        <v>677</v>
      </c>
      <c r="S1326" s="272" t="s">
        <v>677</v>
      </c>
      <c r="T1326" s="272" t="s">
        <v>677</v>
      </c>
      <c r="U1326" s="272" t="s">
        <v>677</v>
      </c>
      <c r="V1326" s="272" t="s">
        <v>677</v>
      </c>
      <c r="W1326" s="272" t="s">
        <v>677</v>
      </c>
      <c r="X1326" s="272" t="s">
        <v>677</v>
      </c>
      <c r="Y1326" s="272" t="s">
        <v>677</v>
      </c>
      <c r="Z1326" s="272" t="s">
        <v>677</v>
      </c>
      <c r="AA1326" s="272" t="s">
        <v>677</v>
      </c>
      <c r="AB1326" s="272" t="s">
        <v>677</v>
      </c>
      <c r="AC1326" s="272" t="s">
        <v>677</v>
      </c>
      <c r="AD1326" s="272" t="s">
        <v>677</v>
      </c>
      <c r="AE1326" s="272" t="s">
        <v>677</v>
      </c>
      <c r="AF1326" s="272" t="s">
        <v>677</v>
      </c>
      <c r="AG1326" s="272" t="s">
        <v>677</v>
      </c>
      <c r="AH1326" s="272" t="s">
        <v>677</v>
      </c>
      <c r="AI1326" s="272" t="s">
        <v>677</v>
      </c>
      <c r="AJ1326" s="272" t="s">
        <v>677</v>
      </c>
      <c r="AK1326" s="272" t="s">
        <v>677</v>
      </c>
      <c r="AL1326" s="272" t="s">
        <v>677</v>
      </c>
      <c r="AM1326" s="272" t="s">
        <v>677</v>
      </c>
      <c r="AN1326" s="272" t="s">
        <v>677</v>
      </c>
      <c r="AO1326" s="272" t="s">
        <v>677</v>
      </c>
      <c r="AP1326" s="272" t="s">
        <v>677</v>
      </c>
      <c r="AQ1326" s="272" t="s">
        <v>677</v>
      </c>
      <c r="AR1326" s="272" t="s">
        <v>677</v>
      </c>
      <c r="AS1326" s="272" t="s">
        <v>677</v>
      </c>
      <c r="AT1326" s="272" t="s">
        <v>677</v>
      </c>
      <c r="AU1326" s="272" t="s">
        <v>677</v>
      </c>
      <c r="AV1326" s="272" t="s">
        <v>677</v>
      </c>
      <c r="AW1326" s="272" t="s">
        <v>677</v>
      </c>
      <c r="AX1326" s="272" t="s">
        <v>677</v>
      </c>
    </row>
    <row r="1327" spans="1:50">
      <c r="A1327" s="272">
        <v>807841</v>
      </c>
      <c r="B1327" s="272" t="s">
        <v>712</v>
      </c>
      <c r="C1327" s="272" t="s">
        <v>263</v>
      </c>
      <c r="D1327" s="272" t="s">
        <v>263</v>
      </c>
      <c r="E1327" s="272" t="s">
        <v>264</v>
      </c>
      <c r="F1327" s="272" t="s">
        <v>264</v>
      </c>
      <c r="G1327" s="272" t="s">
        <v>263</v>
      </c>
      <c r="H1327" s="272" t="s">
        <v>264</v>
      </c>
      <c r="I1327" s="272" t="s">
        <v>263</v>
      </c>
      <c r="J1327" s="272" t="s">
        <v>263</v>
      </c>
      <c r="K1327" s="272" t="s">
        <v>263</v>
      </c>
      <c r="L1327" s="272" t="s">
        <v>263</v>
      </c>
      <c r="M1327" s="272" t="s">
        <v>263</v>
      </c>
      <c r="N1327" s="272" t="s">
        <v>263</v>
      </c>
      <c r="O1327" s="272" t="s">
        <v>677</v>
      </c>
      <c r="P1327" s="272" t="s">
        <v>677</v>
      </c>
      <c r="Q1327" s="272" t="s">
        <v>677</v>
      </c>
      <c r="R1327" s="272" t="s">
        <v>677</v>
      </c>
      <c r="S1327" s="272" t="s">
        <v>677</v>
      </c>
      <c r="T1327" s="272" t="s">
        <v>677</v>
      </c>
      <c r="U1327" s="272" t="s">
        <v>677</v>
      </c>
      <c r="V1327" s="272" t="s">
        <v>677</v>
      </c>
      <c r="W1327" s="272" t="s">
        <v>677</v>
      </c>
      <c r="X1327" s="272" t="s">
        <v>677</v>
      </c>
      <c r="Y1327" s="272" t="s">
        <v>677</v>
      </c>
      <c r="Z1327" s="272" t="s">
        <v>677</v>
      </c>
      <c r="AA1327" s="272" t="s">
        <v>677</v>
      </c>
      <c r="AB1327" s="272" t="s">
        <v>677</v>
      </c>
      <c r="AC1327" s="272" t="s">
        <v>677</v>
      </c>
      <c r="AD1327" s="272" t="s">
        <v>677</v>
      </c>
      <c r="AE1327" s="272" t="s">
        <v>677</v>
      </c>
      <c r="AF1327" s="272" t="s">
        <v>677</v>
      </c>
      <c r="AG1327" s="272" t="s">
        <v>677</v>
      </c>
      <c r="AH1327" s="272" t="s">
        <v>677</v>
      </c>
      <c r="AI1327" s="272" t="s">
        <v>677</v>
      </c>
      <c r="AJ1327" s="272" t="s">
        <v>677</v>
      </c>
      <c r="AK1327" s="272" t="s">
        <v>677</v>
      </c>
      <c r="AL1327" s="272" t="s">
        <v>677</v>
      </c>
      <c r="AM1327" s="272" t="s">
        <v>677</v>
      </c>
      <c r="AN1327" s="272" t="s">
        <v>677</v>
      </c>
      <c r="AO1327" s="272" t="s">
        <v>677</v>
      </c>
      <c r="AP1327" s="272" t="s">
        <v>677</v>
      </c>
      <c r="AQ1327" s="272" t="s">
        <v>677</v>
      </c>
      <c r="AR1327" s="272" t="s">
        <v>677</v>
      </c>
      <c r="AS1327" s="272" t="s">
        <v>677</v>
      </c>
      <c r="AT1327" s="272" t="s">
        <v>677</v>
      </c>
      <c r="AU1327" s="272" t="s">
        <v>677</v>
      </c>
      <c r="AV1327" s="272" t="s">
        <v>677</v>
      </c>
      <c r="AW1327" s="272" t="s">
        <v>677</v>
      </c>
      <c r="AX1327" s="272" t="s">
        <v>677</v>
      </c>
    </row>
    <row r="1328" spans="1:50">
      <c r="A1328" s="272">
        <v>807876</v>
      </c>
      <c r="B1328" s="272" t="s">
        <v>712</v>
      </c>
      <c r="C1328" s="272" t="s">
        <v>262</v>
      </c>
      <c r="D1328" s="272" t="s">
        <v>262</v>
      </c>
      <c r="E1328" s="272" t="s">
        <v>263</v>
      </c>
      <c r="F1328" s="272" t="s">
        <v>263</v>
      </c>
      <c r="G1328" s="272" t="s">
        <v>263</v>
      </c>
      <c r="H1328" s="272" t="s">
        <v>262</v>
      </c>
      <c r="I1328" s="272" t="s">
        <v>263</v>
      </c>
      <c r="J1328" s="272" t="s">
        <v>262</v>
      </c>
      <c r="K1328" s="272" t="s">
        <v>262</v>
      </c>
      <c r="L1328" s="272" t="s">
        <v>262</v>
      </c>
      <c r="M1328" s="272" t="s">
        <v>264</v>
      </c>
      <c r="N1328" s="272" t="s">
        <v>264</v>
      </c>
      <c r="O1328" s="272" t="s">
        <v>677</v>
      </c>
      <c r="P1328" s="272" t="s">
        <v>677</v>
      </c>
      <c r="Q1328" s="272" t="s">
        <v>677</v>
      </c>
      <c r="R1328" s="272" t="s">
        <v>677</v>
      </c>
      <c r="S1328" s="272" t="s">
        <v>677</v>
      </c>
      <c r="T1328" s="272" t="s">
        <v>677</v>
      </c>
      <c r="U1328" s="272" t="s">
        <v>677</v>
      </c>
      <c r="V1328" s="272" t="s">
        <v>677</v>
      </c>
      <c r="W1328" s="272" t="s">
        <v>677</v>
      </c>
      <c r="X1328" s="272" t="s">
        <v>677</v>
      </c>
      <c r="Y1328" s="272" t="s">
        <v>677</v>
      </c>
      <c r="Z1328" s="272" t="s">
        <v>677</v>
      </c>
      <c r="AA1328" s="272" t="s">
        <v>677</v>
      </c>
      <c r="AB1328" s="272" t="s">
        <v>677</v>
      </c>
      <c r="AC1328" s="272" t="s">
        <v>677</v>
      </c>
      <c r="AD1328" s="272" t="s">
        <v>677</v>
      </c>
      <c r="AE1328" s="272" t="s">
        <v>677</v>
      </c>
      <c r="AF1328" s="272" t="s">
        <v>677</v>
      </c>
      <c r="AG1328" s="272" t="s">
        <v>677</v>
      </c>
      <c r="AH1328" s="272" t="s">
        <v>677</v>
      </c>
      <c r="AI1328" s="272" t="s">
        <v>677</v>
      </c>
      <c r="AJ1328" s="272" t="s">
        <v>677</v>
      </c>
      <c r="AK1328" s="272" t="s">
        <v>677</v>
      </c>
      <c r="AL1328" s="272" t="s">
        <v>677</v>
      </c>
      <c r="AM1328" s="272" t="s">
        <v>677</v>
      </c>
      <c r="AN1328" s="272" t="s">
        <v>677</v>
      </c>
      <c r="AO1328" s="272" t="s">
        <v>677</v>
      </c>
      <c r="AP1328" s="272" t="s">
        <v>677</v>
      </c>
      <c r="AQ1328" s="272" t="s">
        <v>677</v>
      </c>
      <c r="AR1328" s="272" t="s">
        <v>677</v>
      </c>
      <c r="AS1328" s="272" t="s">
        <v>677</v>
      </c>
      <c r="AT1328" s="272" t="s">
        <v>677</v>
      </c>
      <c r="AU1328" s="272" t="s">
        <v>677</v>
      </c>
      <c r="AV1328" s="272" t="s">
        <v>677</v>
      </c>
      <c r="AW1328" s="272" t="s">
        <v>677</v>
      </c>
      <c r="AX1328" s="272" t="s">
        <v>677</v>
      </c>
    </row>
    <row r="1329" spans="1:50">
      <c r="A1329" s="272">
        <v>807884</v>
      </c>
      <c r="B1329" s="272" t="s">
        <v>712</v>
      </c>
      <c r="C1329" s="272" t="s">
        <v>262</v>
      </c>
      <c r="D1329" s="272" t="s">
        <v>262</v>
      </c>
      <c r="E1329" s="272" t="s">
        <v>262</v>
      </c>
      <c r="F1329" s="272" t="s">
        <v>262</v>
      </c>
      <c r="G1329" s="272" t="s">
        <v>264</v>
      </c>
      <c r="H1329" s="272" t="s">
        <v>264</v>
      </c>
      <c r="I1329" s="272" t="s">
        <v>263</v>
      </c>
      <c r="J1329" s="272" t="s">
        <v>263</v>
      </c>
      <c r="K1329" s="272" t="s">
        <v>263</v>
      </c>
      <c r="L1329" s="272" t="s">
        <v>263</v>
      </c>
      <c r="M1329" s="272" t="s">
        <v>263</v>
      </c>
      <c r="N1329" s="272" t="s">
        <v>263</v>
      </c>
      <c r="O1329" s="272" t="s">
        <v>677</v>
      </c>
      <c r="P1329" s="272" t="s">
        <v>677</v>
      </c>
      <c r="Q1329" s="272" t="s">
        <v>677</v>
      </c>
      <c r="R1329" s="272" t="s">
        <v>677</v>
      </c>
      <c r="S1329" s="272" t="s">
        <v>677</v>
      </c>
      <c r="T1329" s="272" t="s">
        <v>677</v>
      </c>
      <c r="U1329" s="272" t="s">
        <v>677</v>
      </c>
      <c r="V1329" s="272" t="s">
        <v>677</v>
      </c>
      <c r="W1329" s="272" t="s">
        <v>677</v>
      </c>
      <c r="X1329" s="272" t="s">
        <v>677</v>
      </c>
      <c r="Y1329" s="272" t="s">
        <v>677</v>
      </c>
      <c r="Z1329" s="272" t="s">
        <v>677</v>
      </c>
      <c r="AA1329" s="272" t="s">
        <v>677</v>
      </c>
      <c r="AB1329" s="272" t="s">
        <v>677</v>
      </c>
      <c r="AC1329" s="272" t="s">
        <v>677</v>
      </c>
      <c r="AD1329" s="272" t="s">
        <v>677</v>
      </c>
      <c r="AE1329" s="272" t="s">
        <v>677</v>
      </c>
      <c r="AF1329" s="272" t="s">
        <v>677</v>
      </c>
      <c r="AG1329" s="272" t="s">
        <v>677</v>
      </c>
      <c r="AH1329" s="272" t="s">
        <v>677</v>
      </c>
      <c r="AI1329" s="272" t="s">
        <v>677</v>
      </c>
      <c r="AJ1329" s="272" t="s">
        <v>677</v>
      </c>
      <c r="AK1329" s="272" t="s">
        <v>677</v>
      </c>
      <c r="AL1329" s="272" t="s">
        <v>677</v>
      </c>
      <c r="AM1329" s="272" t="s">
        <v>677</v>
      </c>
      <c r="AN1329" s="272" t="s">
        <v>677</v>
      </c>
      <c r="AO1329" s="272" t="s">
        <v>677</v>
      </c>
      <c r="AP1329" s="272" t="s">
        <v>677</v>
      </c>
      <c r="AQ1329" s="272" t="s">
        <v>677</v>
      </c>
      <c r="AR1329" s="272" t="s">
        <v>677</v>
      </c>
      <c r="AS1329" s="272" t="s">
        <v>677</v>
      </c>
      <c r="AT1329" s="272" t="s">
        <v>677</v>
      </c>
      <c r="AU1329" s="272" t="s">
        <v>677</v>
      </c>
      <c r="AV1329" s="272" t="s">
        <v>677</v>
      </c>
      <c r="AW1329" s="272" t="s">
        <v>677</v>
      </c>
      <c r="AX1329" s="272" t="s">
        <v>677</v>
      </c>
    </row>
    <row r="1330" spans="1:50">
      <c r="A1330" s="272">
        <v>807928</v>
      </c>
      <c r="B1330" s="272" t="s">
        <v>712</v>
      </c>
      <c r="C1330" s="272" t="s">
        <v>262</v>
      </c>
      <c r="D1330" s="272" t="s">
        <v>262</v>
      </c>
      <c r="E1330" s="272" t="s">
        <v>262</v>
      </c>
      <c r="F1330" s="272" t="s">
        <v>264</v>
      </c>
      <c r="G1330" s="272" t="s">
        <v>262</v>
      </c>
      <c r="H1330" s="272" t="s">
        <v>262</v>
      </c>
      <c r="I1330" s="272" t="s">
        <v>262</v>
      </c>
      <c r="J1330" s="272" t="s">
        <v>264</v>
      </c>
      <c r="K1330" s="272" t="s">
        <v>262</v>
      </c>
      <c r="L1330" s="272" t="s">
        <v>262</v>
      </c>
      <c r="M1330" s="272" t="s">
        <v>264</v>
      </c>
      <c r="N1330" s="272" t="s">
        <v>264</v>
      </c>
      <c r="O1330" s="272" t="s">
        <v>677</v>
      </c>
      <c r="P1330" s="272" t="s">
        <v>677</v>
      </c>
      <c r="Q1330" s="272" t="s">
        <v>677</v>
      </c>
      <c r="R1330" s="272" t="s">
        <v>677</v>
      </c>
      <c r="S1330" s="272" t="s">
        <v>677</v>
      </c>
      <c r="T1330" s="272" t="s">
        <v>677</v>
      </c>
      <c r="U1330" s="272" t="s">
        <v>677</v>
      </c>
      <c r="V1330" s="272" t="s">
        <v>677</v>
      </c>
      <c r="W1330" s="272" t="s">
        <v>677</v>
      </c>
      <c r="X1330" s="272" t="s">
        <v>677</v>
      </c>
      <c r="Y1330" s="272" t="s">
        <v>677</v>
      </c>
      <c r="Z1330" s="272" t="s">
        <v>677</v>
      </c>
      <c r="AA1330" s="272" t="s">
        <v>677</v>
      </c>
      <c r="AB1330" s="272" t="s">
        <v>677</v>
      </c>
      <c r="AC1330" s="272" t="s">
        <v>677</v>
      </c>
      <c r="AD1330" s="272" t="s">
        <v>677</v>
      </c>
      <c r="AE1330" s="272" t="s">
        <v>677</v>
      </c>
      <c r="AF1330" s="272" t="s">
        <v>677</v>
      </c>
      <c r="AG1330" s="272" t="s">
        <v>677</v>
      </c>
      <c r="AH1330" s="272" t="s">
        <v>677</v>
      </c>
      <c r="AI1330" s="272" t="s">
        <v>677</v>
      </c>
      <c r="AJ1330" s="272" t="s">
        <v>677</v>
      </c>
      <c r="AK1330" s="272" t="s">
        <v>677</v>
      </c>
      <c r="AL1330" s="272" t="s">
        <v>677</v>
      </c>
      <c r="AM1330" s="272" t="s">
        <v>677</v>
      </c>
      <c r="AN1330" s="272" t="s">
        <v>677</v>
      </c>
      <c r="AO1330" s="272" t="s">
        <v>677</v>
      </c>
      <c r="AP1330" s="272" t="s">
        <v>677</v>
      </c>
      <c r="AQ1330" s="272" t="s">
        <v>677</v>
      </c>
      <c r="AR1330" s="272" t="s">
        <v>677</v>
      </c>
      <c r="AS1330" s="272" t="s">
        <v>677</v>
      </c>
      <c r="AT1330" s="272" t="s">
        <v>677</v>
      </c>
      <c r="AU1330" s="272" t="s">
        <v>677</v>
      </c>
      <c r="AV1330" s="272" t="s">
        <v>677</v>
      </c>
      <c r="AW1330" s="272" t="s">
        <v>677</v>
      </c>
      <c r="AX1330" s="272" t="s">
        <v>677</v>
      </c>
    </row>
    <row r="1331" spans="1:50">
      <c r="A1331" s="272">
        <v>807954</v>
      </c>
      <c r="B1331" s="272" t="s">
        <v>712</v>
      </c>
      <c r="C1331" s="272" t="s">
        <v>262</v>
      </c>
      <c r="D1331" s="272" t="s">
        <v>262</v>
      </c>
      <c r="E1331" s="272" t="s">
        <v>264</v>
      </c>
      <c r="F1331" s="272" t="s">
        <v>264</v>
      </c>
      <c r="G1331" s="272" t="s">
        <v>264</v>
      </c>
      <c r="H1331" s="272" t="s">
        <v>264</v>
      </c>
      <c r="I1331" s="272" t="s">
        <v>264</v>
      </c>
      <c r="J1331" s="272" t="s">
        <v>263</v>
      </c>
      <c r="K1331" s="272" t="s">
        <v>264</v>
      </c>
      <c r="L1331" s="272" t="s">
        <v>264</v>
      </c>
      <c r="M1331" s="272" t="s">
        <v>264</v>
      </c>
      <c r="N1331" s="272" t="s">
        <v>263</v>
      </c>
      <c r="O1331" s="272" t="s">
        <v>677</v>
      </c>
      <c r="P1331" s="272" t="s">
        <v>677</v>
      </c>
      <c r="Q1331" s="272" t="s">
        <v>677</v>
      </c>
      <c r="R1331" s="272" t="s">
        <v>677</v>
      </c>
      <c r="S1331" s="272" t="s">
        <v>677</v>
      </c>
      <c r="T1331" s="272" t="s">
        <v>677</v>
      </c>
      <c r="U1331" s="272" t="s">
        <v>677</v>
      </c>
      <c r="V1331" s="272" t="s">
        <v>677</v>
      </c>
      <c r="W1331" s="272" t="s">
        <v>677</v>
      </c>
      <c r="X1331" s="272" t="s">
        <v>677</v>
      </c>
      <c r="Y1331" s="272" t="s">
        <v>677</v>
      </c>
      <c r="Z1331" s="272" t="s">
        <v>677</v>
      </c>
      <c r="AA1331" s="272" t="s">
        <v>677</v>
      </c>
      <c r="AB1331" s="272" t="s">
        <v>677</v>
      </c>
      <c r="AC1331" s="272" t="s">
        <v>677</v>
      </c>
      <c r="AD1331" s="272" t="s">
        <v>677</v>
      </c>
      <c r="AE1331" s="272" t="s">
        <v>677</v>
      </c>
      <c r="AF1331" s="272" t="s">
        <v>677</v>
      </c>
      <c r="AG1331" s="272" t="s">
        <v>677</v>
      </c>
      <c r="AH1331" s="272" t="s">
        <v>677</v>
      </c>
      <c r="AI1331" s="272" t="s">
        <v>677</v>
      </c>
      <c r="AJ1331" s="272" t="s">
        <v>677</v>
      </c>
      <c r="AK1331" s="272" t="s">
        <v>677</v>
      </c>
      <c r="AL1331" s="272" t="s">
        <v>677</v>
      </c>
      <c r="AM1331" s="272" t="s">
        <v>677</v>
      </c>
      <c r="AN1331" s="272" t="s">
        <v>677</v>
      </c>
      <c r="AO1331" s="272" t="s">
        <v>677</v>
      </c>
      <c r="AP1331" s="272" t="s">
        <v>677</v>
      </c>
      <c r="AQ1331" s="272" t="s">
        <v>677</v>
      </c>
      <c r="AR1331" s="272" t="s">
        <v>677</v>
      </c>
      <c r="AS1331" s="272" t="s">
        <v>677</v>
      </c>
      <c r="AT1331" s="272" t="s">
        <v>677</v>
      </c>
      <c r="AU1331" s="272" t="s">
        <v>677</v>
      </c>
      <c r="AV1331" s="272" t="s">
        <v>677</v>
      </c>
      <c r="AW1331" s="272" t="s">
        <v>677</v>
      </c>
      <c r="AX1331" s="272" t="s">
        <v>677</v>
      </c>
    </row>
    <row r="1332" spans="1:50">
      <c r="A1332" s="272">
        <v>807964</v>
      </c>
      <c r="B1332" s="272" t="s">
        <v>712</v>
      </c>
      <c r="C1332" s="272" t="s">
        <v>262</v>
      </c>
      <c r="D1332" s="272" t="s">
        <v>262</v>
      </c>
      <c r="E1332" s="272" t="s">
        <v>264</v>
      </c>
      <c r="F1332" s="272" t="s">
        <v>262</v>
      </c>
      <c r="G1332" s="272" t="s">
        <v>264</v>
      </c>
      <c r="H1332" s="272" t="s">
        <v>262</v>
      </c>
      <c r="I1332" s="272" t="s">
        <v>264</v>
      </c>
      <c r="J1332" s="272" t="s">
        <v>262</v>
      </c>
      <c r="K1332" s="272" t="s">
        <v>262</v>
      </c>
      <c r="L1332" s="272" t="s">
        <v>262</v>
      </c>
      <c r="M1332" s="272" t="s">
        <v>262</v>
      </c>
      <c r="N1332" s="272" t="s">
        <v>264</v>
      </c>
      <c r="O1332" s="272" t="s">
        <v>677</v>
      </c>
      <c r="P1332" s="272" t="s">
        <v>677</v>
      </c>
      <c r="Q1332" s="272" t="s">
        <v>677</v>
      </c>
      <c r="R1332" s="272" t="s">
        <v>677</v>
      </c>
      <c r="S1332" s="272" t="s">
        <v>677</v>
      </c>
      <c r="T1332" s="272" t="s">
        <v>677</v>
      </c>
      <c r="U1332" s="272" t="s">
        <v>677</v>
      </c>
      <c r="V1332" s="272" t="s">
        <v>677</v>
      </c>
      <c r="W1332" s="272" t="s">
        <v>677</v>
      </c>
      <c r="X1332" s="272" t="s">
        <v>677</v>
      </c>
      <c r="Y1332" s="272" t="s">
        <v>677</v>
      </c>
      <c r="Z1332" s="272" t="s">
        <v>677</v>
      </c>
      <c r="AA1332" s="272" t="s">
        <v>677</v>
      </c>
      <c r="AB1332" s="272" t="s">
        <v>677</v>
      </c>
      <c r="AC1332" s="272" t="s">
        <v>677</v>
      </c>
      <c r="AD1332" s="272" t="s">
        <v>677</v>
      </c>
      <c r="AE1332" s="272" t="s">
        <v>677</v>
      </c>
      <c r="AF1332" s="272" t="s">
        <v>677</v>
      </c>
      <c r="AG1332" s="272" t="s">
        <v>677</v>
      </c>
      <c r="AH1332" s="272" t="s">
        <v>677</v>
      </c>
      <c r="AI1332" s="272" t="s">
        <v>677</v>
      </c>
      <c r="AJ1332" s="272" t="s">
        <v>677</v>
      </c>
      <c r="AK1332" s="272" t="s">
        <v>677</v>
      </c>
      <c r="AL1332" s="272" t="s">
        <v>677</v>
      </c>
      <c r="AM1332" s="272" t="s">
        <v>677</v>
      </c>
      <c r="AN1332" s="272" t="s">
        <v>677</v>
      </c>
      <c r="AO1332" s="272" t="s">
        <v>677</v>
      </c>
      <c r="AP1332" s="272" t="s">
        <v>677</v>
      </c>
      <c r="AQ1332" s="272" t="s">
        <v>677</v>
      </c>
      <c r="AR1332" s="272" t="s">
        <v>677</v>
      </c>
      <c r="AS1332" s="272" t="s">
        <v>677</v>
      </c>
      <c r="AT1332" s="272" t="s">
        <v>677</v>
      </c>
      <c r="AU1332" s="272" t="s">
        <v>677</v>
      </c>
      <c r="AV1332" s="272" t="s">
        <v>677</v>
      </c>
      <c r="AW1332" s="272" t="s">
        <v>677</v>
      </c>
      <c r="AX1332" s="272" t="s">
        <v>677</v>
      </c>
    </row>
    <row r="1333" spans="1:50">
      <c r="A1333" s="272">
        <v>807981</v>
      </c>
      <c r="B1333" s="272" t="s">
        <v>712</v>
      </c>
      <c r="C1333" s="272" t="s">
        <v>264</v>
      </c>
      <c r="D1333" s="272" t="s">
        <v>263</v>
      </c>
      <c r="E1333" s="272" t="s">
        <v>264</v>
      </c>
      <c r="F1333" s="272" t="s">
        <v>263</v>
      </c>
      <c r="G1333" s="272" t="s">
        <v>264</v>
      </c>
      <c r="H1333" s="272" t="s">
        <v>264</v>
      </c>
      <c r="I1333" s="272" t="s">
        <v>264</v>
      </c>
      <c r="J1333" s="272" t="s">
        <v>263</v>
      </c>
      <c r="K1333" s="272" t="s">
        <v>263</v>
      </c>
      <c r="L1333" s="272" t="s">
        <v>263</v>
      </c>
      <c r="M1333" s="272" t="s">
        <v>264</v>
      </c>
      <c r="N1333" s="272" t="s">
        <v>263</v>
      </c>
      <c r="O1333" s="272" t="s">
        <v>677</v>
      </c>
      <c r="P1333" s="272" t="s">
        <v>677</v>
      </c>
      <c r="Q1333" s="272" t="s">
        <v>677</v>
      </c>
      <c r="R1333" s="272" t="s">
        <v>677</v>
      </c>
      <c r="S1333" s="272" t="s">
        <v>677</v>
      </c>
      <c r="T1333" s="272" t="s">
        <v>677</v>
      </c>
      <c r="U1333" s="272" t="s">
        <v>677</v>
      </c>
      <c r="V1333" s="272" t="s">
        <v>677</v>
      </c>
      <c r="W1333" s="272" t="s">
        <v>677</v>
      </c>
      <c r="X1333" s="272" t="s">
        <v>677</v>
      </c>
      <c r="Y1333" s="272" t="s">
        <v>677</v>
      </c>
      <c r="Z1333" s="272" t="s">
        <v>677</v>
      </c>
      <c r="AA1333" s="272" t="s">
        <v>677</v>
      </c>
      <c r="AB1333" s="272" t="s">
        <v>677</v>
      </c>
      <c r="AC1333" s="272" t="s">
        <v>677</v>
      </c>
      <c r="AD1333" s="272" t="s">
        <v>677</v>
      </c>
      <c r="AE1333" s="272" t="s">
        <v>677</v>
      </c>
      <c r="AF1333" s="272" t="s">
        <v>677</v>
      </c>
      <c r="AG1333" s="272" t="s">
        <v>677</v>
      </c>
      <c r="AH1333" s="272" t="s">
        <v>677</v>
      </c>
      <c r="AI1333" s="272" t="s">
        <v>677</v>
      </c>
      <c r="AJ1333" s="272" t="s">
        <v>677</v>
      </c>
      <c r="AK1333" s="272" t="s">
        <v>677</v>
      </c>
      <c r="AL1333" s="272" t="s">
        <v>677</v>
      </c>
      <c r="AM1333" s="272" t="s">
        <v>677</v>
      </c>
      <c r="AN1333" s="272" t="s">
        <v>677</v>
      </c>
      <c r="AO1333" s="272" t="s">
        <v>677</v>
      </c>
      <c r="AP1333" s="272" t="s">
        <v>677</v>
      </c>
      <c r="AQ1333" s="272" t="s">
        <v>677</v>
      </c>
      <c r="AR1333" s="272" t="s">
        <v>677</v>
      </c>
      <c r="AS1333" s="272" t="s">
        <v>677</v>
      </c>
      <c r="AT1333" s="272" t="s">
        <v>677</v>
      </c>
      <c r="AU1333" s="272" t="s">
        <v>677</v>
      </c>
      <c r="AV1333" s="272" t="s">
        <v>677</v>
      </c>
      <c r="AW1333" s="272" t="s">
        <v>677</v>
      </c>
      <c r="AX1333" s="272" t="s">
        <v>677</v>
      </c>
    </row>
    <row r="1334" spans="1:50">
      <c r="A1334" s="272">
        <v>808000</v>
      </c>
      <c r="B1334" s="272" t="s">
        <v>712</v>
      </c>
      <c r="C1334" s="272" t="s">
        <v>262</v>
      </c>
      <c r="D1334" s="272" t="s">
        <v>263</v>
      </c>
      <c r="E1334" s="272" t="s">
        <v>264</v>
      </c>
      <c r="F1334" s="272" t="s">
        <v>264</v>
      </c>
      <c r="G1334" s="272" t="s">
        <v>262</v>
      </c>
      <c r="H1334" s="272" t="s">
        <v>262</v>
      </c>
      <c r="I1334" s="272" t="s">
        <v>264</v>
      </c>
      <c r="J1334" s="272" t="s">
        <v>262</v>
      </c>
      <c r="K1334" s="272" t="s">
        <v>263</v>
      </c>
      <c r="L1334" s="272" t="s">
        <v>264</v>
      </c>
      <c r="M1334" s="272" t="s">
        <v>262</v>
      </c>
      <c r="N1334" s="272" t="s">
        <v>264</v>
      </c>
      <c r="O1334" s="272" t="s">
        <v>677</v>
      </c>
      <c r="P1334" s="272" t="s">
        <v>677</v>
      </c>
      <c r="Q1334" s="272" t="s">
        <v>677</v>
      </c>
      <c r="R1334" s="272" t="s">
        <v>677</v>
      </c>
      <c r="S1334" s="272" t="s">
        <v>677</v>
      </c>
      <c r="T1334" s="272" t="s">
        <v>677</v>
      </c>
      <c r="U1334" s="272" t="s">
        <v>677</v>
      </c>
      <c r="V1334" s="272" t="s">
        <v>677</v>
      </c>
      <c r="W1334" s="272" t="s">
        <v>677</v>
      </c>
      <c r="X1334" s="272" t="s">
        <v>677</v>
      </c>
      <c r="Y1334" s="272" t="s">
        <v>677</v>
      </c>
      <c r="Z1334" s="272" t="s">
        <v>677</v>
      </c>
      <c r="AA1334" s="272" t="s">
        <v>677</v>
      </c>
      <c r="AB1334" s="272" t="s">
        <v>677</v>
      </c>
      <c r="AC1334" s="272" t="s">
        <v>677</v>
      </c>
      <c r="AD1334" s="272" t="s">
        <v>677</v>
      </c>
      <c r="AE1334" s="272" t="s">
        <v>677</v>
      </c>
      <c r="AF1334" s="272" t="s">
        <v>677</v>
      </c>
      <c r="AG1334" s="272" t="s">
        <v>677</v>
      </c>
      <c r="AH1334" s="272" t="s">
        <v>677</v>
      </c>
      <c r="AI1334" s="272" t="s">
        <v>677</v>
      </c>
      <c r="AJ1334" s="272" t="s">
        <v>677</v>
      </c>
      <c r="AK1334" s="272" t="s">
        <v>677</v>
      </c>
      <c r="AL1334" s="272" t="s">
        <v>677</v>
      </c>
      <c r="AM1334" s="272" t="s">
        <v>677</v>
      </c>
      <c r="AN1334" s="272" t="s">
        <v>677</v>
      </c>
      <c r="AO1334" s="272" t="s">
        <v>677</v>
      </c>
      <c r="AP1334" s="272" t="s">
        <v>677</v>
      </c>
      <c r="AQ1334" s="272" t="s">
        <v>677</v>
      </c>
      <c r="AR1334" s="272" t="s">
        <v>677</v>
      </c>
      <c r="AS1334" s="272" t="s">
        <v>677</v>
      </c>
      <c r="AT1334" s="272" t="s">
        <v>677</v>
      </c>
      <c r="AU1334" s="272" t="s">
        <v>677</v>
      </c>
      <c r="AV1334" s="272" t="s">
        <v>677</v>
      </c>
      <c r="AW1334" s="272" t="s">
        <v>677</v>
      </c>
      <c r="AX1334" s="272" t="s">
        <v>677</v>
      </c>
    </row>
    <row r="1335" spans="1:50">
      <c r="A1335" s="272">
        <v>808008</v>
      </c>
      <c r="B1335" s="272" t="s">
        <v>712</v>
      </c>
      <c r="C1335" s="272" t="s">
        <v>264</v>
      </c>
      <c r="D1335" s="272" t="s">
        <v>262</v>
      </c>
      <c r="E1335" s="272" t="s">
        <v>264</v>
      </c>
      <c r="F1335" s="272" t="s">
        <v>264</v>
      </c>
      <c r="G1335" s="272" t="s">
        <v>264</v>
      </c>
      <c r="H1335" s="272" t="s">
        <v>262</v>
      </c>
      <c r="I1335" s="272" t="s">
        <v>263</v>
      </c>
      <c r="J1335" s="272" t="s">
        <v>263</v>
      </c>
      <c r="K1335" s="272" t="s">
        <v>264</v>
      </c>
      <c r="L1335" s="272" t="s">
        <v>263</v>
      </c>
      <c r="M1335" s="272" t="s">
        <v>263</v>
      </c>
      <c r="N1335" s="272" t="s">
        <v>263</v>
      </c>
      <c r="O1335" s="272" t="s">
        <v>677</v>
      </c>
      <c r="P1335" s="272" t="s">
        <v>677</v>
      </c>
      <c r="Q1335" s="272" t="s">
        <v>677</v>
      </c>
      <c r="R1335" s="272" t="s">
        <v>677</v>
      </c>
      <c r="S1335" s="272" t="s">
        <v>677</v>
      </c>
      <c r="T1335" s="272" t="s">
        <v>677</v>
      </c>
      <c r="U1335" s="272" t="s">
        <v>677</v>
      </c>
      <c r="V1335" s="272" t="s">
        <v>677</v>
      </c>
      <c r="W1335" s="272" t="s">
        <v>677</v>
      </c>
      <c r="X1335" s="272" t="s">
        <v>677</v>
      </c>
      <c r="Y1335" s="272" t="s">
        <v>677</v>
      </c>
      <c r="Z1335" s="272" t="s">
        <v>677</v>
      </c>
      <c r="AA1335" s="272" t="s">
        <v>677</v>
      </c>
      <c r="AB1335" s="272" t="s">
        <v>677</v>
      </c>
      <c r="AC1335" s="272" t="s">
        <v>677</v>
      </c>
      <c r="AD1335" s="272" t="s">
        <v>677</v>
      </c>
      <c r="AE1335" s="272" t="s">
        <v>677</v>
      </c>
      <c r="AF1335" s="272" t="s">
        <v>677</v>
      </c>
      <c r="AG1335" s="272" t="s">
        <v>677</v>
      </c>
      <c r="AH1335" s="272" t="s">
        <v>677</v>
      </c>
      <c r="AI1335" s="272" t="s">
        <v>677</v>
      </c>
      <c r="AJ1335" s="272" t="s">
        <v>677</v>
      </c>
      <c r="AK1335" s="272" t="s">
        <v>677</v>
      </c>
      <c r="AL1335" s="272" t="s">
        <v>677</v>
      </c>
      <c r="AM1335" s="272" t="s">
        <v>677</v>
      </c>
      <c r="AN1335" s="272" t="s">
        <v>677</v>
      </c>
      <c r="AO1335" s="272" t="s">
        <v>677</v>
      </c>
      <c r="AP1335" s="272" t="s">
        <v>677</v>
      </c>
      <c r="AQ1335" s="272" t="s">
        <v>677</v>
      </c>
      <c r="AR1335" s="272" t="s">
        <v>677</v>
      </c>
      <c r="AS1335" s="272" t="s">
        <v>677</v>
      </c>
      <c r="AT1335" s="272" t="s">
        <v>677</v>
      </c>
      <c r="AU1335" s="272" t="s">
        <v>677</v>
      </c>
      <c r="AV1335" s="272" t="s">
        <v>677</v>
      </c>
      <c r="AW1335" s="272" t="s">
        <v>677</v>
      </c>
      <c r="AX1335" s="272" t="s">
        <v>677</v>
      </c>
    </row>
    <row r="1336" spans="1:50">
      <c r="A1336" s="272">
        <v>808013</v>
      </c>
      <c r="B1336" s="272" t="s">
        <v>712</v>
      </c>
      <c r="C1336" s="272" t="s">
        <v>264</v>
      </c>
      <c r="D1336" s="272" t="s">
        <v>262</v>
      </c>
      <c r="E1336" s="272" t="s">
        <v>262</v>
      </c>
      <c r="F1336" s="272" t="s">
        <v>262</v>
      </c>
      <c r="G1336" s="272" t="s">
        <v>262</v>
      </c>
      <c r="H1336" s="272" t="s">
        <v>262</v>
      </c>
      <c r="I1336" s="272" t="s">
        <v>262</v>
      </c>
      <c r="J1336" s="272" t="s">
        <v>264</v>
      </c>
      <c r="K1336" s="272" t="s">
        <v>262</v>
      </c>
      <c r="L1336" s="272" t="s">
        <v>264</v>
      </c>
      <c r="M1336" s="272" t="s">
        <v>264</v>
      </c>
      <c r="N1336" s="272" t="s">
        <v>263</v>
      </c>
      <c r="O1336" s="272" t="s">
        <v>677</v>
      </c>
      <c r="P1336" s="272" t="s">
        <v>677</v>
      </c>
      <c r="Q1336" s="272" t="s">
        <v>677</v>
      </c>
      <c r="R1336" s="272" t="s">
        <v>677</v>
      </c>
      <c r="S1336" s="272" t="s">
        <v>677</v>
      </c>
      <c r="T1336" s="272" t="s">
        <v>677</v>
      </c>
      <c r="U1336" s="272" t="s">
        <v>677</v>
      </c>
      <c r="V1336" s="272" t="s">
        <v>677</v>
      </c>
      <c r="W1336" s="272" t="s">
        <v>677</v>
      </c>
      <c r="X1336" s="272" t="s">
        <v>677</v>
      </c>
      <c r="Y1336" s="272" t="s">
        <v>677</v>
      </c>
      <c r="Z1336" s="272" t="s">
        <v>677</v>
      </c>
      <c r="AA1336" s="272" t="s">
        <v>677</v>
      </c>
      <c r="AB1336" s="272" t="s">
        <v>677</v>
      </c>
      <c r="AC1336" s="272" t="s">
        <v>677</v>
      </c>
      <c r="AD1336" s="272" t="s">
        <v>677</v>
      </c>
      <c r="AE1336" s="272" t="s">
        <v>677</v>
      </c>
      <c r="AF1336" s="272" t="s">
        <v>677</v>
      </c>
      <c r="AG1336" s="272" t="s">
        <v>677</v>
      </c>
      <c r="AH1336" s="272" t="s">
        <v>677</v>
      </c>
      <c r="AI1336" s="272" t="s">
        <v>677</v>
      </c>
      <c r="AJ1336" s="272" t="s">
        <v>677</v>
      </c>
      <c r="AK1336" s="272" t="s">
        <v>677</v>
      </c>
      <c r="AL1336" s="272" t="s">
        <v>677</v>
      </c>
      <c r="AM1336" s="272" t="s">
        <v>677</v>
      </c>
      <c r="AN1336" s="272" t="s">
        <v>677</v>
      </c>
      <c r="AO1336" s="272" t="s">
        <v>677</v>
      </c>
      <c r="AP1336" s="272" t="s">
        <v>677</v>
      </c>
      <c r="AQ1336" s="272" t="s">
        <v>677</v>
      </c>
      <c r="AR1336" s="272" t="s">
        <v>677</v>
      </c>
      <c r="AS1336" s="272" t="s">
        <v>677</v>
      </c>
      <c r="AT1336" s="272" t="s">
        <v>677</v>
      </c>
      <c r="AU1336" s="272" t="s">
        <v>677</v>
      </c>
      <c r="AV1336" s="272" t="s">
        <v>677</v>
      </c>
      <c r="AW1336" s="272" t="s">
        <v>677</v>
      </c>
      <c r="AX1336" s="272" t="s">
        <v>677</v>
      </c>
    </row>
    <row r="1337" spans="1:50">
      <c r="A1337" s="272">
        <v>808026</v>
      </c>
      <c r="B1337" s="272" t="s">
        <v>712</v>
      </c>
      <c r="C1337" s="272" t="s">
        <v>262</v>
      </c>
      <c r="D1337" s="272" t="s">
        <v>262</v>
      </c>
      <c r="E1337" s="272" t="s">
        <v>262</v>
      </c>
      <c r="F1337" s="272" t="s">
        <v>264</v>
      </c>
      <c r="G1337" s="272" t="s">
        <v>262</v>
      </c>
      <c r="H1337" s="272" t="s">
        <v>262</v>
      </c>
      <c r="I1337" s="272" t="s">
        <v>262</v>
      </c>
      <c r="J1337" s="272" t="s">
        <v>262</v>
      </c>
      <c r="K1337" s="272" t="s">
        <v>262</v>
      </c>
      <c r="L1337" s="272" t="s">
        <v>262</v>
      </c>
      <c r="M1337" s="272" t="s">
        <v>262</v>
      </c>
      <c r="N1337" s="272" t="s">
        <v>264</v>
      </c>
      <c r="O1337" s="272" t="s">
        <v>677</v>
      </c>
      <c r="P1337" s="272" t="s">
        <v>677</v>
      </c>
      <c r="Q1337" s="272" t="s">
        <v>677</v>
      </c>
      <c r="R1337" s="272" t="s">
        <v>677</v>
      </c>
      <c r="S1337" s="272" t="s">
        <v>677</v>
      </c>
      <c r="T1337" s="272" t="s">
        <v>677</v>
      </c>
      <c r="U1337" s="272" t="s">
        <v>677</v>
      </c>
      <c r="V1337" s="272" t="s">
        <v>677</v>
      </c>
      <c r="W1337" s="272" t="s">
        <v>677</v>
      </c>
      <c r="X1337" s="272" t="s">
        <v>677</v>
      </c>
      <c r="Y1337" s="272" t="s">
        <v>677</v>
      </c>
      <c r="Z1337" s="272" t="s">
        <v>677</v>
      </c>
      <c r="AA1337" s="272" t="s">
        <v>677</v>
      </c>
      <c r="AB1337" s="272" t="s">
        <v>677</v>
      </c>
      <c r="AC1337" s="272" t="s">
        <v>677</v>
      </c>
      <c r="AD1337" s="272" t="s">
        <v>677</v>
      </c>
      <c r="AE1337" s="272" t="s">
        <v>677</v>
      </c>
      <c r="AF1337" s="272" t="s">
        <v>677</v>
      </c>
      <c r="AG1337" s="272" t="s">
        <v>677</v>
      </c>
      <c r="AH1337" s="272" t="s">
        <v>677</v>
      </c>
      <c r="AI1337" s="272" t="s">
        <v>677</v>
      </c>
      <c r="AJ1337" s="272" t="s">
        <v>677</v>
      </c>
      <c r="AK1337" s="272" t="s">
        <v>677</v>
      </c>
      <c r="AL1337" s="272" t="s">
        <v>677</v>
      </c>
      <c r="AM1337" s="272" t="s">
        <v>677</v>
      </c>
      <c r="AN1337" s="272" t="s">
        <v>677</v>
      </c>
      <c r="AO1337" s="272" t="s">
        <v>677</v>
      </c>
      <c r="AP1337" s="272" t="s">
        <v>677</v>
      </c>
      <c r="AQ1337" s="272" t="s">
        <v>677</v>
      </c>
      <c r="AR1337" s="272" t="s">
        <v>677</v>
      </c>
      <c r="AS1337" s="272" t="s">
        <v>677</v>
      </c>
      <c r="AT1337" s="272" t="s">
        <v>677</v>
      </c>
      <c r="AU1337" s="272" t="s">
        <v>677</v>
      </c>
      <c r="AV1337" s="272" t="s">
        <v>677</v>
      </c>
      <c r="AW1337" s="272" t="s">
        <v>677</v>
      </c>
      <c r="AX1337" s="272" t="s">
        <v>677</v>
      </c>
    </row>
    <row r="1338" spans="1:50">
      <c r="A1338" s="272">
        <v>808059</v>
      </c>
      <c r="B1338" s="272" t="s">
        <v>712</v>
      </c>
      <c r="C1338" s="272" t="s">
        <v>262</v>
      </c>
      <c r="D1338" s="272" t="s">
        <v>262</v>
      </c>
      <c r="E1338" s="272" t="s">
        <v>264</v>
      </c>
      <c r="F1338" s="272" t="s">
        <v>263</v>
      </c>
      <c r="G1338" s="272" t="s">
        <v>264</v>
      </c>
      <c r="H1338" s="272" t="s">
        <v>264</v>
      </c>
      <c r="I1338" s="272" t="s">
        <v>263</v>
      </c>
      <c r="J1338" s="272" t="s">
        <v>263</v>
      </c>
      <c r="K1338" s="272" t="s">
        <v>263</v>
      </c>
      <c r="L1338" s="272" t="s">
        <v>263</v>
      </c>
      <c r="M1338" s="272" t="s">
        <v>263</v>
      </c>
      <c r="N1338" s="272" t="s">
        <v>263</v>
      </c>
      <c r="O1338" s="272" t="s">
        <v>677</v>
      </c>
      <c r="P1338" s="272" t="s">
        <v>677</v>
      </c>
      <c r="Q1338" s="272" t="s">
        <v>677</v>
      </c>
      <c r="R1338" s="272" t="s">
        <v>677</v>
      </c>
      <c r="S1338" s="272" t="s">
        <v>677</v>
      </c>
      <c r="T1338" s="272" t="s">
        <v>677</v>
      </c>
      <c r="U1338" s="272" t="s">
        <v>677</v>
      </c>
      <c r="V1338" s="272" t="s">
        <v>677</v>
      </c>
      <c r="W1338" s="272" t="s">
        <v>677</v>
      </c>
      <c r="X1338" s="272" t="s">
        <v>677</v>
      </c>
      <c r="Y1338" s="272" t="s">
        <v>677</v>
      </c>
      <c r="Z1338" s="272" t="s">
        <v>677</v>
      </c>
      <c r="AA1338" s="272" t="s">
        <v>677</v>
      </c>
      <c r="AB1338" s="272" t="s">
        <v>677</v>
      </c>
      <c r="AC1338" s="272" t="s">
        <v>677</v>
      </c>
      <c r="AD1338" s="272" t="s">
        <v>677</v>
      </c>
      <c r="AE1338" s="272" t="s">
        <v>677</v>
      </c>
      <c r="AF1338" s="272" t="s">
        <v>677</v>
      </c>
      <c r="AG1338" s="272" t="s">
        <v>677</v>
      </c>
      <c r="AH1338" s="272" t="s">
        <v>677</v>
      </c>
      <c r="AI1338" s="272" t="s">
        <v>677</v>
      </c>
      <c r="AJ1338" s="272" t="s">
        <v>677</v>
      </c>
      <c r="AK1338" s="272" t="s">
        <v>677</v>
      </c>
      <c r="AL1338" s="272" t="s">
        <v>677</v>
      </c>
      <c r="AM1338" s="272" t="s">
        <v>677</v>
      </c>
      <c r="AN1338" s="272" t="s">
        <v>677</v>
      </c>
      <c r="AO1338" s="272" t="s">
        <v>677</v>
      </c>
      <c r="AP1338" s="272" t="s">
        <v>677</v>
      </c>
      <c r="AQ1338" s="272" t="s">
        <v>677</v>
      </c>
      <c r="AR1338" s="272" t="s">
        <v>677</v>
      </c>
      <c r="AS1338" s="272" t="s">
        <v>677</v>
      </c>
      <c r="AT1338" s="272" t="s">
        <v>677</v>
      </c>
      <c r="AU1338" s="272" t="s">
        <v>677</v>
      </c>
      <c r="AV1338" s="272" t="s">
        <v>677</v>
      </c>
      <c r="AW1338" s="272" t="s">
        <v>677</v>
      </c>
      <c r="AX1338" s="272" t="s">
        <v>677</v>
      </c>
    </row>
    <row r="1339" spans="1:50">
      <c r="A1339" s="272">
        <v>808077</v>
      </c>
      <c r="B1339" s="272" t="s">
        <v>712</v>
      </c>
      <c r="C1339" s="272" t="s">
        <v>262</v>
      </c>
      <c r="D1339" s="272" t="s">
        <v>262</v>
      </c>
      <c r="E1339" s="272" t="s">
        <v>263</v>
      </c>
      <c r="F1339" s="272" t="s">
        <v>262</v>
      </c>
      <c r="G1339" s="272" t="s">
        <v>262</v>
      </c>
      <c r="H1339" s="272" t="s">
        <v>262</v>
      </c>
      <c r="I1339" s="272" t="s">
        <v>262</v>
      </c>
      <c r="J1339" s="272" t="s">
        <v>262</v>
      </c>
      <c r="K1339" s="272" t="s">
        <v>264</v>
      </c>
      <c r="L1339" s="272" t="s">
        <v>262</v>
      </c>
      <c r="M1339" s="272" t="s">
        <v>264</v>
      </c>
      <c r="N1339" s="272" t="s">
        <v>262</v>
      </c>
      <c r="O1339" s="272" t="s">
        <v>677</v>
      </c>
      <c r="P1339" s="272" t="s">
        <v>677</v>
      </c>
      <c r="Q1339" s="272" t="s">
        <v>677</v>
      </c>
      <c r="R1339" s="272" t="s">
        <v>677</v>
      </c>
      <c r="S1339" s="272" t="s">
        <v>677</v>
      </c>
      <c r="T1339" s="272" t="s">
        <v>677</v>
      </c>
      <c r="U1339" s="272" t="s">
        <v>677</v>
      </c>
      <c r="V1339" s="272" t="s">
        <v>677</v>
      </c>
      <c r="W1339" s="272" t="s">
        <v>677</v>
      </c>
      <c r="X1339" s="272" t="s">
        <v>677</v>
      </c>
      <c r="Y1339" s="272" t="s">
        <v>677</v>
      </c>
      <c r="Z1339" s="272" t="s">
        <v>677</v>
      </c>
      <c r="AA1339" s="272" t="s">
        <v>677</v>
      </c>
      <c r="AB1339" s="272" t="s">
        <v>677</v>
      </c>
      <c r="AC1339" s="272" t="s">
        <v>677</v>
      </c>
      <c r="AD1339" s="272" t="s">
        <v>677</v>
      </c>
      <c r="AE1339" s="272" t="s">
        <v>677</v>
      </c>
      <c r="AF1339" s="272" t="s">
        <v>677</v>
      </c>
      <c r="AG1339" s="272" t="s">
        <v>677</v>
      </c>
      <c r="AH1339" s="272" t="s">
        <v>677</v>
      </c>
      <c r="AI1339" s="272" t="s">
        <v>677</v>
      </c>
      <c r="AJ1339" s="272" t="s">
        <v>677</v>
      </c>
      <c r="AK1339" s="272" t="s">
        <v>677</v>
      </c>
      <c r="AL1339" s="272" t="s">
        <v>677</v>
      </c>
      <c r="AM1339" s="272" t="s">
        <v>677</v>
      </c>
      <c r="AN1339" s="272" t="s">
        <v>677</v>
      </c>
      <c r="AO1339" s="272" t="s">
        <v>677</v>
      </c>
      <c r="AP1339" s="272" t="s">
        <v>677</v>
      </c>
      <c r="AQ1339" s="272" t="s">
        <v>677</v>
      </c>
      <c r="AR1339" s="272" t="s">
        <v>677</v>
      </c>
      <c r="AS1339" s="272" t="s">
        <v>677</v>
      </c>
      <c r="AT1339" s="272" t="s">
        <v>677</v>
      </c>
      <c r="AU1339" s="272" t="s">
        <v>677</v>
      </c>
      <c r="AV1339" s="272" t="s">
        <v>677</v>
      </c>
      <c r="AW1339" s="272" t="s">
        <v>677</v>
      </c>
      <c r="AX1339" s="272" t="s">
        <v>677</v>
      </c>
    </row>
    <row r="1340" spans="1:50">
      <c r="A1340" s="272">
        <v>808079</v>
      </c>
      <c r="B1340" s="272" t="s">
        <v>712</v>
      </c>
      <c r="C1340" s="272" t="s">
        <v>262</v>
      </c>
      <c r="D1340" s="272" t="s">
        <v>262</v>
      </c>
      <c r="E1340" s="272" t="s">
        <v>262</v>
      </c>
      <c r="F1340" s="272" t="s">
        <v>262</v>
      </c>
      <c r="G1340" s="272" t="s">
        <v>263</v>
      </c>
      <c r="H1340" s="272" t="s">
        <v>262</v>
      </c>
      <c r="I1340" s="272" t="s">
        <v>262</v>
      </c>
      <c r="J1340" s="272" t="s">
        <v>262</v>
      </c>
      <c r="K1340" s="272" t="s">
        <v>262</v>
      </c>
      <c r="L1340" s="272" t="s">
        <v>262</v>
      </c>
      <c r="M1340" s="272" t="s">
        <v>262</v>
      </c>
      <c r="N1340" s="272" t="s">
        <v>264</v>
      </c>
      <c r="O1340" s="272" t="s">
        <v>677</v>
      </c>
      <c r="P1340" s="272" t="s">
        <v>677</v>
      </c>
      <c r="Q1340" s="272" t="s">
        <v>677</v>
      </c>
      <c r="R1340" s="272" t="s">
        <v>677</v>
      </c>
      <c r="S1340" s="272" t="s">
        <v>677</v>
      </c>
      <c r="T1340" s="272" t="s">
        <v>677</v>
      </c>
      <c r="U1340" s="272" t="s">
        <v>677</v>
      </c>
      <c r="V1340" s="272" t="s">
        <v>677</v>
      </c>
      <c r="W1340" s="272" t="s">
        <v>677</v>
      </c>
      <c r="X1340" s="272" t="s">
        <v>677</v>
      </c>
      <c r="Y1340" s="272" t="s">
        <v>677</v>
      </c>
      <c r="Z1340" s="272" t="s">
        <v>677</v>
      </c>
      <c r="AA1340" s="272" t="s">
        <v>677</v>
      </c>
      <c r="AB1340" s="272" t="s">
        <v>677</v>
      </c>
      <c r="AC1340" s="272" t="s">
        <v>677</v>
      </c>
      <c r="AD1340" s="272" t="s">
        <v>677</v>
      </c>
      <c r="AE1340" s="272" t="s">
        <v>677</v>
      </c>
      <c r="AF1340" s="272" t="s">
        <v>677</v>
      </c>
      <c r="AG1340" s="272" t="s">
        <v>677</v>
      </c>
      <c r="AH1340" s="272" t="s">
        <v>677</v>
      </c>
      <c r="AI1340" s="272" t="s">
        <v>677</v>
      </c>
      <c r="AJ1340" s="272" t="s">
        <v>677</v>
      </c>
      <c r="AK1340" s="272" t="s">
        <v>677</v>
      </c>
      <c r="AL1340" s="272" t="s">
        <v>677</v>
      </c>
      <c r="AM1340" s="272" t="s">
        <v>677</v>
      </c>
      <c r="AN1340" s="272" t="s">
        <v>677</v>
      </c>
      <c r="AO1340" s="272" t="s">
        <v>677</v>
      </c>
      <c r="AP1340" s="272" t="s">
        <v>677</v>
      </c>
      <c r="AQ1340" s="272" t="s">
        <v>677</v>
      </c>
      <c r="AR1340" s="272" t="s">
        <v>677</v>
      </c>
      <c r="AS1340" s="272" t="s">
        <v>677</v>
      </c>
      <c r="AT1340" s="272" t="s">
        <v>677</v>
      </c>
      <c r="AU1340" s="272" t="s">
        <v>677</v>
      </c>
      <c r="AV1340" s="272" t="s">
        <v>677</v>
      </c>
      <c r="AW1340" s="272" t="s">
        <v>677</v>
      </c>
      <c r="AX1340" s="272" t="s">
        <v>677</v>
      </c>
    </row>
    <row r="1341" spans="1:50">
      <c r="A1341" s="272">
        <v>808133</v>
      </c>
      <c r="B1341" s="272" t="s">
        <v>712</v>
      </c>
      <c r="C1341" s="272" t="s">
        <v>264</v>
      </c>
      <c r="D1341" s="272" t="s">
        <v>262</v>
      </c>
      <c r="E1341" s="272" t="s">
        <v>262</v>
      </c>
      <c r="F1341" s="272" t="s">
        <v>264</v>
      </c>
      <c r="G1341" s="272" t="s">
        <v>263</v>
      </c>
      <c r="H1341" s="272" t="s">
        <v>262</v>
      </c>
      <c r="I1341" s="272" t="s">
        <v>262</v>
      </c>
      <c r="J1341" s="272" t="s">
        <v>263</v>
      </c>
      <c r="K1341" s="272" t="s">
        <v>264</v>
      </c>
      <c r="L1341" s="272" t="s">
        <v>262</v>
      </c>
      <c r="M1341" s="272" t="s">
        <v>264</v>
      </c>
      <c r="N1341" s="272" t="s">
        <v>263</v>
      </c>
      <c r="O1341" s="272" t="s">
        <v>677</v>
      </c>
      <c r="P1341" s="272" t="s">
        <v>677</v>
      </c>
      <c r="Q1341" s="272" t="s">
        <v>677</v>
      </c>
      <c r="R1341" s="272" t="s">
        <v>677</v>
      </c>
      <c r="S1341" s="272" t="s">
        <v>677</v>
      </c>
      <c r="T1341" s="272" t="s">
        <v>677</v>
      </c>
      <c r="U1341" s="272" t="s">
        <v>677</v>
      </c>
      <c r="V1341" s="272" t="s">
        <v>677</v>
      </c>
      <c r="W1341" s="272" t="s">
        <v>677</v>
      </c>
      <c r="X1341" s="272" t="s">
        <v>677</v>
      </c>
      <c r="Y1341" s="272" t="s">
        <v>677</v>
      </c>
      <c r="Z1341" s="272" t="s">
        <v>677</v>
      </c>
      <c r="AA1341" s="272" t="s">
        <v>677</v>
      </c>
      <c r="AB1341" s="272" t="s">
        <v>677</v>
      </c>
      <c r="AC1341" s="272" t="s">
        <v>677</v>
      </c>
      <c r="AD1341" s="272" t="s">
        <v>677</v>
      </c>
      <c r="AE1341" s="272" t="s">
        <v>677</v>
      </c>
      <c r="AF1341" s="272" t="s">
        <v>677</v>
      </c>
      <c r="AG1341" s="272" t="s">
        <v>677</v>
      </c>
      <c r="AH1341" s="272" t="s">
        <v>677</v>
      </c>
      <c r="AI1341" s="272" t="s">
        <v>677</v>
      </c>
      <c r="AJ1341" s="272" t="s">
        <v>677</v>
      </c>
      <c r="AK1341" s="272" t="s">
        <v>677</v>
      </c>
      <c r="AL1341" s="272" t="s">
        <v>677</v>
      </c>
      <c r="AM1341" s="272" t="s">
        <v>677</v>
      </c>
      <c r="AN1341" s="272" t="s">
        <v>677</v>
      </c>
      <c r="AO1341" s="272" t="s">
        <v>677</v>
      </c>
      <c r="AP1341" s="272" t="s">
        <v>677</v>
      </c>
      <c r="AQ1341" s="272" t="s">
        <v>677</v>
      </c>
      <c r="AR1341" s="272" t="s">
        <v>677</v>
      </c>
      <c r="AS1341" s="272" t="s">
        <v>677</v>
      </c>
      <c r="AT1341" s="272" t="s">
        <v>677</v>
      </c>
      <c r="AU1341" s="272" t="s">
        <v>677</v>
      </c>
      <c r="AV1341" s="272" t="s">
        <v>677</v>
      </c>
      <c r="AW1341" s="272" t="s">
        <v>677</v>
      </c>
      <c r="AX1341" s="272" t="s">
        <v>677</v>
      </c>
    </row>
    <row r="1342" spans="1:50">
      <c r="A1342" s="272">
        <v>808168</v>
      </c>
      <c r="B1342" s="272" t="s">
        <v>712</v>
      </c>
      <c r="C1342" s="272" t="s">
        <v>264</v>
      </c>
      <c r="D1342" s="272" t="s">
        <v>263</v>
      </c>
      <c r="E1342" s="272" t="s">
        <v>263</v>
      </c>
      <c r="F1342" s="272" t="s">
        <v>262</v>
      </c>
      <c r="G1342" s="272" t="s">
        <v>262</v>
      </c>
      <c r="H1342" s="272" t="s">
        <v>262</v>
      </c>
      <c r="I1342" s="272" t="s">
        <v>262</v>
      </c>
      <c r="J1342" s="272" t="s">
        <v>264</v>
      </c>
      <c r="K1342" s="272" t="s">
        <v>262</v>
      </c>
      <c r="L1342" s="272" t="s">
        <v>264</v>
      </c>
      <c r="M1342" s="272" t="s">
        <v>264</v>
      </c>
      <c r="N1342" s="272" t="s">
        <v>263</v>
      </c>
      <c r="O1342" s="272" t="s">
        <v>677</v>
      </c>
      <c r="P1342" s="272" t="s">
        <v>677</v>
      </c>
      <c r="Q1342" s="272" t="s">
        <v>677</v>
      </c>
      <c r="R1342" s="272" t="s">
        <v>677</v>
      </c>
      <c r="S1342" s="272" t="s">
        <v>677</v>
      </c>
      <c r="T1342" s="272" t="s">
        <v>677</v>
      </c>
      <c r="U1342" s="272" t="s">
        <v>677</v>
      </c>
      <c r="V1342" s="272" t="s">
        <v>677</v>
      </c>
      <c r="W1342" s="272" t="s">
        <v>677</v>
      </c>
      <c r="X1342" s="272" t="s">
        <v>677</v>
      </c>
      <c r="Y1342" s="272" t="s">
        <v>677</v>
      </c>
      <c r="Z1342" s="272" t="s">
        <v>677</v>
      </c>
      <c r="AA1342" s="272" t="s">
        <v>677</v>
      </c>
      <c r="AB1342" s="272" t="s">
        <v>677</v>
      </c>
      <c r="AC1342" s="272" t="s">
        <v>677</v>
      </c>
      <c r="AD1342" s="272" t="s">
        <v>677</v>
      </c>
      <c r="AE1342" s="272" t="s">
        <v>677</v>
      </c>
      <c r="AF1342" s="272" t="s">
        <v>677</v>
      </c>
      <c r="AG1342" s="272" t="s">
        <v>677</v>
      </c>
      <c r="AH1342" s="272" t="s">
        <v>677</v>
      </c>
      <c r="AI1342" s="272" t="s">
        <v>677</v>
      </c>
      <c r="AJ1342" s="272" t="s">
        <v>677</v>
      </c>
      <c r="AK1342" s="272" t="s">
        <v>677</v>
      </c>
      <c r="AL1342" s="272" t="s">
        <v>677</v>
      </c>
      <c r="AM1342" s="272" t="s">
        <v>677</v>
      </c>
      <c r="AN1342" s="272" t="s">
        <v>677</v>
      </c>
      <c r="AO1342" s="272" t="s">
        <v>677</v>
      </c>
      <c r="AP1342" s="272" t="s">
        <v>677</v>
      </c>
      <c r="AQ1342" s="272" t="s">
        <v>677</v>
      </c>
      <c r="AR1342" s="272" t="s">
        <v>677</v>
      </c>
      <c r="AS1342" s="272" t="s">
        <v>677</v>
      </c>
      <c r="AT1342" s="272" t="s">
        <v>677</v>
      </c>
      <c r="AU1342" s="272" t="s">
        <v>677</v>
      </c>
      <c r="AV1342" s="272" t="s">
        <v>677</v>
      </c>
      <c r="AW1342" s="272" t="s">
        <v>677</v>
      </c>
      <c r="AX1342" s="272" t="s">
        <v>677</v>
      </c>
    </row>
    <row r="1343" spans="1:50">
      <c r="A1343" s="272">
        <v>808187</v>
      </c>
      <c r="B1343" s="272" t="s">
        <v>712</v>
      </c>
      <c r="C1343" s="272" t="s">
        <v>264</v>
      </c>
      <c r="D1343" s="272" t="s">
        <v>264</v>
      </c>
      <c r="E1343" s="272" t="s">
        <v>264</v>
      </c>
      <c r="F1343" s="272" t="s">
        <v>263</v>
      </c>
      <c r="G1343" s="272" t="s">
        <v>264</v>
      </c>
      <c r="H1343" s="272" t="s">
        <v>263</v>
      </c>
      <c r="I1343" s="272" t="s">
        <v>262</v>
      </c>
      <c r="J1343" s="272" t="s">
        <v>263</v>
      </c>
      <c r="K1343" s="272" t="s">
        <v>263</v>
      </c>
      <c r="L1343" s="272" t="s">
        <v>263</v>
      </c>
      <c r="M1343" s="272" t="s">
        <v>263</v>
      </c>
      <c r="N1343" s="272" t="s">
        <v>262</v>
      </c>
      <c r="O1343" s="272" t="s">
        <v>677</v>
      </c>
      <c r="P1343" s="272" t="s">
        <v>677</v>
      </c>
      <c r="Q1343" s="272" t="s">
        <v>677</v>
      </c>
      <c r="R1343" s="272" t="s">
        <v>677</v>
      </c>
      <c r="S1343" s="272" t="s">
        <v>677</v>
      </c>
      <c r="T1343" s="272" t="s">
        <v>677</v>
      </c>
      <c r="U1343" s="272" t="s">
        <v>677</v>
      </c>
      <c r="V1343" s="272" t="s">
        <v>677</v>
      </c>
      <c r="W1343" s="272" t="s">
        <v>677</v>
      </c>
      <c r="X1343" s="272" t="s">
        <v>677</v>
      </c>
      <c r="Y1343" s="272" t="s">
        <v>677</v>
      </c>
      <c r="Z1343" s="272" t="s">
        <v>677</v>
      </c>
      <c r="AA1343" s="272" t="s">
        <v>677</v>
      </c>
      <c r="AB1343" s="272" t="s">
        <v>677</v>
      </c>
      <c r="AC1343" s="272" t="s">
        <v>677</v>
      </c>
      <c r="AD1343" s="272" t="s">
        <v>677</v>
      </c>
      <c r="AE1343" s="272" t="s">
        <v>677</v>
      </c>
      <c r="AF1343" s="272" t="s">
        <v>677</v>
      </c>
      <c r="AG1343" s="272" t="s">
        <v>677</v>
      </c>
      <c r="AH1343" s="272" t="s">
        <v>677</v>
      </c>
      <c r="AI1343" s="272" t="s">
        <v>677</v>
      </c>
      <c r="AJ1343" s="272" t="s">
        <v>677</v>
      </c>
      <c r="AK1343" s="272" t="s">
        <v>677</v>
      </c>
      <c r="AL1343" s="272" t="s">
        <v>677</v>
      </c>
      <c r="AM1343" s="272" t="s">
        <v>677</v>
      </c>
      <c r="AN1343" s="272" t="s">
        <v>677</v>
      </c>
      <c r="AO1343" s="272" t="s">
        <v>677</v>
      </c>
      <c r="AP1343" s="272" t="s">
        <v>677</v>
      </c>
      <c r="AQ1343" s="272" t="s">
        <v>677</v>
      </c>
      <c r="AR1343" s="272" t="s">
        <v>677</v>
      </c>
      <c r="AS1343" s="272" t="s">
        <v>677</v>
      </c>
      <c r="AT1343" s="272" t="s">
        <v>677</v>
      </c>
      <c r="AU1343" s="272" t="s">
        <v>677</v>
      </c>
      <c r="AV1343" s="272" t="s">
        <v>677</v>
      </c>
      <c r="AW1343" s="272" t="s">
        <v>677</v>
      </c>
      <c r="AX1343" s="272" t="s">
        <v>677</v>
      </c>
    </row>
    <row r="1344" spans="1:50">
      <c r="A1344" s="272">
        <v>808206</v>
      </c>
      <c r="B1344" s="272" t="s">
        <v>712</v>
      </c>
      <c r="C1344" s="272" t="s">
        <v>262</v>
      </c>
      <c r="D1344" s="272" t="s">
        <v>262</v>
      </c>
      <c r="E1344" s="272" t="s">
        <v>262</v>
      </c>
      <c r="F1344" s="272" t="s">
        <v>262</v>
      </c>
      <c r="G1344" s="272" t="s">
        <v>264</v>
      </c>
      <c r="H1344" s="272" t="s">
        <v>262</v>
      </c>
      <c r="I1344" s="272" t="s">
        <v>264</v>
      </c>
      <c r="J1344" s="272" t="s">
        <v>264</v>
      </c>
      <c r="K1344" s="272" t="s">
        <v>264</v>
      </c>
      <c r="L1344" s="272" t="s">
        <v>262</v>
      </c>
      <c r="M1344" s="272" t="s">
        <v>263</v>
      </c>
      <c r="N1344" s="272" t="s">
        <v>263</v>
      </c>
      <c r="O1344" s="272" t="s">
        <v>677</v>
      </c>
      <c r="P1344" s="272" t="s">
        <v>677</v>
      </c>
      <c r="Q1344" s="272" t="s">
        <v>677</v>
      </c>
      <c r="R1344" s="272" t="s">
        <v>677</v>
      </c>
      <c r="S1344" s="272" t="s">
        <v>677</v>
      </c>
      <c r="T1344" s="272" t="s">
        <v>677</v>
      </c>
      <c r="U1344" s="272" t="s">
        <v>677</v>
      </c>
      <c r="V1344" s="272" t="s">
        <v>677</v>
      </c>
      <c r="W1344" s="272" t="s">
        <v>677</v>
      </c>
      <c r="X1344" s="272" t="s">
        <v>677</v>
      </c>
      <c r="Y1344" s="272" t="s">
        <v>677</v>
      </c>
      <c r="Z1344" s="272" t="s">
        <v>677</v>
      </c>
      <c r="AA1344" s="272" t="s">
        <v>677</v>
      </c>
      <c r="AB1344" s="272" t="s">
        <v>677</v>
      </c>
      <c r="AC1344" s="272" t="s">
        <v>677</v>
      </c>
      <c r="AD1344" s="272" t="s">
        <v>677</v>
      </c>
      <c r="AE1344" s="272" t="s">
        <v>677</v>
      </c>
      <c r="AF1344" s="272" t="s">
        <v>677</v>
      </c>
      <c r="AG1344" s="272" t="s">
        <v>677</v>
      </c>
      <c r="AH1344" s="272" t="s">
        <v>677</v>
      </c>
      <c r="AI1344" s="272" t="s">
        <v>677</v>
      </c>
      <c r="AJ1344" s="272" t="s">
        <v>677</v>
      </c>
      <c r="AK1344" s="272" t="s">
        <v>677</v>
      </c>
      <c r="AL1344" s="272" t="s">
        <v>677</v>
      </c>
      <c r="AM1344" s="272" t="s">
        <v>677</v>
      </c>
      <c r="AN1344" s="272" t="s">
        <v>677</v>
      </c>
      <c r="AO1344" s="272" t="s">
        <v>677</v>
      </c>
      <c r="AP1344" s="272" t="s">
        <v>677</v>
      </c>
      <c r="AQ1344" s="272" t="s">
        <v>677</v>
      </c>
      <c r="AR1344" s="272" t="s">
        <v>677</v>
      </c>
      <c r="AS1344" s="272" t="s">
        <v>677</v>
      </c>
      <c r="AT1344" s="272" t="s">
        <v>677</v>
      </c>
      <c r="AU1344" s="272" t="s">
        <v>677</v>
      </c>
      <c r="AV1344" s="272" t="s">
        <v>677</v>
      </c>
      <c r="AW1344" s="272" t="s">
        <v>677</v>
      </c>
      <c r="AX1344" s="272" t="s">
        <v>677</v>
      </c>
    </row>
    <row r="1345" spans="1:50">
      <c r="A1345" s="272">
        <v>808267</v>
      </c>
      <c r="B1345" s="272" t="s">
        <v>712</v>
      </c>
      <c r="C1345" s="272" t="s">
        <v>262</v>
      </c>
      <c r="D1345" s="272" t="s">
        <v>262</v>
      </c>
      <c r="E1345" s="272" t="s">
        <v>264</v>
      </c>
      <c r="F1345" s="272" t="s">
        <v>262</v>
      </c>
      <c r="G1345" s="272" t="s">
        <v>264</v>
      </c>
      <c r="H1345" s="272" t="s">
        <v>263</v>
      </c>
      <c r="I1345" s="272" t="s">
        <v>262</v>
      </c>
      <c r="J1345" s="272" t="s">
        <v>262</v>
      </c>
      <c r="K1345" s="272" t="s">
        <v>262</v>
      </c>
      <c r="L1345" s="272" t="s">
        <v>262</v>
      </c>
      <c r="M1345" s="272" t="s">
        <v>263</v>
      </c>
      <c r="N1345" s="272" t="s">
        <v>263</v>
      </c>
      <c r="O1345" s="272" t="s">
        <v>677</v>
      </c>
      <c r="P1345" s="272" t="s">
        <v>677</v>
      </c>
      <c r="Q1345" s="272" t="s">
        <v>677</v>
      </c>
      <c r="R1345" s="272" t="s">
        <v>677</v>
      </c>
      <c r="S1345" s="272" t="s">
        <v>677</v>
      </c>
      <c r="T1345" s="272" t="s">
        <v>677</v>
      </c>
      <c r="U1345" s="272" t="s">
        <v>677</v>
      </c>
      <c r="V1345" s="272" t="s">
        <v>677</v>
      </c>
      <c r="W1345" s="272" t="s">
        <v>677</v>
      </c>
      <c r="X1345" s="272" t="s">
        <v>677</v>
      </c>
      <c r="Y1345" s="272" t="s">
        <v>677</v>
      </c>
      <c r="Z1345" s="272" t="s">
        <v>677</v>
      </c>
      <c r="AA1345" s="272" t="s">
        <v>677</v>
      </c>
      <c r="AB1345" s="272" t="s">
        <v>677</v>
      </c>
      <c r="AC1345" s="272" t="s">
        <v>677</v>
      </c>
      <c r="AD1345" s="272" t="s">
        <v>677</v>
      </c>
      <c r="AE1345" s="272" t="s">
        <v>677</v>
      </c>
      <c r="AF1345" s="272" t="s">
        <v>677</v>
      </c>
      <c r="AG1345" s="272" t="s">
        <v>677</v>
      </c>
      <c r="AH1345" s="272" t="s">
        <v>677</v>
      </c>
      <c r="AI1345" s="272" t="s">
        <v>677</v>
      </c>
      <c r="AJ1345" s="272" t="s">
        <v>677</v>
      </c>
      <c r="AK1345" s="272" t="s">
        <v>677</v>
      </c>
      <c r="AL1345" s="272" t="s">
        <v>677</v>
      </c>
      <c r="AM1345" s="272" t="s">
        <v>677</v>
      </c>
      <c r="AN1345" s="272" t="s">
        <v>677</v>
      </c>
      <c r="AO1345" s="272" t="s">
        <v>677</v>
      </c>
      <c r="AP1345" s="272" t="s">
        <v>677</v>
      </c>
      <c r="AQ1345" s="272" t="s">
        <v>677</v>
      </c>
      <c r="AR1345" s="272" t="s">
        <v>677</v>
      </c>
      <c r="AS1345" s="272" t="s">
        <v>677</v>
      </c>
      <c r="AT1345" s="272" t="s">
        <v>677</v>
      </c>
      <c r="AU1345" s="272" t="s">
        <v>677</v>
      </c>
      <c r="AV1345" s="272" t="s">
        <v>677</v>
      </c>
      <c r="AW1345" s="272" t="s">
        <v>677</v>
      </c>
      <c r="AX1345" s="272" t="s">
        <v>677</v>
      </c>
    </row>
    <row r="1346" spans="1:50">
      <c r="A1346" s="272">
        <v>808284</v>
      </c>
      <c r="B1346" s="272" t="s">
        <v>712</v>
      </c>
      <c r="C1346" s="272" t="s">
        <v>262</v>
      </c>
      <c r="D1346" s="272" t="s">
        <v>262</v>
      </c>
      <c r="E1346" s="272" t="s">
        <v>264</v>
      </c>
      <c r="F1346" s="272" t="s">
        <v>262</v>
      </c>
      <c r="G1346" s="272" t="s">
        <v>262</v>
      </c>
      <c r="H1346" s="272" t="s">
        <v>264</v>
      </c>
      <c r="I1346" s="272" t="s">
        <v>262</v>
      </c>
      <c r="J1346" s="272" t="s">
        <v>262</v>
      </c>
      <c r="K1346" s="272" t="s">
        <v>264</v>
      </c>
      <c r="L1346" s="272" t="s">
        <v>264</v>
      </c>
      <c r="M1346" s="272" t="s">
        <v>264</v>
      </c>
      <c r="N1346" s="272" t="s">
        <v>262</v>
      </c>
      <c r="O1346" s="272" t="s">
        <v>677</v>
      </c>
      <c r="P1346" s="272" t="s">
        <v>677</v>
      </c>
      <c r="Q1346" s="272" t="s">
        <v>677</v>
      </c>
      <c r="R1346" s="272" t="s">
        <v>677</v>
      </c>
      <c r="S1346" s="272" t="s">
        <v>677</v>
      </c>
      <c r="T1346" s="272" t="s">
        <v>677</v>
      </c>
      <c r="U1346" s="272" t="s">
        <v>677</v>
      </c>
      <c r="V1346" s="272" t="s">
        <v>677</v>
      </c>
      <c r="W1346" s="272" t="s">
        <v>677</v>
      </c>
      <c r="X1346" s="272" t="s">
        <v>677</v>
      </c>
      <c r="Y1346" s="272" t="s">
        <v>677</v>
      </c>
      <c r="Z1346" s="272" t="s">
        <v>677</v>
      </c>
      <c r="AA1346" s="272" t="s">
        <v>677</v>
      </c>
      <c r="AB1346" s="272" t="s">
        <v>677</v>
      </c>
      <c r="AC1346" s="272" t="s">
        <v>677</v>
      </c>
      <c r="AD1346" s="272" t="s">
        <v>677</v>
      </c>
      <c r="AE1346" s="272" t="s">
        <v>677</v>
      </c>
      <c r="AF1346" s="272" t="s">
        <v>677</v>
      </c>
      <c r="AG1346" s="272" t="s">
        <v>677</v>
      </c>
      <c r="AH1346" s="272" t="s">
        <v>677</v>
      </c>
      <c r="AI1346" s="272" t="s">
        <v>677</v>
      </c>
      <c r="AJ1346" s="272" t="s">
        <v>677</v>
      </c>
      <c r="AK1346" s="272" t="s">
        <v>677</v>
      </c>
      <c r="AL1346" s="272" t="s">
        <v>677</v>
      </c>
      <c r="AM1346" s="272" t="s">
        <v>677</v>
      </c>
      <c r="AN1346" s="272" t="s">
        <v>677</v>
      </c>
      <c r="AO1346" s="272" t="s">
        <v>677</v>
      </c>
      <c r="AP1346" s="272" t="s">
        <v>677</v>
      </c>
      <c r="AQ1346" s="272" t="s">
        <v>677</v>
      </c>
      <c r="AR1346" s="272" t="s">
        <v>677</v>
      </c>
      <c r="AS1346" s="272" t="s">
        <v>677</v>
      </c>
      <c r="AT1346" s="272" t="s">
        <v>677</v>
      </c>
      <c r="AU1346" s="272" t="s">
        <v>677</v>
      </c>
      <c r="AV1346" s="272" t="s">
        <v>677</v>
      </c>
      <c r="AW1346" s="272" t="s">
        <v>677</v>
      </c>
      <c r="AX1346" s="272" t="s">
        <v>677</v>
      </c>
    </row>
    <row r="1347" spans="1:50">
      <c r="A1347" s="272">
        <v>808316</v>
      </c>
      <c r="B1347" s="272" t="s">
        <v>712</v>
      </c>
      <c r="C1347" s="272" t="s">
        <v>262</v>
      </c>
      <c r="D1347" s="272" t="s">
        <v>264</v>
      </c>
      <c r="E1347" s="272" t="s">
        <v>262</v>
      </c>
      <c r="F1347" s="272" t="s">
        <v>262</v>
      </c>
      <c r="G1347" s="272" t="s">
        <v>263</v>
      </c>
      <c r="H1347" s="272" t="s">
        <v>264</v>
      </c>
      <c r="I1347" s="272" t="s">
        <v>262</v>
      </c>
      <c r="J1347" s="272" t="s">
        <v>263</v>
      </c>
      <c r="K1347" s="272" t="s">
        <v>262</v>
      </c>
      <c r="L1347" s="272" t="s">
        <v>262</v>
      </c>
      <c r="M1347" s="272" t="s">
        <v>264</v>
      </c>
      <c r="N1347" s="272" t="s">
        <v>264</v>
      </c>
      <c r="O1347" s="272" t="s">
        <v>677</v>
      </c>
      <c r="P1347" s="272" t="s">
        <v>677</v>
      </c>
      <c r="Q1347" s="272" t="s">
        <v>677</v>
      </c>
      <c r="R1347" s="272" t="s">
        <v>677</v>
      </c>
      <c r="S1347" s="272" t="s">
        <v>677</v>
      </c>
      <c r="T1347" s="272" t="s">
        <v>677</v>
      </c>
      <c r="U1347" s="272" t="s">
        <v>677</v>
      </c>
      <c r="V1347" s="272" t="s">
        <v>677</v>
      </c>
      <c r="W1347" s="272" t="s">
        <v>677</v>
      </c>
      <c r="X1347" s="272" t="s">
        <v>677</v>
      </c>
      <c r="Y1347" s="272" t="s">
        <v>677</v>
      </c>
      <c r="Z1347" s="272" t="s">
        <v>677</v>
      </c>
      <c r="AA1347" s="272" t="s">
        <v>677</v>
      </c>
      <c r="AB1347" s="272" t="s">
        <v>677</v>
      </c>
      <c r="AC1347" s="272" t="s">
        <v>677</v>
      </c>
      <c r="AD1347" s="272" t="s">
        <v>677</v>
      </c>
      <c r="AE1347" s="272" t="s">
        <v>677</v>
      </c>
      <c r="AF1347" s="272" t="s">
        <v>677</v>
      </c>
      <c r="AG1347" s="272" t="s">
        <v>677</v>
      </c>
      <c r="AH1347" s="272" t="s">
        <v>677</v>
      </c>
      <c r="AI1347" s="272" t="s">
        <v>677</v>
      </c>
      <c r="AJ1347" s="272" t="s">
        <v>677</v>
      </c>
      <c r="AK1347" s="272" t="s">
        <v>677</v>
      </c>
      <c r="AL1347" s="272" t="s">
        <v>677</v>
      </c>
      <c r="AM1347" s="272" t="s">
        <v>677</v>
      </c>
      <c r="AN1347" s="272" t="s">
        <v>677</v>
      </c>
      <c r="AO1347" s="272" t="s">
        <v>677</v>
      </c>
      <c r="AP1347" s="272" t="s">
        <v>677</v>
      </c>
      <c r="AQ1347" s="272" t="s">
        <v>677</v>
      </c>
      <c r="AR1347" s="272" t="s">
        <v>677</v>
      </c>
      <c r="AS1347" s="272" t="s">
        <v>677</v>
      </c>
      <c r="AT1347" s="272" t="s">
        <v>677</v>
      </c>
      <c r="AU1347" s="272" t="s">
        <v>677</v>
      </c>
      <c r="AV1347" s="272" t="s">
        <v>677</v>
      </c>
      <c r="AW1347" s="272" t="s">
        <v>677</v>
      </c>
      <c r="AX1347" s="272" t="s">
        <v>677</v>
      </c>
    </row>
    <row r="1348" spans="1:50">
      <c r="A1348" s="272">
        <v>808322</v>
      </c>
      <c r="B1348" s="272" t="s">
        <v>712</v>
      </c>
      <c r="C1348" s="272" t="s">
        <v>262</v>
      </c>
      <c r="D1348" s="272" t="s">
        <v>264</v>
      </c>
      <c r="E1348" s="272" t="s">
        <v>262</v>
      </c>
      <c r="F1348" s="272" t="s">
        <v>264</v>
      </c>
      <c r="G1348" s="272" t="s">
        <v>262</v>
      </c>
      <c r="H1348" s="272" t="s">
        <v>262</v>
      </c>
      <c r="I1348" s="272" t="s">
        <v>262</v>
      </c>
      <c r="J1348" s="272" t="s">
        <v>263</v>
      </c>
      <c r="K1348" s="272" t="s">
        <v>264</v>
      </c>
      <c r="L1348" s="272" t="s">
        <v>264</v>
      </c>
      <c r="M1348" s="272" t="s">
        <v>263</v>
      </c>
      <c r="N1348" s="272" t="s">
        <v>263</v>
      </c>
      <c r="O1348" s="272" t="s">
        <v>677</v>
      </c>
      <c r="P1348" s="272" t="s">
        <v>677</v>
      </c>
      <c r="Q1348" s="272" t="s">
        <v>677</v>
      </c>
      <c r="R1348" s="272" t="s">
        <v>677</v>
      </c>
      <c r="S1348" s="272" t="s">
        <v>677</v>
      </c>
      <c r="T1348" s="272" t="s">
        <v>677</v>
      </c>
      <c r="U1348" s="272" t="s">
        <v>677</v>
      </c>
      <c r="V1348" s="272" t="s">
        <v>677</v>
      </c>
      <c r="W1348" s="272" t="s">
        <v>677</v>
      </c>
      <c r="X1348" s="272" t="s">
        <v>677</v>
      </c>
      <c r="Y1348" s="272" t="s">
        <v>677</v>
      </c>
      <c r="Z1348" s="272" t="s">
        <v>677</v>
      </c>
      <c r="AA1348" s="272" t="s">
        <v>677</v>
      </c>
      <c r="AB1348" s="272" t="s">
        <v>677</v>
      </c>
      <c r="AC1348" s="272" t="s">
        <v>677</v>
      </c>
      <c r="AD1348" s="272" t="s">
        <v>677</v>
      </c>
      <c r="AE1348" s="272" t="s">
        <v>677</v>
      </c>
      <c r="AF1348" s="272" t="s">
        <v>677</v>
      </c>
      <c r="AG1348" s="272" t="s">
        <v>677</v>
      </c>
      <c r="AH1348" s="272" t="s">
        <v>677</v>
      </c>
      <c r="AI1348" s="272" t="s">
        <v>677</v>
      </c>
      <c r="AJ1348" s="272" t="s">
        <v>677</v>
      </c>
      <c r="AK1348" s="272" t="s">
        <v>677</v>
      </c>
      <c r="AL1348" s="272" t="s">
        <v>677</v>
      </c>
      <c r="AM1348" s="272" t="s">
        <v>677</v>
      </c>
      <c r="AN1348" s="272" t="s">
        <v>677</v>
      </c>
      <c r="AO1348" s="272" t="s">
        <v>677</v>
      </c>
      <c r="AP1348" s="272" t="s">
        <v>677</v>
      </c>
      <c r="AQ1348" s="272" t="s">
        <v>677</v>
      </c>
      <c r="AR1348" s="272" t="s">
        <v>677</v>
      </c>
      <c r="AS1348" s="272" t="s">
        <v>677</v>
      </c>
      <c r="AT1348" s="272" t="s">
        <v>677</v>
      </c>
      <c r="AU1348" s="272" t="s">
        <v>677</v>
      </c>
      <c r="AV1348" s="272" t="s">
        <v>677</v>
      </c>
      <c r="AW1348" s="272" t="s">
        <v>677</v>
      </c>
      <c r="AX1348" s="272" t="s">
        <v>677</v>
      </c>
    </row>
    <row r="1349" spans="1:50">
      <c r="A1349" s="272">
        <v>808332</v>
      </c>
      <c r="B1349" s="272" t="s">
        <v>712</v>
      </c>
      <c r="C1349" s="272" t="s">
        <v>262</v>
      </c>
      <c r="D1349" s="272" t="s">
        <v>262</v>
      </c>
      <c r="E1349" s="272" t="s">
        <v>262</v>
      </c>
      <c r="F1349" s="272" t="s">
        <v>262</v>
      </c>
      <c r="G1349" s="272" t="s">
        <v>262</v>
      </c>
      <c r="H1349" s="272" t="s">
        <v>264</v>
      </c>
      <c r="I1349" s="272" t="s">
        <v>264</v>
      </c>
      <c r="J1349" s="272" t="s">
        <v>262</v>
      </c>
      <c r="K1349" s="272" t="s">
        <v>262</v>
      </c>
      <c r="L1349" s="272" t="s">
        <v>262</v>
      </c>
      <c r="M1349" s="272" t="s">
        <v>263</v>
      </c>
      <c r="N1349" s="272" t="s">
        <v>264</v>
      </c>
      <c r="O1349" s="272" t="s">
        <v>677</v>
      </c>
      <c r="P1349" s="272" t="s">
        <v>677</v>
      </c>
      <c r="Q1349" s="272" t="s">
        <v>677</v>
      </c>
      <c r="R1349" s="272" t="s">
        <v>677</v>
      </c>
      <c r="S1349" s="272" t="s">
        <v>677</v>
      </c>
      <c r="T1349" s="272" t="s">
        <v>677</v>
      </c>
      <c r="U1349" s="272" t="s">
        <v>677</v>
      </c>
      <c r="V1349" s="272" t="s">
        <v>677</v>
      </c>
      <c r="W1349" s="272" t="s">
        <v>677</v>
      </c>
      <c r="X1349" s="272" t="s">
        <v>677</v>
      </c>
      <c r="Y1349" s="272" t="s">
        <v>677</v>
      </c>
      <c r="Z1349" s="272" t="s">
        <v>677</v>
      </c>
      <c r="AA1349" s="272" t="s">
        <v>677</v>
      </c>
      <c r="AB1349" s="272" t="s">
        <v>677</v>
      </c>
      <c r="AC1349" s="272" t="s">
        <v>677</v>
      </c>
      <c r="AD1349" s="272" t="s">
        <v>677</v>
      </c>
      <c r="AE1349" s="272" t="s">
        <v>677</v>
      </c>
      <c r="AF1349" s="272" t="s">
        <v>677</v>
      </c>
      <c r="AG1349" s="272" t="s">
        <v>677</v>
      </c>
      <c r="AH1349" s="272" t="s">
        <v>677</v>
      </c>
      <c r="AI1349" s="272" t="s">
        <v>677</v>
      </c>
      <c r="AJ1349" s="272" t="s">
        <v>677</v>
      </c>
      <c r="AK1349" s="272" t="s">
        <v>677</v>
      </c>
      <c r="AL1349" s="272" t="s">
        <v>677</v>
      </c>
      <c r="AM1349" s="272" t="s">
        <v>677</v>
      </c>
      <c r="AN1349" s="272" t="s">
        <v>677</v>
      </c>
      <c r="AO1349" s="272" t="s">
        <v>677</v>
      </c>
      <c r="AP1349" s="272" t="s">
        <v>677</v>
      </c>
      <c r="AQ1349" s="272" t="s">
        <v>677</v>
      </c>
      <c r="AR1349" s="272" t="s">
        <v>677</v>
      </c>
      <c r="AS1349" s="272" t="s">
        <v>677</v>
      </c>
      <c r="AT1349" s="272" t="s">
        <v>677</v>
      </c>
      <c r="AU1349" s="272" t="s">
        <v>677</v>
      </c>
      <c r="AV1349" s="272" t="s">
        <v>677</v>
      </c>
      <c r="AW1349" s="272" t="s">
        <v>677</v>
      </c>
      <c r="AX1349" s="272" t="s">
        <v>677</v>
      </c>
    </row>
    <row r="1350" spans="1:50">
      <c r="A1350" s="272">
        <v>808352</v>
      </c>
      <c r="B1350" s="272" t="s">
        <v>712</v>
      </c>
      <c r="C1350" s="272" t="s">
        <v>262</v>
      </c>
      <c r="D1350" s="272" t="s">
        <v>262</v>
      </c>
      <c r="E1350" s="272" t="s">
        <v>262</v>
      </c>
      <c r="F1350" s="272" t="s">
        <v>262</v>
      </c>
      <c r="G1350" s="272" t="s">
        <v>262</v>
      </c>
      <c r="H1350" s="272" t="s">
        <v>262</v>
      </c>
      <c r="I1350" s="272" t="s">
        <v>262</v>
      </c>
      <c r="J1350" s="272" t="s">
        <v>262</v>
      </c>
      <c r="K1350" s="272" t="s">
        <v>264</v>
      </c>
      <c r="L1350" s="272" t="s">
        <v>262</v>
      </c>
      <c r="M1350" s="272" t="s">
        <v>262</v>
      </c>
      <c r="N1350" s="272" t="s">
        <v>262</v>
      </c>
      <c r="O1350" s="272" t="s">
        <v>677</v>
      </c>
      <c r="P1350" s="272" t="s">
        <v>677</v>
      </c>
      <c r="Q1350" s="272" t="s">
        <v>677</v>
      </c>
      <c r="R1350" s="272" t="s">
        <v>677</v>
      </c>
      <c r="S1350" s="272" t="s">
        <v>677</v>
      </c>
      <c r="T1350" s="272" t="s">
        <v>677</v>
      </c>
      <c r="U1350" s="272" t="s">
        <v>677</v>
      </c>
      <c r="V1350" s="272" t="s">
        <v>677</v>
      </c>
      <c r="W1350" s="272" t="s">
        <v>677</v>
      </c>
      <c r="X1350" s="272" t="s">
        <v>677</v>
      </c>
      <c r="Y1350" s="272" t="s">
        <v>677</v>
      </c>
      <c r="Z1350" s="272" t="s">
        <v>677</v>
      </c>
      <c r="AA1350" s="272" t="s">
        <v>677</v>
      </c>
      <c r="AB1350" s="272" t="s">
        <v>677</v>
      </c>
      <c r="AC1350" s="272" t="s">
        <v>677</v>
      </c>
      <c r="AD1350" s="272" t="s">
        <v>677</v>
      </c>
      <c r="AE1350" s="272" t="s">
        <v>677</v>
      </c>
      <c r="AF1350" s="272" t="s">
        <v>677</v>
      </c>
      <c r="AG1350" s="272" t="s">
        <v>677</v>
      </c>
      <c r="AH1350" s="272" t="s">
        <v>677</v>
      </c>
      <c r="AI1350" s="272" t="s">
        <v>677</v>
      </c>
      <c r="AJ1350" s="272" t="s">
        <v>677</v>
      </c>
      <c r="AK1350" s="272" t="s">
        <v>677</v>
      </c>
      <c r="AL1350" s="272" t="s">
        <v>677</v>
      </c>
      <c r="AM1350" s="272" t="s">
        <v>677</v>
      </c>
      <c r="AN1350" s="272" t="s">
        <v>677</v>
      </c>
      <c r="AO1350" s="272" t="s">
        <v>677</v>
      </c>
      <c r="AP1350" s="272" t="s">
        <v>677</v>
      </c>
      <c r="AQ1350" s="272" t="s">
        <v>677</v>
      </c>
      <c r="AR1350" s="272" t="s">
        <v>677</v>
      </c>
      <c r="AS1350" s="272" t="s">
        <v>677</v>
      </c>
      <c r="AT1350" s="272" t="s">
        <v>677</v>
      </c>
      <c r="AU1350" s="272" t="s">
        <v>677</v>
      </c>
      <c r="AV1350" s="272" t="s">
        <v>677</v>
      </c>
      <c r="AW1350" s="272" t="s">
        <v>677</v>
      </c>
      <c r="AX1350" s="272" t="s">
        <v>677</v>
      </c>
    </row>
    <row r="1351" spans="1:50">
      <c r="A1351" s="272">
        <v>808368</v>
      </c>
      <c r="B1351" s="272" t="s">
        <v>712</v>
      </c>
      <c r="C1351" s="272" t="s">
        <v>262</v>
      </c>
      <c r="D1351" s="272" t="s">
        <v>262</v>
      </c>
      <c r="E1351" s="272" t="s">
        <v>264</v>
      </c>
      <c r="F1351" s="272" t="s">
        <v>264</v>
      </c>
      <c r="G1351" s="272" t="s">
        <v>264</v>
      </c>
      <c r="H1351" s="272" t="s">
        <v>264</v>
      </c>
      <c r="I1351" s="272" t="s">
        <v>263</v>
      </c>
      <c r="J1351" s="272" t="s">
        <v>263</v>
      </c>
      <c r="K1351" s="272" t="s">
        <v>262</v>
      </c>
      <c r="L1351" s="272" t="s">
        <v>263</v>
      </c>
      <c r="M1351" s="272" t="s">
        <v>264</v>
      </c>
      <c r="N1351" s="272" t="s">
        <v>264</v>
      </c>
      <c r="O1351" s="272" t="s">
        <v>677</v>
      </c>
      <c r="P1351" s="272" t="s">
        <v>677</v>
      </c>
      <c r="Q1351" s="272" t="s">
        <v>677</v>
      </c>
      <c r="R1351" s="272" t="s">
        <v>677</v>
      </c>
      <c r="S1351" s="272" t="s">
        <v>677</v>
      </c>
      <c r="T1351" s="272" t="s">
        <v>677</v>
      </c>
      <c r="U1351" s="272" t="s">
        <v>677</v>
      </c>
      <c r="V1351" s="272" t="s">
        <v>677</v>
      </c>
      <c r="W1351" s="272" t="s">
        <v>677</v>
      </c>
      <c r="X1351" s="272" t="s">
        <v>677</v>
      </c>
      <c r="Y1351" s="272" t="s">
        <v>677</v>
      </c>
      <c r="Z1351" s="272" t="s">
        <v>677</v>
      </c>
      <c r="AA1351" s="272" t="s">
        <v>677</v>
      </c>
      <c r="AB1351" s="272" t="s">
        <v>677</v>
      </c>
      <c r="AC1351" s="272" t="s">
        <v>677</v>
      </c>
      <c r="AD1351" s="272" t="s">
        <v>677</v>
      </c>
      <c r="AE1351" s="272" t="s">
        <v>677</v>
      </c>
      <c r="AF1351" s="272" t="s">
        <v>677</v>
      </c>
      <c r="AG1351" s="272" t="s">
        <v>677</v>
      </c>
      <c r="AH1351" s="272" t="s">
        <v>677</v>
      </c>
      <c r="AI1351" s="272" t="s">
        <v>677</v>
      </c>
      <c r="AJ1351" s="272" t="s">
        <v>677</v>
      </c>
      <c r="AK1351" s="272" t="s">
        <v>677</v>
      </c>
      <c r="AL1351" s="272" t="s">
        <v>677</v>
      </c>
      <c r="AM1351" s="272" t="s">
        <v>677</v>
      </c>
      <c r="AN1351" s="272" t="s">
        <v>677</v>
      </c>
      <c r="AO1351" s="272" t="s">
        <v>677</v>
      </c>
      <c r="AP1351" s="272" t="s">
        <v>677</v>
      </c>
      <c r="AQ1351" s="272" t="s">
        <v>677</v>
      </c>
      <c r="AR1351" s="272" t="s">
        <v>677</v>
      </c>
      <c r="AS1351" s="272" t="s">
        <v>677</v>
      </c>
      <c r="AT1351" s="272" t="s">
        <v>677</v>
      </c>
      <c r="AU1351" s="272" t="s">
        <v>677</v>
      </c>
      <c r="AV1351" s="272" t="s">
        <v>677</v>
      </c>
      <c r="AW1351" s="272" t="s">
        <v>677</v>
      </c>
      <c r="AX1351" s="272" t="s">
        <v>677</v>
      </c>
    </row>
    <row r="1352" spans="1:50">
      <c r="A1352" s="272">
        <v>808406</v>
      </c>
      <c r="B1352" s="272" t="s">
        <v>712</v>
      </c>
      <c r="C1352" s="272" t="s">
        <v>263</v>
      </c>
      <c r="D1352" s="272" t="s">
        <v>262</v>
      </c>
      <c r="E1352" s="272" t="s">
        <v>262</v>
      </c>
      <c r="F1352" s="272" t="s">
        <v>263</v>
      </c>
      <c r="G1352" s="272" t="s">
        <v>264</v>
      </c>
      <c r="H1352" s="272" t="s">
        <v>264</v>
      </c>
      <c r="I1352" s="272" t="s">
        <v>262</v>
      </c>
      <c r="J1352" s="272" t="s">
        <v>262</v>
      </c>
      <c r="K1352" s="272" t="s">
        <v>264</v>
      </c>
      <c r="L1352" s="272" t="s">
        <v>262</v>
      </c>
      <c r="M1352" s="272" t="s">
        <v>262</v>
      </c>
      <c r="N1352" s="272" t="s">
        <v>264</v>
      </c>
      <c r="O1352" s="272" t="s">
        <v>677</v>
      </c>
      <c r="P1352" s="272" t="s">
        <v>677</v>
      </c>
      <c r="Q1352" s="272" t="s">
        <v>677</v>
      </c>
      <c r="R1352" s="272" t="s">
        <v>677</v>
      </c>
      <c r="S1352" s="272" t="s">
        <v>677</v>
      </c>
      <c r="T1352" s="272" t="s">
        <v>677</v>
      </c>
      <c r="U1352" s="272" t="s">
        <v>677</v>
      </c>
      <c r="V1352" s="272" t="s">
        <v>677</v>
      </c>
      <c r="W1352" s="272" t="s">
        <v>677</v>
      </c>
      <c r="X1352" s="272" t="s">
        <v>677</v>
      </c>
      <c r="Y1352" s="272" t="s">
        <v>677</v>
      </c>
      <c r="Z1352" s="272" t="s">
        <v>677</v>
      </c>
      <c r="AA1352" s="272" t="s">
        <v>677</v>
      </c>
      <c r="AB1352" s="272" t="s">
        <v>677</v>
      </c>
      <c r="AC1352" s="272" t="s">
        <v>677</v>
      </c>
      <c r="AD1352" s="272" t="s">
        <v>677</v>
      </c>
      <c r="AE1352" s="272" t="s">
        <v>677</v>
      </c>
      <c r="AF1352" s="272" t="s">
        <v>677</v>
      </c>
      <c r="AG1352" s="272" t="s">
        <v>677</v>
      </c>
      <c r="AH1352" s="272" t="s">
        <v>677</v>
      </c>
      <c r="AI1352" s="272" t="s">
        <v>677</v>
      </c>
      <c r="AJ1352" s="272" t="s">
        <v>677</v>
      </c>
      <c r="AK1352" s="272" t="s">
        <v>677</v>
      </c>
      <c r="AL1352" s="272" t="s">
        <v>677</v>
      </c>
      <c r="AM1352" s="272" t="s">
        <v>677</v>
      </c>
      <c r="AN1352" s="272" t="s">
        <v>677</v>
      </c>
      <c r="AO1352" s="272" t="s">
        <v>677</v>
      </c>
      <c r="AP1352" s="272" t="s">
        <v>677</v>
      </c>
      <c r="AQ1352" s="272" t="s">
        <v>677</v>
      </c>
      <c r="AR1352" s="272" t="s">
        <v>677</v>
      </c>
      <c r="AS1352" s="272" t="s">
        <v>677</v>
      </c>
      <c r="AT1352" s="272" t="s">
        <v>677</v>
      </c>
      <c r="AU1352" s="272" t="s">
        <v>677</v>
      </c>
      <c r="AV1352" s="272" t="s">
        <v>677</v>
      </c>
      <c r="AW1352" s="272" t="s">
        <v>677</v>
      </c>
      <c r="AX1352" s="272" t="s">
        <v>677</v>
      </c>
    </row>
    <row r="1353" spans="1:50">
      <c r="A1353" s="272">
        <v>808416</v>
      </c>
      <c r="B1353" s="272" t="s">
        <v>712</v>
      </c>
      <c r="C1353" s="272" t="s">
        <v>262</v>
      </c>
      <c r="D1353" s="272" t="s">
        <v>262</v>
      </c>
      <c r="E1353" s="272" t="s">
        <v>262</v>
      </c>
      <c r="F1353" s="272" t="s">
        <v>262</v>
      </c>
      <c r="G1353" s="272" t="s">
        <v>262</v>
      </c>
      <c r="H1353" s="272" t="s">
        <v>262</v>
      </c>
      <c r="I1353" s="272" t="s">
        <v>262</v>
      </c>
      <c r="J1353" s="272" t="s">
        <v>262</v>
      </c>
      <c r="K1353" s="272" t="s">
        <v>262</v>
      </c>
      <c r="L1353" s="272" t="s">
        <v>262</v>
      </c>
      <c r="M1353" s="272" t="s">
        <v>262</v>
      </c>
      <c r="N1353" s="272" t="s">
        <v>262</v>
      </c>
      <c r="O1353" s="272" t="s">
        <v>677</v>
      </c>
      <c r="P1353" s="272" t="s">
        <v>677</v>
      </c>
      <c r="Q1353" s="272" t="s">
        <v>677</v>
      </c>
      <c r="R1353" s="272" t="s">
        <v>677</v>
      </c>
      <c r="S1353" s="272" t="s">
        <v>677</v>
      </c>
      <c r="T1353" s="272" t="s">
        <v>677</v>
      </c>
      <c r="U1353" s="272" t="s">
        <v>677</v>
      </c>
      <c r="V1353" s="272" t="s">
        <v>677</v>
      </c>
      <c r="W1353" s="272" t="s">
        <v>677</v>
      </c>
      <c r="X1353" s="272" t="s">
        <v>677</v>
      </c>
      <c r="Y1353" s="272" t="s">
        <v>677</v>
      </c>
      <c r="Z1353" s="272" t="s">
        <v>677</v>
      </c>
      <c r="AA1353" s="272" t="s">
        <v>677</v>
      </c>
      <c r="AB1353" s="272" t="s">
        <v>677</v>
      </c>
      <c r="AC1353" s="272" t="s">
        <v>677</v>
      </c>
      <c r="AD1353" s="272" t="s">
        <v>677</v>
      </c>
      <c r="AE1353" s="272" t="s">
        <v>677</v>
      </c>
      <c r="AF1353" s="272" t="s">
        <v>677</v>
      </c>
      <c r="AG1353" s="272" t="s">
        <v>677</v>
      </c>
      <c r="AH1353" s="272" t="s">
        <v>677</v>
      </c>
      <c r="AI1353" s="272" t="s">
        <v>677</v>
      </c>
      <c r="AJ1353" s="272" t="s">
        <v>677</v>
      </c>
      <c r="AK1353" s="272" t="s">
        <v>677</v>
      </c>
      <c r="AL1353" s="272" t="s">
        <v>677</v>
      </c>
      <c r="AM1353" s="272" t="s">
        <v>677</v>
      </c>
      <c r="AN1353" s="272" t="s">
        <v>677</v>
      </c>
      <c r="AO1353" s="272" t="s">
        <v>677</v>
      </c>
      <c r="AP1353" s="272" t="s">
        <v>677</v>
      </c>
      <c r="AQ1353" s="272" t="s">
        <v>677</v>
      </c>
      <c r="AR1353" s="272" t="s">
        <v>677</v>
      </c>
      <c r="AS1353" s="272" t="s">
        <v>677</v>
      </c>
      <c r="AT1353" s="272" t="s">
        <v>677</v>
      </c>
      <c r="AU1353" s="272" t="s">
        <v>677</v>
      </c>
      <c r="AV1353" s="272" t="s">
        <v>677</v>
      </c>
      <c r="AW1353" s="272" t="s">
        <v>677</v>
      </c>
      <c r="AX1353" s="272" t="s">
        <v>677</v>
      </c>
    </row>
    <row r="1354" spans="1:50">
      <c r="A1354" s="272">
        <v>808421</v>
      </c>
      <c r="B1354" s="272" t="s">
        <v>712</v>
      </c>
      <c r="C1354" s="272" t="s">
        <v>262</v>
      </c>
      <c r="D1354" s="272" t="s">
        <v>262</v>
      </c>
      <c r="E1354" s="272" t="s">
        <v>262</v>
      </c>
      <c r="F1354" s="272" t="s">
        <v>264</v>
      </c>
      <c r="G1354" s="272" t="s">
        <v>262</v>
      </c>
      <c r="H1354" s="272" t="s">
        <v>262</v>
      </c>
      <c r="I1354" s="272" t="s">
        <v>262</v>
      </c>
      <c r="J1354" s="272" t="s">
        <v>262</v>
      </c>
      <c r="K1354" s="272" t="s">
        <v>264</v>
      </c>
      <c r="L1354" s="272" t="s">
        <v>264</v>
      </c>
      <c r="M1354" s="272" t="s">
        <v>262</v>
      </c>
      <c r="N1354" s="272" t="s">
        <v>262</v>
      </c>
      <c r="O1354" s="272" t="s">
        <v>677</v>
      </c>
      <c r="P1354" s="272" t="s">
        <v>677</v>
      </c>
      <c r="Q1354" s="272" t="s">
        <v>677</v>
      </c>
      <c r="R1354" s="272" t="s">
        <v>677</v>
      </c>
      <c r="S1354" s="272" t="s">
        <v>677</v>
      </c>
      <c r="T1354" s="272" t="s">
        <v>677</v>
      </c>
      <c r="U1354" s="272" t="s">
        <v>677</v>
      </c>
      <c r="V1354" s="272" t="s">
        <v>677</v>
      </c>
      <c r="W1354" s="272" t="s">
        <v>677</v>
      </c>
      <c r="X1354" s="272" t="s">
        <v>677</v>
      </c>
      <c r="Y1354" s="272" t="s">
        <v>677</v>
      </c>
      <c r="Z1354" s="272" t="s">
        <v>677</v>
      </c>
      <c r="AA1354" s="272" t="s">
        <v>677</v>
      </c>
      <c r="AB1354" s="272" t="s">
        <v>677</v>
      </c>
      <c r="AC1354" s="272" t="s">
        <v>677</v>
      </c>
      <c r="AD1354" s="272" t="s">
        <v>677</v>
      </c>
      <c r="AE1354" s="272" t="s">
        <v>677</v>
      </c>
      <c r="AF1354" s="272" t="s">
        <v>677</v>
      </c>
      <c r="AG1354" s="272" t="s">
        <v>677</v>
      </c>
      <c r="AH1354" s="272" t="s">
        <v>677</v>
      </c>
      <c r="AI1354" s="272" t="s">
        <v>677</v>
      </c>
      <c r="AJ1354" s="272" t="s">
        <v>677</v>
      </c>
      <c r="AK1354" s="272" t="s">
        <v>677</v>
      </c>
      <c r="AL1354" s="272" t="s">
        <v>677</v>
      </c>
      <c r="AM1354" s="272" t="s">
        <v>677</v>
      </c>
      <c r="AN1354" s="272" t="s">
        <v>677</v>
      </c>
      <c r="AO1354" s="272" t="s">
        <v>677</v>
      </c>
      <c r="AP1354" s="272" t="s">
        <v>677</v>
      </c>
      <c r="AQ1354" s="272" t="s">
        <v>677</v>
      </c>
      <c r="AR1354" s="272" t="s">
        <v>677</v>
      </c>
      <c r="AS1354" s="272" t="s">
        <v>677</v>
      </c>
      <c r="AT1354" s="272" t="s">
        <v>677</v>
      </c>
      <c r="AU1354" s="272" t="s">
        <v>677</v>
      </c>
      <c r="AV1354" s="272" t="s">
        <v>677</v>
      </c>
      <c r="AW1354" s="272" t="s">
        <v>677</v>
      </c>
      <c r="AX1354" s="272" t="s">
        <v>677</v>
      </c>
    </row>
    <row r="1355" spans="1:50">
      <c r="A1355" s="272">
        <v>808439</v>
      </c>
      <c r="B1355" s="272" t="s">
        <v>712</v>
      </c>
      <c r="C1355" s="272" t="s">
        <v>262</v>
      </c>
      <c r="D1355" s="272" t="s">
        <v>262</v>
      </c>
      <c r="E1355" s="272" t="s">
        <v>262</v>
      </c>
      <c r="F1355" s="272" t="s">
        <v>264</v>
      </c>
      <c r="G1355" s="272" t="s">
        <v>262</v>
      </c>
      <c r="H1355" s="272" t="s">
        <v>262</v>
      </c>
      <c r="I1355" s="272" t="s">
        <v>264</v>
      </c>
      <c r="J1355" s="272" t="s">
        <v>264</v>
      </c>
      <c r="K1355" s="272" t="s">
        <v>264</v>
      </c>
      <c r="L1355" s="272" t="s">
        <v>264</v>
      </c>
      <c r="M1355" s="272" t="s">
        <v>262</v>
      </c>
      <c r="N1355" s="272" t="s">
        <v>264</v>
      </c>
      <c r="O1355" s="272" t="s">
        <v>677</v>
      </c>
      <c r="P1355" s="272" t="s">
        <v>677</v>
      </c>
      <c r="Q1355" s="272" t="s">
        <v>677</v>
      </c>
      <c r="R1355" s="272" t="s">
        <v>677</v>
      </c>
      <c r="S1355" s="272" t="s">
        <v>677</v>
      </c>
      <c r="T1355" s="272" t="s">
        <v>677</v>
      </c>
      <c r="U1355" s="272" t="s">
        <v>677</v>
      </c>
      <c r="V1355" s="272" t="s">
        <v>677</v>
      </c>
      <c r="W1355" s="272" t="s">
        <v>677</v>
      </c>
      <c r="X1355" s="272" t="s">
        <v>677</v>
      </c>
      <c r="Y1355" s="272" t="s">
        <v>677</v>
      </c>
      <c r="Z1355" s="272" t="s">
        <v>677</v>
      </c>
      <c r="AA1355" s="272" t="s">
        <v>677</v>
      </c>
      <c r="AB1355" s="272" t="s">
        <v>677</v>
      </c>
      <c r="AC1355" s="272" t="s">
        <v>677</v>
      </c>
      <c r="AD1355" s="272" t="s">
        <v>677</v>
      </c>
      <c r="AE1355" s="272" t="s">
        <v>677</v>
      </c>
      <c r="AF1355" s="272" t="s">
        <v>677</v>
      </c>
      <c r="AG1355" s="272" t="s">
        <v>677</v>
      </c>
      <c r="AH1355" s="272" t="s">
        <v>677</v>
      </c>
      <c r="AI1355" s="272" t="s">
        <v>677</v>
      </c>
      <c r="AJ1355" s="272" t="s">
        <v>677</v>
      </c>
      <c r="AK1355" s="272" t="s">
        <v>677</v>
      </c>
      <c r="AL1355" s="272" t="s">
        <v>677</v>
      </c>
      <c r="AM1355" s="272" t="s">
        <v>677</v>
      </c>
      <c r="AN1355" s="272" t="s">
        <v>677</v>
      </c>
      <c r="AO1355" s="272" t="s">
        <v>677</v>
      </c>
      <c r="AP1355" s="272" t="s">
        <v>677</v>
      </c>
      <c r="AQ1355" s="272" t="s">
        <v>677</v>
      </c>
      <c r="AR1355" s="272" t="s">
        <v>677</v>
      </c>
      <c r="AS1355" s="272" t="s">
        <v>677</v>
      </c>
      <c r="AT1355" s="272" t="s">
        <v>677</v>
      </c>
      <c r="AU1355" s="272" t="s">
        <v>677</v>
      </c>
      <c r="AV1355" s="272" t="s">
        <v>677</v>
      </c>
      <c r="AW1355" s="272" t="s">
        <v>677</v>
      </c>
      <c r="AX1355" s="272" t="s">
        <v>677</v>
      </c>
    </row>
    <row r="1356" spans="1:50">
      <c r="A1356" s="272">
        <v>808442</v>
      </c>
      <c r="B1356" s="272" t="s">
        <v>712</v>
      </c>
      <c r="C1356" s="272" t="s">
        <v>264</v>
      </c>
      <c r="D1356" s="272" t="s">
        <v>264</v>
      </c>
      <c r="E1356" s="272" t="s">
        <v>263</v>
      </c>
      <c r="F1356" s="272" t="s">
        <v>262</v>
      </c>
      <c r="G1356" s="272" t="s">
        <v>262</v>
      </c>
      <c r="H1356" s="272" t="s">
        <v>262</v>
      </c>
      <c r="I1356" s="272" t="s">
        <v>264</v>
      </c>
      <c r="J1356" s="272" t="s">
        <v>264</v>
      </c>
      <c r="K1356" s="272" t="s">
        <v>263</v>
      </c>
      <c r="L1356" s="272" t="s">
        <v>263</v>
      </c>
      <c r="M1356" s="272" t="s">
        <v>263</v>
      </c>
      <c r="N1356" s="272" t="s">
        <v>263</v>
      </c>
      <c r="O1356" s="272" t="s">
        <v>677</v>
      </c>
      <c r="P1356" s="272" t="s">
        <v>677</v>
      </c>
      <c r="Q1356" s="272" t="s">
        <v>677</v>
      </c>
      <c r="R1356" s="272" t="s">
        <v>677</v>
      </c>
      <c r="S1356" s="272" t="s">
        <v>677</v>
      </c>
      <c r="T1356" s="272" t="s">
        <v>677</v>
      </c>
      <c r="U1356" s="272" t="s">
        <v>677</v>
      </c>
      <c r="V1356" s="272" t="s">
        <v>677</v>
      </c>
      <c r="W1356" s="272" t="s">
        <v>677</v>
      </c>
      <c r="X1356" s="272" t="s">
        <v>677</v>
      </c>
      <c r="Y1356" s="272" t="s">
        <v>677</v>
      </c>
      <c r="Z1356" s="272" t="s">
        <v>677</v>
      </c>
      <c r="AA1356" s="272" t="s">
        <v>677</v>
      </c>
      <c r="AB1356" s="272" t="s">
        <v>677</v>
      </c>
      <c r="AC1356" s="272" t="s">
        <v>677</v>
      </c>
      <c r="AD1356" s="272" t="s">
        <v>677</v>
      </c>
      <c r="AE1356" s="272" t="s">
        <v>677</v>
      </c>
      <c r="AF1356" s="272" t="s">
        <v>677</v>
      </c>
      <c r="AG1356" s="272" t="s">
        <v>677</v>
      </c>
      <c r="AH1356" s="272" t="s">
        <v>677</v>
      </c>
      <c r="AI1356" s="272" t="s">
        <v>677</v>
      </c>
      <c r="AJ1356" s="272" t="s">
        <v>677</v>
      </c>
      <c r="AK1356" s="272" t="s">
        <v>677</v>
      </c>
      <c r="AL1356" s="272" t="s">
        <v>677</v>
      </c>
      <c r="AM1356" s="272" t="s">
        <v>677</v>
      </c>
      <c r="AN1356" s="272" t="s">
        <v>677</v>
      </c>
      <c r="AO1356" s="272" t="s">
        <v>677</v>
      </c>
      <c r="AP1356" s="272" t="s">
        <v>677</v>
      </c>
      <c r="AQ1356" s="272" t="s">
        <v>677</v>
      </c>
      <c r="AR1356" s="272" t="s">
        <v>677</v>
      </c>
      <c r="AS1356" s="272" t="s">
        <v>677</v>
      </c>
      <c r="AT1356" s="272" t="s">
        <v>677</v>
      </c>
      <c r="AU1356" s="272" t="s">
        <v>677</v>
      </c>
      <c r="AV1356" s="272" t="s">
        <v>677</v>
      </c>
      <c r="AW1356" s="272" t="s">
        <v>677</v>
      </c>
      <c r="AX1356" s="272" t="s">
        <v>677</v>
      </c>
    </row>
    <row r="1357" spans="1:50">
      <c r="A1357" s="272">
        <v>808460</v>
      </c>
      <c r="B1357" s="272" t="s">
        <v>712</v>
      </c>
      <c r="C1357" s="272" t="s">
        <v>262</v>
      </c>
      <c r="D1357" s="272" t="s">
        <v>262</v>
      </c>
      <c r="E1357" s="272" t="s">
        <v>264</v>
      </c>
      <c r="F1357" s="272" t="s">
        <v>262</v>
      </c>
      <c r="G1357" s="272" t="s">
        <v>262</v>
      </c>
      <c r="H1357" s="272" t="s">
        <v>262</v>
      </c>
      <c r="I1357" s="272" t="s">
        <v>262</v>
      </c>
      <c r="J1357" s="272" t="s">
        <v>264</v>
      </c>
      <c r="K1357" s="272" t="s">
        <v>264</v>
      </c>
      <c r="L1357" s="272" t="s">
        <v>262</v>
      </c>
      <c r="M1357" s="272" t="s">
        <v>262</v>
      </c>
      <c r="N1357" s="272" t="s">
        <v>262</v>
      </c>
      <c r="O1357" s="272" t="s">
        <v>677</v>
      </c>
      <c r="P1357" s="272" t="s">
        <v>677</v>
      </c>
      <c r="Q1357" s="272" t="s">
        <v>677</v>
      </c>
      <c r="R1357" s="272" t="s">
        <v>677</v>
      </c>
      <c r="S1357" s="272" t="s">
        <v>677</v>
      </c>
      <c r="T1357" s="272" t="s">
        <v>677</v>
      </c>
      <c r="U1357" s="272" t="s">
        <v>677</v>
      </c>
      <c r="V1357" s="272" t="s">
        <v>677</v>
      </c>
      <c r="W1357" s="272" t="s">
        <v>677</v>
      </c>
      <c r="X1357" s="272" t="s">
        <v>677</v>
      </c>
      <c r="Y1357" s="272" t="s">
        <v>677</v>
      </c>
      <c r="Z1357" s="272" t="s">
        <v>677</v>
      </c>
      <c r="AA1357" s="272" t="s">
        <v>677</v>
      </c>
      <c r="AB1357" s="272" t="s">
        <v>677</v>
      </c>
      <c r="AC1357" s="272" t="s">
        <v>677</v>
      </c>
      <c r="AD1357" s="272" t="s">
        <v>677</v>
      </c>
      <c r="AE1357" s="272" t="s">
        <v>677</v>
      </c>
      <c r="AF1357" s="272" t="s">
        <v>677</v>
      </c>
      <c r="AG1357" s="272" t="s">
        <v>677</v>
      </c>
      <c r="AH1357" s="272" t="s">
        <v>677</v>
      </c>
      <c r="AI1357" s="272" t="s">
        <v>677</v>
      </c>
      <c r="AJ1357" s="272" t="s">
        <v>677</v>
      </c>
      <c r="AK1357" s="272" t="s">
        <v>677</v>
      </c>
      <c r="AL1357" s="272" t="s">
        <v>677</v>
      </c>
      <c r="AM1357" s="272" t="s">
        <v>677</v>
      </c>
      <c r="AN1357" s="272" t="s">
        <v>677</v>
      </c>
      <c r="AO1357" s="272" t="s">
        <v>677</v>
      </c>
      <c r="AP1357" s="272" t="s">
        <v>677</v>
      </c>
      <c r="AQ1357" s="272" t="s">
        <v>677</v>
      </c>
      <c r="AR1357" s="272" t="s">
        <v>677</v>
      </c>
      <c r="AS1357" s="272" t="s">
        <v>677</v>
      </c>
      <c r="AT1357" s="272" t="s">
        <v>677</v>
      </c>
      <c r="AU1357" s="272" t="s">
        <v>677</v>
      </c>
      <c r="AV1357" s="272" t="s">
        <v>677</v>
      </c>
      <c r="AW1357" s="272" t="s">
        <v>677</v>
      </c>
      <c r="AX1357" s="272" t="s">
        <v>677</v>
      </c>
    </row>
    <row r="1358" spans="1:50">
      <c r="A1358" s="272">
        <v>808479</v>
      </c>
      <c r="B1358" s="272" t="s">
        <v>712</v>
      </c>
      <c r="C1358" s="272" t="s">
        <v>262</v>
      </c>
      <c r="D1358" s="272" t="s">
        <v>262</v>
      </c>
      <c r="E1358" s="272" t="s">
        <v>264</v>
      </c>
      <c r="F1358" s="272" t="s">
        <v>262</v>
      </c>
      <c r="G1358" s="272" t="s">
        <v>262</v>
      </c>
      <c r="H1358" s="272" t="s">
        <v>264</v>
      </c>
      <c r="I1358" s="272" t="s">
        <v>264</v>
      </c>
      <c r="J1358" s="272" t="s">
        <v>263</v>
      </c>
      <c r="K1358" s="272" t="s">
        <v>264</v>
      </c>
      <c r="L1358" s="272" t="s">
        <v>262</v>
      </c>
      <c r="M1358" s="272" t="s">
        <v>263</v>
      </c>
      <c r="N1358" s="272" t="s">
        <v>263</v>
      </c>
      <c r="O1358" s="272" t="s">
        <v>677</v>
      </c>
      <c r="P1358" s="272" t="s">
        <v>677</v>
      </c>
      <c r="Q1358" s="272" t="s">
        <v>677</v>
      </c>
      <c r="R1358" s="272" t="s">
        <v>677</v>
      </c>
      <c r="S1358" s="272" t="s">
        <v>677</v>
      </c>
      <c r="T1358" s="272" t="s">
        <v>677</v>
      </c>
      <c r="U1358" s="272" t="s">
        <v>677</v>
      </c>
      <c r="V1358" s="272" t="s">
        <v>677</v>
      </c>
      <c r="W1358" s="272" t="s">
        <v>677</v>
      </c>
      <c r="X1358" s="272" t="s">
        <v>677</v>
      </c>
      <c r="Y1358" s="272" t="s">
        <v>677</v>
      </c>
      <c r="Z1358" s="272" t="s">
        <v>677</v>
      </c>
      <c r="AA1358" s="272" t="s">
        <v>677</v>
      </c>
      <c r="AB1358" s="272" t="s">
        <v>677</v>
      </c>
      <c r="AC1358" s="272" t="s">
        <v>677</v>
      </c>
      <c r="AD1358" s="272" t="s">
        <v>677</v>
      </c>
      <c r="AE1358" s="272" t="s">
        <v>677</v>
      </c>
      <c r="AF1358" s="272" t="s">
        <v>677</v>
      </c>
      <c r="AG1358" s="272" t="s">
        <v>677</v>
      </c>
      <c r="AH1358" s="272" t="s">
        <v>677</v>
      </c>
      <c r="AI1358" s="272" t="s">
        <v>677</v>
      </c>
      <c r="AJ1358" s="272" t="s">
        <v>677</v>
      </c>
      <c r="AK1358" s="272" t="s">
        <v>677</v>
      </c>
      <c r="AL1358" s="272" t="s">
        <v>677</v>
      </c>
      <c r="AM1358" s="272" t="s">
        <v>677</v>
      </c>
      <c r="AN1358" s="272" t="s">
        <v>677</v>
      </c>
      <c r="AO1358" s="272" t="s">
        <v>677</v>
      </c>
      <c r="AP1358" s="272" t="s">
        <v>677</v>
      </c>
      <c r="AQ1358" s="272" t="s">
        <v>677</v>
      </c>
      <c r="AR1358" s="272" t="s">
        <v>677</v>
      </c>
      <c r="AS1358" s="272" t="s">
        <v>677</v>
      </c>
      <c r="AT1358" s="272" t="s">
        <v>677</v>
      </c>
      <c r="AU1358" s="272" t="s">
        <v>677</v>
      </c>
      <c r="AV1358" s="272" t="s">
        <v>677</v>
      </c>
      <c r="AW1358" s="272" t="s">
        <v>677</v>
      </c>
      <c r="AX1358" s="272" t="s">
        <v>677</v>
      </c>
    </row>
    <row r="1359" spans="1:50">
      <c r="A1359" s="272">
        <v>808486</v>
      </c>
      <c r="B1359" s="272" t="s">
        <v>712</v>
      </c>
      <c r="C1359" s="272" t="s">
        <v>264</v>
      </c>
      <c r="D1359" s="272" t="s">
        <v>264</v>
      </c>
      <c r="E1359" s="272" t="s">
        <v>262</v>
      </c>
      <c r="F1359" s="272" t="s">
        <v>264</v>
      </c>
      <c r="G1359" s="272" t="s">
        <v>263</v>
      </c>
      <c r="H1359" s="272" t="s">
        <v>264</v>
      </c>
      <c r="I1359" s="272" t="s">
        <v>264</v>
      </c>
      <c r="J1359" s="272" t="s">
        <v>264</v>
      </c>
      <c r="K1359" s="272" t="s">
        <v>264</v>
      </c>
      <c r="L1359" s="272" t="s">
        <v>263</v>
      </c>
      <c r="M1359" s="272" t="s">
        <v>264</v>
      </c>
      <c r="N1359" s="272" t="s">
        <v>264</v>
      </c>
      <c r="O1359" s="272" t="s">
        <v>677</v>
      </c>
      <c r="P1359" s="272" t="s">
        <v>677</v>
      </c>
      <c r="Q1359" s="272" t="s">
        <v>677</v>
      </c>
      <c r="R1359" s="272" t="s">
        <v>677</v>
      </c>
      <c r="S1359" s="272" t="s">
        <v>677</v>
      </c>
      <c r="T1359" s="272" t="s">
        <v>677</v>
      </c>
      <c r="U1359" s="272" t="s">
        <v>677</v>
      </c>
      <c r="V1359" s="272" t="s">
        <v>677</v>
      </c>
      <c r="W1359" s="272" t="s">
        <v>677</v>
      </c>
      <c r="X1359" s="272" t="s">
        <v>677</v>
      </c>
      <c r="Y1359" s="272" t="s">
        <v>677</v>
      </c>
      <c r="Z1359" s="272" t="s">
        <v>677</v>
      </c>
      <c r="AA1359" s="272" t="s">
        <v>677</v>
      </c>
      <c r="AB1359" s="272" t="s">
        <v>677</v>
      </c>
      <c r="AC1359" s="272" t="s">
        <v>677</v>
      </c>
      <c r="AD1359" s="272" t="s">
        <v>677</v>
      </c>
      <c r="AE1359" s="272" t="s">
        <v>677</v>
      </c>
      <c r="AF1359" s="272" t="s">
        <v>677</v>
      </c>
      <c r="AG1359" s="272" t="s">
        <v>677</v>
      </c>
      <c r="AH1359" s="272" t="s">
        <v>677</v>
      </c>
      <c r="AI1359" s="272" t="s">
        <v>677</v>
      </c>
      <c r="AJ1359" s="272" t="s">
        <v>677</v>
      </c>
      <c r="AK1359" s="272" t="s">
        <v>677</v>
      </c>
      <c r="AL1359" s="272" t="s">
        <v>677</v>
      </c>
      <c r="AM1359" s="272" t="s">
        <v>677</v>
      </c>
      <c r="AN1359" s="272" t="s">
        <v>677</v>
      </c>
      <c r="AO1359" s="272" t="s">
        <v>677</v>
      </c>
      <c r="AP1359" s="272" t="s">
        <v>677</v>
      </c>
      <c r="AQ1359" s="272" t="s">
        <v>677</v>
      </c>
      <c r="AR1359" s="272" t="s">
        <v>677</v>
      </c>
      <c r="AS1359" s="272" t="s">
        <v>677</v>
      </c>
      <c r="AT1359" s="272" t="s">
        <v>677</v>
      </c>
      <c r="AU1359" s="272" t="s">
        <v>677</v>
      </c>
      <c r="AV1359" s="272" t="s">
        <v>677</v>
      </c>
      <c r="AW1359" s="272" t="s">
        <v>677</v>
      </c>
      <c r="AX1359" s="272" t="s">
        <v>677</v>
      </c>
    </row>
    <row r="1360" spans="1:50">
      <c r="A1360" s="272">
        <v>808498</v>
      </c>
      <c r="B1360" s="272" t="s">
        <v>712</v>
      </c>
      <c r="C1360" s="272" t="s">
        <v>262</v>
      </c>
      <c r="D1360" s="272" t="s">
        <v>264</v>
      </c>
      <c r="E1360" s="272" t="s">
        <v>264</v>
      </c>
      <c r="F1360" s="272" t="s">
        <v>264</v>
      </c>
      <c r="G1360" s="272" t="s">
        <v>264</v>
      </c>
      <c r="H1360" s="272" t="s">
        <v>264</v>
      </c>
      <c r="I1360" s="272" t="s">
        <v>264</v>
      </c>
      <c r="J1360" s="272" t="s">
        <v>264</v>
      </c>
      <c r="K1360" s="272" t="s">
        <v>263</v>
      </c>
      <c r="L1360" s="272" t="s">
        <v>263</v>
      </c>
      <c r="M1360" s="272" t="s">
        <v>264</v>
      </c>
      <c r="N1360" s="272" t="s">
        <v>263</v>
      </c>
      <c r="O1360" s="272" t="s">
        <v>677</v>
      </c>
      <c r="P1360" s="272" t="s">
        <v>677</v>
      </c>
      <c r="Q1360" s="272" t="s">
        <v>677</v>
      </c>
      <c r="R1360" s="272" t="s">
        <v>677</v>
      </c>
      <c r="S1360" s="272" t="s">
        <v>677</v>
      </c>
      <c r="T1360" s="272" t="s">
        <v>677</v>
      </c>
      <c r="U1360" s="272" t="s">
        <v>677</v>
      </c>
      <c r="V1360" s="272" t="s">
        <v>677</v>
      </c>
      <c r="W1360" s="272" t="s">
        <v>677</v>
      </c>
      <c r="X1360" s="272" t="s">
        <v>677</v>
      </c>
      <c r="Y1360" s="272" t="s">
        <v>677</v>
      </c>
      <c r="Z1360" s="272" t="s">
        <v>677</v>
      </c>
      <c r="AA1360" s="272" t="s">
        <v>677</v>
      </c>
      <c r="AB1360" s="272" t="s">
        <v>677</v>
      </c>
      <c r="AC1360" s="272" t="s">
        <v>677</v>
      </c>
      <c r="AD1360" s="272" t="s">
        <v>677</v>
      </c>
      <c r="AE1360" s="272" t="s">
        <v>677</v>
      </c>
      <c r="AF1360" s="272" t="s">
        <v>677</v>
      </c>
      <c r="AG1360" s="272" t="s">
        <v>677</v>
      </c>
      <c r="AH1360" s="272" t="s">
        <v>677</v>
      </c>
      <c r="AI1360" s="272" t="s">
        <v>677</v>
      </c>
      <c r="AJ1360" s="272" t="s">
        <v>677</v>
      </c>
      <c r="AK1360" s="272" t="s">
        <v>677</v>
      </c>
      <c r="AL1360" s="272" t="s">
        <v>677</v>
      </c>
      <c r="AM1360" s="272" t="s">
        <v>677</v>
      </c>
      <c r="AN1360" s="272" t="s">
        <v>677</v>
      </c>
      <c r="AO1360" s="272" t="s">
        <v>677</v>
      </c>
      <c r="AP1360" s="272" t="s">
        <v>677</v>
      </c>
      <c r="AQ1360" s="272" t="s">
        <v>677</v>
      </c>
      <c r="AR1360" s="272" t="s">
        <v>677</v>
      </c>
      <c r="AS1360" s="272" t="s">
        <v>677</v>
      </c>
      <c r="AT1360" s="272" t="s">
        <v>677</v>
      </c>
      <c r="AU1360" s="272" t="s">
        <v>677</v>
      </c>
      <c r="AV1360" s="272" t="s">
        <v>677</v>
      </c>
      <c r="AW1360" s="272" t="s">
        <v>677</v>
      </c>
      <c r="AX1360" s="272" t="s">
        <v>677</v>
      </c>
    </row>
    <row r="1361" spans="1:50">
      <c r="A1361" s="272">
        <v>808499</v>
      </c>
      <c r="B1361" s="272" t="s">
        <v>712</v>
      </c>
      <c r="C1361" s="272" t="s">
        <v>262</v>
      </c>
      <c r="D1361" s="272" t="s">
        <v>264</v>
      </c>
      <c r="E1361" s="272" t="s">
        <v>262</v>
      </c>
      <c r="F1361" s="272" t="s">
        <v>264</v>
      </c>
      <c r="G1361" s="272" t="s">
        <v>263</v>
      </c>
      <c r="H1361" s="272" t="s">
        <v>263</v>
      </c>
      <c r="I1361" s="272" t="s">
        <v>262</v>
      </c>
      <c r="J1361" s="272" t="s">
        <v>264</v>
      </c>
      <c r="K1361" s="272" t="s">
        <v>262</v>
      </c>
      <c r="L1361" s="272" t="s">
        <v>264</v>
      </c>
      <c r="M1361" s="272" t="s">
        <v>262</v>
      </c>
      <c r="N1361" s="272" t="s">
        <v>262</v>
      </c>
      <c r="O1361" s="272" t="s">
        <v>677</v>
      </c>
      <c r="P1361" s="272" t="s">
        <v>677</v>
      </c>
      <c r="Q1361" s="272" t="s">
        <v>677</v>
      </c>
      <c r="R1361" s="272" t="s">
        <v>677</v>
      </c>
      <c r="S1361" s="272" t="s">
        <v>677</v>
      </c>
      <c r="T1361" s="272" t="s">
        <v>677</v>
      </c>
      <c r="U1361" s="272" t="s">
        <v>677</v>
      </c>
      <c r="V1361" s="272" t="s">
        <v>677</v>
      </c>
      <c r="W1361" s="272" t="s">
        <v>677</v>
      </c>
      <c r="X1361" s="272" t="s">
        <v>677</v>
      </c>
      <c r="Y1361" s="272" t="s">
        <v>677</v>
      </c>
      <c r="Z1361" s="272" t="s">
        <v>677</v>
      </c>
      <c r="AA1361" s="272" t="s">
        <v>677</v>
      </c>
      <c r="AB1361" s="272" t="s">
        <v>677</v>
      </c>
      <c r="AC1361" s="272" t="s">
        <v>677</v>
      </c>
      <c r="AD1361" s="272" t="s">
        <v>677</v>
      </c>
      <c r="AE1361" s="272" t="s">
        <v>677</v>
      </c>
      <c r="AF1361" s="272" t="s">
        <v>677</v>
      </c>
      <c r="AG1361" s="272" t="s">
        <v>677</v>
      </c>
      <c r="AH1361" s="272" t="s">
        <v>677</v>
      </c>
      <c r="AI1361" s="272" t="s">
        <v>677</v>
      </c>
      <c r="AJ1361" s="272" t="s">
        <v>677</v>
      </c>
      <c r="AK1361" s="272" t="s">
        <v>677</v>
      </c>
      <c r="AL1361" s="272" t="s">
        <v>677</v>
      </c>
      <c r="AM1361" s="272" t="s">
        <v>677</v>
      </c>
      <c r="AN1361" s="272" t="s">
        <v>677</v>
      </c>
      <c r="AO1361" s="272" t="s">
        <v>677</v>
      </c>
      <c r="AP1361" s="272" t="s">
        <v>677</v>
      </c>
      <c r="AQ1361" s="272" t="s">
        <v>677</v>
      </c>
      <c r="AR1361" s="272" t="s">
        <v>677</v>
      </c>
      <c r="AS1361" s="272" t="s">
        <v>677</v>
      </c>
      <c r="AT1361" s="272" t="s">
        <v>677</v>
      </c>
      <c r="AU1361" s="272" t="s">
        <v>677</v>
      </c>
      <c r="AV1361" s="272" t="s">
        <v>677</v>
      </c>
      <c r="AW1361" s="272" t="s">
        <v>677</v>
      </c>
      <c r="AX1361" s="272" t="s">
        <v>677</v>
      </c>
    </row>
    <row r="1362" spans="1:50">
      <c r="A1362" s="272">
        <v>808508</v>
      </c>
      <c r="B1362" s="272" t="s">
        <v>712</v>
      </c>
      <c r="C1362" s="272" t="s">
        <v>264</v>
      </c>
      <c r="D1362" s="272" t="s">
        <v>263</v>
      </c>
      <c r="E1362" s="272" t="s">
        <v>263</v>
      </c>
      <c r="F1362" s="272" t="s">
        <v>263</v>
      </c>
      <c r="G1362" s="272" t="s">
        <v>263</v>
      </c>
      <c r="H1362" s="272" t="s">
        <v>263</v>
      </c>
      <c r="I1362" s="272" t="s">
        <v>263</v>
      </c>
      <c r="J1362" s="272" t="s">
        <v>264</v>
      </c>
      <c r="K1362" s="272" t="s">
        <v>263</v>
      </c>
      <c r="L1362" s="272" t="s">
        <v>264</v>
      </c>
      <c r="M1362" s="272" t="s">
        <v>263</v>
      </c>
      <c r="N1362" s="272" t="s">
        <v>263</v>
      </c>
      <c r="O1362" s="272" t="s">
        <v>677</v>
      </c>
      <c r="P1362" s="272" t="s">
        <v>677</v>
      </c>
      <c r="Q1362" s="272" t="s">
        <v>677</v>
      </c>
      <c r="R1362" s="272" t="s">
        <v>677</v>
      </c>
      <c r="S1362" s="272" t="s">
        <v>677</v>
      </c>
      <c r="T1362" s="272" t="s">
        <v>677</v>
      </c>
      <c r="U1362" s="272" t="s">
        <v>677</v>
      </c>
      <c r="V1362" s="272" t="s">
        <v>677</v>
      </c>
      <c r="W1362" s="272" t="s">
        <v>677</v>
      </c>
      <c r="X1362" s="272" t="s">
        <v>677</v>
      </c>
      <c r="Y1362" s="272" t="s">
        <v>677</v>
      </c>
      <c r="Z1362" s="272" t="s">
        <v>677</v>
      </c>
      <c r="AA1362" s="272" t="s">
        <v>677</v>
      </c>
      <c r="AB1362" s="272" t="s">
        <v>677</v>
      </c>
      <c r="AC1362" s="272" t="s">
        <v>677</v>
      </c>
      <c r="AD1362" s="272" t="s">
        <v>677</v>
      </c>
      <c r="AE1362" s="272" t="s">
        <v>677</v>
      </c>
      <c r="AF1362" s="272" t="s">
        <v>677</v>
      </c>
      <c r="AG1362" s="272" t="s">
        <v>677</v>
      </c>
      <c r="AH1362" s="272" t="s">
        <v>677</v>
      </c>
      <c r="AI1362" s="272" t="s">
        <v>677</v>
      </c>
      <c r="AJ1362" s="272" t="s">
        <v>677</v>
      </c>
      <c r="AK1362" s="272" t="s">
        <v>677</v>
      </c>
      <c r="AL1362" s="272" t="s">
        <v>677</v>
      </c>
      <c r="AM1362" s="272" t="s">
        <v>677</v>
      </c>
      <c r="AN1362" s="272" t="s">
        <v>677</v>
      </c>
      <c r="AO1362" s="272" t="s">
        <v>677</v>
      </c>
      <c r="AP1362" s="272" t="s">
        <v>677</v>
      </c>
      <c r="AQ1362" s="272" t="s">
        <v>677</v>
      </c>
      <c r="AR1362" s="272" t="s">
        <v>677</v>
      </c>
      <c r="AS1362" s="272" t="s">
        <v>677</v>
      </c>
      <c r="AT1362" s="272" t="s">
        <v>677</v>
      </c>
      <c r="AU1362" s="272" t="s">
        <v>677</v>
      </c>
      <c r="AV1362" s="272" t="s">
        <v>677</v>
      </c>
      <c r="AW1362" s="272" t="s">
        <v>677</v>
      </c>
      <c r="AX1362" s="272" t="s">
        <v>677</v>
      </c>
    </row>
    <row r="1363" spans="1:50">
      <c r="A1363" s="272">
        <v>808513</v>
      </c>
      <c r="B1363" s="272" t="s">
        <v>712</v>
      </c>
      <c r="C1363" s="272" t="s">
        <v>262</v>
      </c>
      <c r="D1363" s="272" t="s">
        <v>262</v>
      </c>
      <c r="E1363" s="272" t="s">
        <v>262</v>
      </c>
      <c r="F1363" s="272" t="s">
        <v>262</v>
      </c>
      <c r="G1363" s="272" t="s">
        <v>262</v>
      </c>
      <c r="H1363" s="272" t="s">
        <v>264</v>
      </c>
      <c r="I1363" s="272" t="s">
        <v>264</v>
      </c>
      <c r="J1363" s="272" t="s">
        <v>262</v>
      </c>
      <c r="K1363" s="272" t="s">
        <v>263</v>
      </c>
      <c r="L1363" s="272" t="s">
        <v>264</v>
      </c>
      <c r="M1363" s="272" t="s">
        <v>264</v>
      </c>
      <c r="N1363" s="272" t="s">
        <v>263</v>
      </c>
      <c r="O1363" s="272" t="s">
        <v>677</v>
      </c>
      <c r="P1363" s="272" t="s">
        <v>677</v>
      </c>
      <c r="Q1363" s="272" t="s">
        <v>677</v>
      </c>
      <c r="R1363" s="272" t="s">
        <v>677</v>
      </c>
      <c r="S1363" s="272" t="s">
        <v>677</v>
      </c>
      <c r="T1363" s="272" t="s">
        <v>677</v>
      </c>
      <c r="U1363" s="272" t="s">
        <v>677</v>
      </c>
      <c r="V1363" s="272" t="s">
        <v>677</v>
      </c>
      <c r="W1363" s="272" t="s">
        <v>677</v>
      </c>
      <c r="X1363" s="272" t="s">
        <v>677</v>
      </c>
      <c r="Y1363" s="272" t="s">
        <v>677</v>
      </c>
      <c r="Z1363" s="272" t="s">
        <v>677</v>
      </c>
      <c r="AA1363" s="272" t="s">
        <v>677</v>
      </c>
      <c r="AB1363" s="272" t="s">
        <v>677</v>
      </c>
      <c r="AC1363" s="272" t="s">
        <v>677</v>
      </c>
      <c r="AD1363" s="272" t="s">
        <v>677</v>
      </c>
      <c r="AE1363" s="272" t="s">
        <v>677</v>
      </c>
      <c r="AF1363" s="272" t="s">
        <v>677</v>
      </c>
      <c r="AG1363" s="272" t="s">
        <v>677</v>
      </c>
      <c r="AH1363" s="272" t="s">
        <v>677</v>
      </c>
      <c r="AI1363" s="272" t="s">
        <v>677</v>
      </c>
      <c r="AJ1363" s="272" t="s">
        <v>677</v>
      </c>
      <c r="AK1363" s="272" t="s">
        <v>677</v>
      </c>
      <c r="AL1363" s="272" t="s">
        <v>677</v>
      </c>
      <c r="AM1363" s="272" t="s">
        <v>677</v>
      </c>
      <c r="AN1363" s="272" t="s">
        <v>677</v>
      </c>
      <c r="AO1363" s="272" t="s">
        <v>677</v>
      </c>
      <c r="AP1363" s="272" t="s">
        <v>677</v>
      </c>
      <c r="AQ1363" s="272" t="s">
        <v>677</v>
      </c>
      <c r="AR1363" s="272" t="s">
        <v>677</v>
      </c>
      <c r="AS1363" s="272" t="s">
        <v>677</v>
      </c>
      <c r="AT1363" s="272" t="s">
        <v>677</v>
      </c>
      <c r="AU1363" s="272" t="s">
        <v>677</v>
      </c>
      <c r="AV1363" s="272" t="s">
        <v>677</v>
      </c>
      <c r="AW1363" s="272" t="s">
        <v>677</v>
      </c>
      <c r="AX1363" s="272" t="s">
        <v>677</v>
      </c>
    </row>
    <row r="1364" spans="1:50">
      <c r="A1364" s="272">
        <v>808534</v>
      </c>
      <c r="B1364" s="272" t="s">
        <v>712</v>
      </c>
      <c r="C1364" s="272" t="s">
        <v>264</v>
      </c>
      <c r="D1364" s="272" t="s">
        <v>262</v>
      </c>
      <c r="E1364" s="272" t="s">
        <v>262</v>
      </c>
      <c r="F1364" s="272" t="s">
        <v>262</v>
      </c>
      <c r="G1364" s="272" t="s">
        <v>263</v>
      </c>
      <c r="H1364" s="272" t="s">
        <v>262</v>
      </c>
      <c r="I1364" s="272" t="s">
        <v>262</v>
      </c>
      <c r="J1364" s="272" t="s">
        <v>264</v>
      </c>
      <c r="K1364" s="272" t="s">
        <v>263</v>
      </c>
      <c r="L1364" s="272" t="s">
        <v>264</v>
      </c>
      <c r="M1364" s="272" t="s">
        <v>264</v>
      </c>
      <c r="N1364" s="272" t="s">
        <v>264</v>
      </c>
      <c r="O1364" s="272" t="s">
        <v>677</v>
      </c>
      <c r="P1364" s="272" t="s">
        <v>677</v>
      </c>
      <c r="Q1364" s="272" t="s">
        <v>677</v>
      </c>
      <c r="R1364" s="272" t="s">
        <v>677</v>
      </c>
      <c r="S1364" s="272" t="s">
        <v>677</v>
      </c>
      <c r="T1364" s="272" t="s">
        <v>677</v>
      </c>
      <c r="U1364" s="272" t="s">
        <v>677</v>
      </c>
      <c r="V1364" s="272" t="s">
        <v>677</v>
      </c>
      <c r="W1364" s="272" t="s">
        <v>677</v>
      </c>
      <c r="X1364" s="272" t="s">
        <v>677</v>
      </c>
      <c r="Y1364" s="272" t="s">
        <v>677</v>
      </c>
      <c r="Z1364" s="272" t="s">
        <v>677</v>
      </c>
      <c r="AA1364" s="272" t="s">
        <v>677</v>
      </c>
      <c r="AB1364" s="272" t="s">
        <v>677</v>
      </c>
      <c r="AC1364" s="272" t="s">
        <v>677</v>
      </c>
      <c r="AD1364" s="272" t="s">
        <v>677</v>
      </c>
      <c r="AE1364" s="272" t="s">
        <v>677</v>
      </c>
      <c r="AF1364" s="272" t="s">
        <v>677</v>
      </c>
      <c r="AG1364" s="272" t="s">
        <v>677</v>
      </c>
      <c r="AH1364" s="272" t="s">
        <v>677</v>
      </c>
      <c r="AI1364" s="272" t="s">
        <v>677</v>
      </c>
      <c r="AJ1364" s="272" t="s">
        <v>677</v>
      </c>
      <c r="AK1364" s="272" t="s">
        <v>677</v>
      </c>
      <c r="AL1364" s="272" t="s">
        <v>677</v>
      </c>
      <c r="AM1364" s="272" t="s">
        <v>677</v>
      </c>
      <c r="AN1364" s="272" t="s">
        <v>677</v>
      </c>
      <c r="AO1364" s="272" t="s">
        <v>677</v>
      </c>
      <c r="AP1364" s="272" t="s">
        <v>677</v>
      </c>
      <c r="AQ1364" s="272" t="s">
        <v>677</v>
      </c>
      <c r="AR1364" s="272" t="s">
        <v>677</v>
      </c>
      <c r="AS1364" s="272" t="s">
        <v>677</v>
      </c>
      <c r="AT1364" s="272" t="s">
        <v>677</v>
      </c>
      <c r="AU1364" s="272" t="s">
        <v>677</v>
      </c>
      <c r="AV1364" s="272" t="s">
        <v>677</v>
      </c>
      <c r="AW1364" s="272" t="s">
        <v>677</v>
      </c>
      <c r="AX1364" s="272" t="s">
        <v>677</v>
      </c>
    </row>
    <row r="1365" spans="1:50">
      <c r="A1365" s="272">
        <v>808538</v>
      </c>
      <c r="B1365" s="272" t="s">
        <v>712</v>
      </c>
      <c r="C1365" s="272" t="s">
        <v>262</v>
      </c>
      <c r="D1365" s="272" t="s">
        <v>262</v>
      </c>
      <c r="E1365" s="272" t="s">
        <v>262</v>
      </c>
      <c r="F1365" s="272" t="s">
        <v>262</v>
      </c>
      <c r="G1365" s="272" t="s">
        <v>262</v>
      </c>
      <c r="H1365" s="272" t="s">
        <v>262</v>
      </c>
      <c r="I1365" s="272" t="s">
        <v>264</v>
      </c>
      <c r="J1365" s="272" t="s">
        <v>262</v>
      </c>
      <c r="K1365" s="272" t="s">
        <v>264</v>
      </c>
      <c r="L1365" s="272" t="s">
        <v>264</v>
      </c>
      <c r="M1365" s="272" t="s">
        <v>262</v>
      </c>
      <c r="N1365" s="272" t="s">
        <v>264</v>
      </c>
      <c r="O1365" s="272" t="s">
        <v>677</v>
      </c>
      <c r="P1365" s="272" t="s">
        <v>677</v>
      </c>
      <c r="Q1365" s="272" t="s">
        <v>677</v>
      </c>
      <c r="R1365" s="272" t="s">
        <v>677</v>
      </c>
      <c r="S1365" s="272" t="s">
        <v>677</v>
      </c>
      <c r="T1365" s="272" t="s">
        <v>677</v>
      </c>
      <c r="U1365" s="272" t="s">
        <v>677</v>
      </c>
      <c r="V1365" s="272" t="s">
        <v>677</v>
      </c>
      <c r="W1365" s="272" t="s">
        <v>677</v>
      </c>
      <c r="X1365" s="272" t="s">
        <v>677</v>
      </c>
      <c r="Y1365" s="272" t="s">
        <v>677</v>
      </c>
      <c r="Z1365" s="272" t="s">
        <v>677</v>
      </c>
      <c r="AA1365" s="272" t="s">
        <v>677</v>
      </c>
      <c r="AB1365" s="272" t="s">
        <v>677</v>
      </c>
      <c r="AC1365" s="272" t="s">
        <v>677</v>
      </c>
      <c r="AD1365" s="272" t="s">
        <v>677</v>
      </c>
      <c r="AE1365" s="272" t="s">
        <v>677</v>
      </c>
      <c r="AF1365" s="272" t="s">
        <v>677</v>
      </c>
      <c r="AG1365" s="272" t="s">
        <v>677</v>
      </c>
      <c r="AH1365" s="272" t="s">
        <v>677</v>
      </c>
      <c r="AI1365" s="272" t="s">
        <v>677</v>
      </c>
      <c r="AJ1365" s="272" t="s">
        <v>677</v>
      </c>
      <c r="AK1365" s="272" t="s">
        <v>677</v>
      </c>
      <c r="AL1365" s="272" t="s">
        <v>677</v>
      </c>
      <c r="AM1365" s="272" t="s">
        <v>677</v>
      </c>
      <c r="AN1365" s="272" t="s">
        <v>677</v>
      </c>
      <c r="AO1365" s="272" t="s">
        <v>677</v>
      </c>
      <c r="AP1365" s="272" t="s">
        <v>677</v>
      </c>
      <c r="AQ1365" s="272" t="s">
        <v>677</v>
      </c>
      <c r="AR1365" s="272" t="s">
        <v>677</v>
      </c>
      <c r="AS1365" s="272" t="s">
        <v>677</v>
      </c>
      <c r="AT1365" s="272" t="s">
        <v>677</v>
      </c>
      <c r="AU1365" s="272" t="s">
        <v>677</v>
      </c>
      <c r="AV1365" s="272" t="s">
        <v>677</v>
      </c>
      <c r="AW1365" s="272" t="s">
        <v>677</v>
      </c>
      <c r="AX1365" s="272" t="s">
        <v>677</v>
      </c>
    </row>
    <row r="1366" spans="1:50">
      <c r="A1366" s="272">
        <v>808550</v>
      </c>
      <c r="B1366" s="272" t="s">
        <v>712</v>
      </c>
      <c r="C1366" s="272" t="s">
        <v>264</v>
      </c>
      <c r="D1366" s="272" t="s">
        <v>264</v>
      </c>
      <c r="E1366" s="272" t="s">
        <v>263</v>
      </c>
      <c r="F1366" s="272" t="s">
        <v>262</v>
      </c>
      <c r="G1366" s="272" t="s">
        <v>264</v>
      </c>
      <c r="H1366" s="272" t="s">
        <v>262</v>
      </c>
      <c r="I1366" s="272" t="s">
        <v>262</v>
      </c>
      <c r="J1366" s="272" t="s">
        <v>262</v>
      </c>
      <c r="K1366" s="272" t="s">
        <v>262</v>
      </c>
      <c r="L1366" s="272" t="s">
        <v>262</v>
      </c>
      <c r="M1366" s="272" t="s">
        <v>264</v>
      </c>
      <c r="N1366" s="272" t="s">
        <v>263</v>
      </c>
      <c r="O1366" s="272" t="s">
        <v>677</v>
      </c>
      <c r="P1366" s="272" t="s">
        <v>677</v>
      </c>
      <c r="Q1366" s="272" t="s">
        <v>677</v>
      </c>
      <c r="R1366" s="272" t="s">
        <v>677</v>
      </c>
      <c r="S1366" s="272" t="s">
        <v>677</v>
      </c>
      <c r="T1366" s="272" t="s">
        <v>677</v>
      </c>
      <c r="U1366" s="272" t="s">
        <v>677</v>
      </c>
      <c r="V1366" s="272" t="s">
        <v>677</v>
      </c>
      <c r="W1366" s="272" t="s">
        <v>677</v>
      </c>
      <c r="X1366" s="272" t="s">
        <v>677</v>
      </c>
      <c r="Y1366" s="272" t="s">
        <v>677</v>
      </c>
      <c r="Z1366" s="272" t="s">
        <v>677</v>
      </c>
      <c r="AA1366" s="272" t="s">
        <v>677</v>
      </c>
      <c r="AB1366" s="272" t="s">
        <v>677</v>
      </c>
      <c r="AC1366" s="272" t="s">
        <v>677</v>
      </c>
      <c r="AD1366" s="272" t="s">
        <v>677</v>
      </c>
      <c r="AE1366" s="272" t="s">
        <v>677</v>
      </c>
      <c r="AF1366" s="272" t="s">
        <v>677</v>
      </c>
      <c r="AG1366" s="272" t="s">
        <v>677</v>
      </c>
      <c r="AH1366" s="272" t="s">
        <v>677</v>
      </c>
      <c r="AI1366" s="272" t="s">
        <v>677</v>
      </c>
      <c r="AJ1366" s="272" t="s">
        <v>677</v>
      </c>
      <c r="AK1366" s="272" t="s">
        <v>677</v>
      </c>
      <c r="AL1366" s="272" t="s">
        <v>677</v>
      </c>
      <c r="AM1366" s="272" t="s">
        <v>677</v>
      </c>
      <c r="AN1366" s="272" t="s">
        <v>677</v>
      </c>
      <c r="AO1366" s="272" t="s">
        <v>677</v>
      </c>
      <c r="AP1366" s="272" t="s">
        <v>677</v>
      </c>
      <c r="AQ1366" s="272" t="s">
        <v>677</v>
      </c>
      <c r="AR1366" s="272" t="s">
        <v>677</v>
      </c>
      <c r="AS1366" s="272" t="s">
        <v>677</v>
      </c>
      <c r="AT1366" s="272" t="s">
        <v>677</v>
      </c>
      <c r="AU1366" s="272" t="s">
        <v>677</v>
      </c>
      <c r="AV1366" s="272" t="s">
        <v>677</v>
      </c>
      <c r="AW1366" s="272" t="s">
        <v>677</v>
      </c>
      <c r="AX1366" s="272" t="s">
        <v>677</v>
      </c>
    </row>
    <row r="1367" spans="1:50">
      <c r="A1367" s="272">
        <v>808557</v>
      </c>
      <c r="B1367" s="272" t="s">
        <v>712</v>
      </c>
      <c r="C1367" s="272" t="s">
        <v>264</v>
      </c>
      <c r="D1367" s="272" t="s">
        <v>264</v>
      </c>
      <c r="E1367" s="272" t="s">
        <v>264</v>
      </c>
      <c r="F1367" s="272" t="s">
        <v>262</v>
      </c>
      <c r="G1367" s="272" t="s">
        <v>262</v>
      </c>
      <c r="H1367" s="272" t="s">
        <v>262</v>
      </c>
      <c r="I1367" s="272" t="s">
        <v>264</v>
      </c>
      <c r="J1367" s="272" t="s">
        <v>263</v>
      </c>
      <c r="K1367" s="272" t="s">
        <v>263</v>
      </c>
      <c r="L1367" s="272" t="s">
        <v>264</v>
      </c>
      <c r="M1367" s="272" t="s">
        <v>264</v>
      </c>
      <c r="N1367" s="272" t="s">
        <v>262</v>
      </c>
      <c r="O1367" s="272" t="s">
        <v>677</v>
      </c>
      <c r="P1367" s="272" t="s">
        <v>677</v>
      </c>
      <c r="Q1367" s="272" t="s">
        <v>677</v>
      </c>
      <c r="R1367" s="272" t="s">
        <v>677</v>
      </c>
      <c r="S1367" s="272" t="s">
        <v>677</v>
      </c>
      <c r="T1367" s="272" t="s">
        <v>677</v>
      </c>
      <c r="U1367" s="272" t="s">
        <v>677</v>
      </c>
      <c r="V1367" s="272" t="s">
        <v>677</v>
      </c>
      <c r="W1367" s="272" t="s">
        <v>677</v>
      </c>
      <c r="X1367" s="272" t="s">
        <v>677</v>
      </c>
      <c r="Y1367" s="272" t="s">
        <v>677</v>
      </c>
      <c r="Z1367" s="272" t="s">
        <v>677</v>
      </c>
      <c r="AA1367" s="272" t="s">
        <v>677</v>
      </c>
      <c r="AB1367" s="272" t="s">
        <v>677</v>
      </c>
      <c r="AC1367" s="272" t="s">
        <v>677</v>
      </c>
      <c r="AD1367" s="272" t="s">
        <v>677</v>
      </c>
      <c r="AE1367" s="272" t="s">
        <v>677</v>
      </c>
      <c r="AF1367" s="272" t="s">
        <v>677</v>
      </c>
      <c r="AG1367" s="272" t="s">
        <v>677</v>
      </c>
      <c r="AH1367" s="272" t="s">
        <v>677</v>
      </c>
      <c r="AI1367" s="272" t="s">
        <v>677</v>
      </c>
      <c r="AJ1367" s="272" t="s">
        <v>677</v>
      </c>
      <c r="AK1367" s="272" t="s">
        <v>677</v>
      </c>
      <c r="AL1367" s="272" t="s">
        <v>677</v>
      </c>
      <c r="AM1367" s="272" t="s">
        <v>677</v>
      </c>
      <c r="AN1367" s="272" t="s">
        <v>677</v>
      </c>
      <c r="AO1367" s="272" t="s">
        <v>677</v>
      </c>
      <c r="AP1367" s="272" t="s">
        <v>677</v>
      </c>
      <c r="AQ1367" s="272" t="s">
        <v>677</v>
      </c>
      <c r="AR1367" s="272" t="s">
        <v>677</v>
      </c>
      <c r="AS1367" s="272" t="s">
        <v>677</v>
      </c>
      <c r="AT1367" s="272" t="s">
        <v>677</v>
      </c>
      <c r="AU1367" s="272" t="s">
        <v>677</v>
      </c>
      <c r="AV1367" s="272" t="s">
        <v>677</v>
      </c>
      <c r="AW1367" s="272" t="s">
        <v>677</v>
      </c>
      <c r="AX1367" s="272" t="s">
        <v>677</v>
      </c>
    </row>
    <row r="1368" spans="1:50">
      <c r="A1368" s="272">
        <v>808568</v>
      </c>
      <c r="B1368" s="272" t="s">
        <v>712</v>
      </c>
      <c r="C1368" s="272" t="s">
        <v>262</v>
      </c>
      <c r="D1368" s="272" t="s">
        <v>264</v>
      </c>
      <c r="E1368" s="272" t="s">
        <v>262</v>
      </c>
      <c r="F1368" s="272" t="s">
        <v>262</v>
      </c>
      <c r="G1368" s="272" t="s">
        <v>264</v>
      </c>
      <c r="H1368" s="272" t="s">
        <v>262</v>
      </c>
      <c r="I1368" s="272" t="s">
        <v>264</v>
      </c>
      <c r="J1368" s="272" t="s">
        <v>263</v>
      </c>
      <c r="K1368" s="272" t="s">
        <v>263</v>
      </c>
      <c r="L1368" s="272" t="s">
        <v>264</v>
      </c>
      <c r="M1368" s="272" t="s">
        <v>262</v>
      </c>
      <c r="N1368" s="272" t="s">
        <v>263</v>
      </c>
      <c r="O1368" s="272" t="s">
        <v>677</v>
      </c>
      <c r="P1368" s="272" t="s">
        <v>677</v>
      </c>
      <c r="Q1368" s="272" t="s">
        <v>677</v>
      </c>
      <c r="R1368" s="272" t="s">
        <v>677</v>
      </c>
      <c r="S1368" s="272" t="s">
        <v>677</v>
      </c>
      <c r="T1368" s="272" t="s">
        <v>677</v>
      </c>
      <c r="U1368" s="272" t="s">
        <v>677</v>
      </c>
      <c r="V1368" s="272" t="s">
        <v>677</v>
      </c>
      <c r="W1368" s="272" t="s">
        <v>677</v>
      </c>
      <c r="X1368" s="272" t="s">
        <v>677</v>
      </c>
      <c r="Y1368" s="272" t="s">
        <v>677</v>
      </c>
      <c r="Z1368" s="272" t="s">
        <v>677</v>
      </c>
      <c r="AA1368" s="272" t="s">
        <v>677</v>
      </c>
      <c r="AB1368" s="272" t="s">
        <v>677</v>
      </c>
      <c r="AC1368" s="272" t="s">
        <v>677</v>
      </c>
      <c r="AD1368" s="272" t="s">
        <v>677</v>
      </c>
      <c r="AE1368" s="272" t="s">
        <v>677</v>
      </c>
      <c r="AF1368" s="272" t="s">
        <v>677</v>
      </c>
      <c r="AG1368" s="272" t="s">
        <v>677</v>
      </c>
      <c r="AH1368" s="272" t="s">
        <v>677</v>
      </c>
      <c r="AI1368" s="272" t="s">
        <v>677</v>
      </c>
      <c r="AJ1368" s="272" t="s">
        <v>677</v>
      </c>
      <c r="AK1368" s="272" t="s">
        <v>677</v>
      </c>
      <c r="AL1368" s="272" t="s">
        <v>677</v>
      </c>
      <c r="AM1368" s="272" t="s">
        <v>677</v>
      </c>
      <c r="AN1368" s="272" t="s">
        <v>677</v>
      </c>
      <c r="AO1368" s="272" t="s">
        <v>677</v>
      </c>
      <c r="AP1368" s="272" t="s">
        <v>677</v>
      </c>
      <c r="AQ1368" s="272" t="s">
        <v>677</v>
      </c>
      <c r="AR1368" s="272" t="s">
        <v>677</v>
      </c>
      <c r="AS1368" s="272" t="s">
        <v>677</v>
      </c>
      <c r="AT1368" s="272" t="s">
        <v>677</v>
      </c>
      <c r="AU1368" s="272" t="s">
        <v>677</v>
      </c>
      <c r="AV1368" s="272" t="s">
        <v>677</v>
      </c>
      <c r="AW1368" s="272" t="s">
        <v>677</v>
      </c>
      <c r="AX1368" s="272" t="s">
        <v>677</v>
      </c>
    </row>
    <row r="1369" spans="1:50">
      <c r="A1369" s="272">
        <v>808569</v>
      </c>
      <c r="B1369" s="272" t="s">
        <v>712</v>
      </c>
      <c r="C1369" s="272" t="s">
        <v>262</v>
      </c>
      <c r="D1369" s="272" t="s">
        <v>263</v>
      </c>
      <c r="E1369" s="272" t="s">
        <v>263</v>
      </c>
      <c r="F1369" s="272" t="s">
        <v>264</v>
      </c>
      <c r="G1369" s="272" t="s">
        <v>264</v>
      </c>
      <c r="H1369" s="272" t="s">
        <v>264</v>
      </c>
      <c r="I1369" s="272" t="s">
        <v>262</v>
      </c>
      <c r="J1369" s="272" t="s">
        <v>263</v>
      </c>
      <c r="K1369" s="272" t="s">
        <v>263</v>
      </c>
      <c r="L1369" s="272" t="s">
        <v>263</v>
      </c>
      <c r="M1369" s="272" t="s">
        <v>264</v>
      </c>
      <c r="N1369" s="272" t="s">
        <v>264</v>
      </c>
      <c r="O1369" s="272" t="s">
        <v>677</v>
      </c>
      <c r="P1369" s="272" t="s">
        <v>677</v>
      </c>
      <c r="Q1369" s="272" t="s">
        <v>677</v>
      </c>
      <c r="R1369" s="272" t="s">
        <v>677</v>
      </c>
      <c r="S1369" s="272" t="s">
        <v>677</v>
      </c>
      <c r="T1369" s="272" t="s">
        <v>677</v>
      </c>
      <c r="U1369" s="272" t="s">
        <v>677</v>
      </c>
      <c r="V1369" s="272" t="s">
        <v>677</v>
      </c>
      <c r="W1369" s="272" t="s">
        <v>677</v>
      </c>
      <c r="X1369" s="272" t="s">
        <v>677</v>
      </c>
      <c r="Y1369" s="272" t="s">
        <v>677</v>
      </c>
      <c r="Z1369" s="272" t="s">
        <v>677</v>
      </c>
      <c r="AA1369" s="272" t="s">
        <v>677</v>
      </c>
      <c r="AB1369" s="272" t="s">
        <v>677</v>
      </c>
      <c r="AC1369" s="272" t="s">
        <v>677</v>
      </c>
      <c r="AD1369" s="272" t="s">
        <v>677</v>
      </c>
      <c r="AE1369" s="272" t="s">
        <v>677</v>
      </c>
      <c r="AF1369" s="272" t="s">
        <v>677</v>
      </c>
      <c r="AG1369" s="272" t="s">
        <v>677</v>
      </c>
      <c r="AH1369" s="272" t="s">
        <v>677</v>
      </c>
      <c r="AI1369" s="272" t="s">
        <v>677</v>
      </c>
      <c r="AJ1369" s="272" t="s">
        <v>677</v>
      </c>
      <c r="AK1369" s="272" t="s">
        <v>677</v>
      </c>
      <c r="AL1369" s="272" t="s">
        <v>677</v>
      </c>
      <c r="AM1369" s="272" t="s">
        <v>677</v>
      </c>
      <c r="AN1369" s="272" t="s">
        <v>677</v>
      </c>
      <c r="AO1369" s="272" t="s">
        <v>677</v>
      </c>
      <c r="AP1369" s="272" t="s">
        <v>677</v>
      </c>
      <c r="AQ1369" s="272" t="s">
        <v>677</v>
      </c>
      <c r="AR1369" s="272" t="s">
        <v>677</v>
      </c>
      <c r="AS1369" s="272" t="s">
        <v>677</v>
      </c>
      <c r="AT1369" s="272" t="s">
        <v>677</v>
      </c>
      <c r="AU1369" s="272" t="s">
        <v>677</v>
      </c>
      <c r="AV1369" s="272" t="s">
        <v>677</v>
      </c>
      <c r="AW1369" s="272" t="s">
        <v>677</v>
      </c>
      <c r="AX1369" s="272" t="s">
        <v>677</v>
      </c>
    </row>
    <row r="1370" spans="1:50">
      <c r="A1370" s="272">
        <v>808574</v>
      </c>
      <c r="B1370" s="272" t="s">
        <v>712</v>
      </c>
      <c r="C1370" s="272" t="s">
        <v>264</v>
      </c>
      <c r="D1370" s="272" t="s">
        <v>262</v>
      </c>
      <c r="E1370" s="272" t="s">
        <v>262</v>
      </c>
      <c r="F1370" s="272" t="s">
        <v>262</v>
      </c>
      <c r="G1370" s="272" t="s">
        <v>262</v>
      </c>
      <c r="H1370" s="272" t="s">
        <v>262</v>
      </c>
      <c r="I1370" s="272" t="s">
        <v>262</v>
      </c>
      <c r="J1370" s="272" t="s">
        <v>262</v>
      </c>
      <c r="K1370" s="272" t="s">
        <v>262</v>
      </c>
      <c r="L1370" s="272" t="s">
        <v>262</v>
      </c>
      <c r="M1370" s="272" t="s">
        <v>262</v>
      </c>
      <c r="N1370" s="272" t="s">
        <v>262</v>
      </c>
      <c r="O1370" s="272" t="s">
        <v>677</v>
      </c>
      <c r="P1370" s="272" t="s">
        <v>677</v>
      </c>
      <c r="Q1370" s="272" t="s">
        <v>677</v>
      </c>
      <c r="R1370" s="272" t="s">
        <v>677</v>
      </c>
      <c r="S1370" s="272" t="s">
        <v>677</v>
      </c>
      <c r="T1370" s="272" t="s">
        <v>677</v>
      </c>
      <c r="U1370" s="272" t="s">
        <v>677</v>
      </c>
      <c r="V1370" s="272" t="s">
        <v>677</v>
      </c>
      <c r="W1370" s="272" t="s">
        <v>677</v>
      </c>
      <c r="X1370" s="272" t="s">
        <v>677</v>
      </c>
      <c r="Y1370" s="272" t="s">
        <v>677</v>
      </c>
      <c r="Z1370" s="272" t="s">
        <v>677</v>
      </c>
      <c r="AA1370" s="272" t="s">
        <v>677</v>
      </c>
      <c r="AB1370" s="272" t="s">
        <v>677</v>
      </c>
      <c r="AC1370" s="272" t="s">
        <v>677</v>
      </c>
      <c r="AD1370" s="272" t="s">
        <v>677</v>
      </c>
      <c r="AE1370" s="272" t="s">
        <v>677</v>
      </c>
      <c r="AF1370" s="272" t="s">
        <v>677</v>
      </c>
      <c r="AG1370" s="272" t="s">
        <v>677</v>
      </c>
      <c r="AH1370" s="272" t="s">
        <v>677</v>
      </c>
      <c r="AI1370" s="272" t="s">
        <v>677</v>
      </c>
      <c r="AJ1370" s="272" t="s">
        <v>677</v>
      </c>
      <c r="AK1370" s="272" t="s">
        <v>677</v>
      </c>
      <c r="AL1370" s="272" t="s">
        <v>677</v>
      </c>
      <c r="AM1370" s="272" t="s">
        <v>677</v>
      </c>
      <c r="AN1370" s="272" t="s">
        <v>677</v>
      </c>
      <c r="AO1370" s="272" t="s">
        <v>677</v>
      </c>
      <c r="AP1370" s="272" t="s">
        <v>677</v>
      </c>
      <c r="AQ1370" s="272" t="s">
        <v>677</v>
      </c>
      <c r="AR1370" s="272" t="s">
        <v>677</v>
      </c>
      <c r="AS1370" s="272" t="s">
        <v>677</v>
      </c>
      <c r="AT1370" s="272" t="s">
        <v>677</v>
      </c>
      <c r="AU1370" s="272" t="s">
        <v>677</v>
      </c>
      <c r="AV1370" s="272" t="s">
        <v>677</v>
      </c>
      <c r="AW1370" s="272" t="s">
        <v>677</v>
      </c>
      <c r="AX1370" s="272" t="s">
        <v>677</v>
      </c>
    </row>
    <row r="1371" spans="1:50">
      <c r="A1371" s="272">
        <v>808579</v>
      </c>
      <c r="B1371" s="272" t="s">
        <v>712</v>
      </c>
      <c r="C1371" s="272" t="s">
        <v>264</v>
      </c>
      <c r="D1371" s="272" t="s">
        <v>263</v>
      </c>
      <c r="E1371" s="272" t="s">
        <v>264</v>
      </c>
      <c r="F1371" s="272" t="s">
        <v>262</v>
      </c>
      <c r="G1371" s="272" t="s">
        <v>264</v>
      </c>
      <c r="H1371" s="272" t="s">
        <v>262</v>
      </c>
      <c r="I1371" s="272" t="s">
        <v>262</v>
      </c>
      <c r="J1371" s="272" t="s">
        <v>262</v>
      </c>
      <c r="K1371" s="272" t="s">
        <v>264</v>
      </c>
      <c r="L1371" s="272" t="s">
        <v>262</v>
      </c>
      <c r="M1371" s="272" t="s">
        <v>262</v>
      </c>
      <c r="N1371" s="272" t="s">
        <v>264</v>
      </c>
      <c r="O1371" s="272" t="s">
        <v>677</v>
      </c>
      <c r="P1371" s="272" t="s">
        <v>677</v>
      </c>
      <c r="Q1371" s="272" t="s">
        <v>677</v>
      </c>
      <c r="R1371" s="272" t="s">
        <v>677</v>
      </c>
      <c r="S1371" s="272" t="s">
        <v>677</v>
      </c>
      <c r="T1371" s="272" t="s">
        <v>677</v>
      </c>
      <c r="U1371" s="272" t="s">
        <v>677</v>
      </c>
      <c r="V1371" s="272" t="s">
        <v>677</v>
      </c>
      <c r="W1371" s="272" t="s">
        <v>677</v>
      </c>
      <c r="X1371" s="272" t="s">
        <v>677</v>
      </c>
      <c r="Y1371" s="272" t="s">
        <v>677</v>
      </c>
      <c r="Z1371" s="272" t="s">
        <v>677</v>
      </c>
      <c r="AA1371" s="272" t="s">
        <v>677</v>
      </c>
      <c r="AB1371" s="272" t="s">
        <v>677</v>
      </c>
      <c r="AC1371" s="272" t="s">
        <v>677</v>
      </c>
      <c r="AD1371" s="272" t="s">
        <v>677</v>
      </c>
      <c r="AE1371" s="272" t="s">
        <v>677</v>
      </c>
      <c r="AF1371" s="272" t="s">
        <v>677</v>
      </c>
      <c r="AG1371" s="272" t="s">
        <v>677</v>
      </c>
      <c r="AH1371" s="272" t="s">
        <v>677</v>
      </c>
      <c r="AI1371" s="272" t="s">
        <v>677</v>
      </c>
      <c r="AJ1371" s="272" t="s">
        <v>677</v>
      </c>
      <c r="AK1371" s="272" t="s">
        <v>677</v>
      </c>
      <c r="AL1371" s="272" t="s">
        <v>677</v>
      </c>
      <c r="AM1371" s="272" t="s">
        <v>677</v>
      </c>
      <c r="AN1371" s="272" t="s">
        <v>677</v>
      </c>
      <c r="AO1371" s="272" t="s">
        <v>677</v>
      </c>
      <c r="AP1371" s="272" t="s">
        <v>677</v>
      </c>
      <c r="AQ1371" s="272" t="s">
        <v>677</v>
      </c>
      <c r="AR1371" s="272" t="s">
        <v>677</v>
      </c>
      <c r="AS1371" s="272" t="s">
        <v>677</v>
      </c>
      <c r="AT1371" s="272" t="s">
        <v>677</v>
      </c>
      <c r="AU1371" s="272" t="s">
        <v>677</v>
      </c>
      <c r="AV1371" s="272" t="s">
        <v>677</v>
      </c>
      <c r="AW1371" s="272" t="s">
        <v>677</v>
      </c>
      <c r="AX1371" s="272" t="s">
        <v>677</v>
      </c>
    </row>
    <row r="1372" spans="1:50">
      <c r="A1372" s="272">
        <v>808588</v>
      </c>
      <c r="B1372" s="272" t="s">
        <v>712</v>
      </c>
      <c r="C1372" s="272" t="s">
        <v>262</v>
      </c>
      <c r="D1372" s="272" t="s">
        <v>264</v>
      </c>
      <c r="E1372" s="272" t="s">
        <v>263</v>
      </c>
      <c r="F1372" s="272" t="s">
        <v>263</v>
      </c>
      <c r="G1372" s="272" t="s">
        <v>262</v>
      </c>
      <c r="H1372" s="272" t="s">
        <v>264</v>
      </c>
      <c r="I1372" s="272" t="s">
        <v>264</v>
      </c>
      <c r="J1372" s="272" t="s">
        <v>264</v>
      </c>
      <c r="K1372" s="272" t="s">
        <v>262</v>
      </c>
      <c r="L1372" s="272" t="s">
        <v>263</v>
      </c>
      <c r="M1372" s="272" t="s">
        <v>262</v>
      </c>
      <c r="N1372" s="272" t="s">
        <v>263</v>
      </c>
      <c r="O1372" s="272" t="s">
        <v>677</v>
      </c>
      <c r="P1372" s="272" t="s">
        <v>677</v>
      </c>
      <c r="Q1372" s="272" t="s">
        <v>677</v>
      </c>
      <c r="R1372" s="272" t="s">
        <v>677</v>
      </c>
      <c r="S1372" s="272" t="s">
        <v>677</v>
      </c>
      <c r="T1372" s="272" t="s">
        <v>677</v>
      </c>
      <c r="U1372" s="272" t="s">
        <v>677</v>
      </c>
      <c r="V1372" s="272" t="s">
        <v>677</v>
      </c>
      <c r="W1372" s="272" t="s">
        <v>677</v>
      </c>
      <c r="X1372" s="272" t="s">
        <v>677</v>
      </c>
      <c r="Y1372" s="272" t="s">
        <v>677</v>
      </c>
      <c r="Z1372" s="272" t="s">
        <v>677</v>
      </c>
      <c r="AA1372" s="272" t="s">
        <v>677</v>
      </c>
      <c r="AB1372" s="272" t="s">
        <v>677</v>
      </c>
      <c r="AC1372" s="272" t="s">
        <v>677</v>
      </c>
      <c r="AD1372" s="272" t="s">
        <v>677</v>
      </c>
      <c r="AE1372" s="272" t="s">
        <v>677</v>
      </c>
      <c r="AF1372" s="272" t="s">
        <v>677</v>
      </c>
      <c r="AG1372" s="272" t="s">
        <v>677</v>
      </c>
      <c r="AH1372" s="272" t="s">
        <v>677</v>
      </c>
      <c r="AI1372" s="272" t="s">
        <v>677</v>
      </c>
      <c r="AJ1372" s="272" t="s">
        <v>677</v>
      </c>
      <c r="AK1372" s="272" t="s">
        <v>677</v>
      </c>
      <c r="AL1372" s="272" t="s">
        <v>677</v>
      </c>
      <c r="AM1372" s="272" t="s">
        <v>677</v>
      </c>
      <c r="AN1372" s="272" t="s">
        <v>677</v>
      </c>
      <c r="AO1372" s="272" t="s">
        <v>677</v>
      </c>
      <c r="AP1372" s="272" t="s">
        <v>677</v>
      </c>
      <c r="AQ1372" s="272" t="s">
        <v>677</v>
      </c>
      <c r="AR1372" s="272" t="s">
        <v>677</v>
      </c>
      <c r="AS1372" s="272" t="s">
        <v>677</v>
      </c>
      <c r="AT1372" s="272" t="s">
        <v>677</v>
      </c>
      <c r="AU1372" s="272" t="s">
        <v>677</v>
      </c>
      <c r="AV1372" s="272" t="s">
        <v>677</v>
      </c>
      <c r="AW1372" s="272" t="s">
        <v>677</v>
      </c>
      <c r="AX1372" s="272" t="s">
        <v>677</v>
      </c>
    </row>
    <row r="1373" spans="1:50">
      <c r="A1373" s="272">
        <v>808592</v>
      </c>
      <c r="B1373" s="272" t="s">
        <v>712</v>
      </c>
      <c r="C1373" s="272" t="s">
        <v>262</v>
      </c>
      <c r="D1373" s="272" t="s">
        <v>262</v>
      </c>
      <c r="E1373" s="272" t="s">
        <v>262</v>
      </c>
      <c r="F1373" s="272" t="s">
        <v>262</v>
      </c>
      <c r="G1373" s="272" t="s">
        <v>264</v>
      </c>
      <c r="H1373" s="272" t="s">
        <v>262</v>
      </c>
      <c r="I1373" s="272" t="s">
        <v>264</v>
      </c>
      <c r="J1373" s="272" t="s">
        <v>264</v>
      </c>
      <c r="K1373" s="272" t="s">
        <v>263</v>
      </c>
      <c r="L1373" s="272" t="s">
        <v>262</v>
      </c>
      <c r="M1373" s="272" t="s">
        <v>264</v>
      </c>
      <c r="N1373" s="272" t="s">
        <v>262</v>
      </c>
      <c r="O1373" s="272" t="s">
        <v>677</v>
      </c>
      <c r="P1373" s="272" t="s">
        <v>677</v>
      </c>
      <c r="Q1373" s="272" t="s">
        <v>677</v>
      </c>
      <c r="R1373" s="272" t="s">
        <v>677</v>
      </c>
      <c r="S1373" s="272" t="s">
        <v>677</v>
      </c>
      <c r="T1373" s="272" t="s">
        <v>677</v>
      </c>
      <c r="U1373" s="272" t="s">
        <v>677</v>
      </c>
      <c r="V1373" s="272" t="s">
        <v>677</v>
      </c>
      <c r="W1373" s="272" t="s">
        <v>677</v>
      </c>
      <c r="X1373" s="272" t="s">
        <v>677</v>
      </c>
      <c r="Y1373" s="272" t="s">
        <v>677</v>
      </c>
      <c r="Z1373" s="272" t="s">
        <v>677</v>
      </c>
      <c r="AA1373" s="272" t="s">
        <v>677</v>
      </c>
      <c r="AB1373" s="272" t="s">
        <v>677</v>
      </c>
      <c r="AC1373" s="272" t="s">
        <v>677</v>
      </c>
      <c r="AD1373" s="272" t="s">
        <v>677</v>
      </c>
      <c r="AE1373" s="272" t="s">
        <v>677</v>
      </c>
      <c r="AF1373" s="272" t="s">
        <v>677</v>
      </c>
      <c r="AG1373" s="272" t="s">
        <v>677</v>
      </c>
      <c r="AH1373" s="272" t="s">
        <v>677</v>
      </c>
      <c r="AI1373" s="272" t="s">
        <v>677</v>
      </c>
      <c r="AJ1373" s="272" t="s">
        <v>677</v>
      </c>
      <c r="AK1373" s="272" t="s">
        <v>677</v>
      </c>
      <c r="AL1373" s="272" t="s">
        <v>677</v>
      </c>
      <c r="AM1373" s="272" t="s">
        <v>677</v>
      </c>
      <c r="AN1373" s="272" t="s">
        <v>677</v>
      </c>
      <c r="AO1373" s="272" t="s">
        <v>677</v>
      </c>
      <c r="AP1373" s="272" t="s">
        <v>677</v>
      </c>
      <c r="AQ1373" s="272" t="s">
        <v>677</v>
      </c>
      <c r="AR1373" s="272" t="s">
        <v>677</v>
      </c>
      <c r="AS1373" s="272" t="s">
        <v>677</v>
      </c>
      <c r="AT1373" s="272" t="s">
        <v>677</v>
      </c>
      <c r="AU1373" s="272" t="s">
        <v>677</v>
      </c>
      <c r="AV1373" s="272" t="s">
        <v>677</v>
      </c>
      <c r="AW1373" s="272" t="s">
        <v>677</v>
      </c>
      <c r="AX1373" s="272" t="s">
        <v>677</v>
      </c>
    </row>
    <row r="1374" spans="1:50">
      <c r="A1374" s="272">
        <v>808601</v>
      </c>
      <c r="B1374" s="272" t="s">
        <v>712</v>
      </c>
      <c r="C1374" s="272" t="s">
        <v>262</v>
      </c>
      <c r="D1374" s="272" t="s">
        <v>264</v>
      </c>
      <c r="E1374" s="272" t="s">
        <v>262</v>
      </c>
      <c r="F1374" s="272" t="s">
        <v>262</v>
      </c>
      <c r="G1374" s="272" t="s">
        <v>262</v>
      </c>
      <c r="H1374" s="272" t="s">
        <v>262</v>
      </c>
      <c r="I1374" s="272" t="s">
        <v>264</v>
      </c>
      <c r="J1374" s="272" t="s">
        <v>262</v>
      </c>
      <c r="K1374" s="272" t="s">
        <v>264</v>
      </c>
      <c r="L1374" s="272" t="s">
        <v>264</v>
      </c>
      <c r="M1374" s="272" t="s">
        <v>264</v>
      </c>
      <c r="N1374" s="272" t="s">
        <v>264</v>
      </c>
      <c r="O1374" s="272" t="s">
        <v>677</v>
      </c>
      <c r="P1374" s="272" t="s">
        <v>677</v>
      </c>
      <c r="Q1374" s="272" t="s">
        <v>677</v>
      </c>
      <c r="R1374" s="272" t="s">
        <v>677</v>
      </c>
      <c r="S1374" s="272" t="s">
        <v>677</v>
      </c>
      <c r="T1374" s="272" t="s">
        <v>677</v>
      </c>
      <c r="U1374" s="272" t="s">
        <v>677</v>
      </c>
      <c r="V1374" s="272" t="s">
        <v>677</v>
      </c>
      <c r="W1374" s="272" t="s">
        <v>677</v>
      </c>
      <c r="X1374" s="272" t="s">
        <v>677</v>
      </c>
      <c r="Y1374" s="272" t="s">
        <v>677</v>
      </c>
      <c r="Z1374" s="272" t="s">
        <v>677</v>
      </c>
      <c r="AA1374" s="272" t="s">
        <v>677</v>
      </c>
      <c r="AB1374" s="272" t="s">
        <v>677</v>
      </c>
      <c r="AC1374" s="272" t="s">
        <v>677</v>
      </c>
      <c r="AD1374" s="272" t="s">
        <v>677</v>
      </c>
      <c r="AE1374" s="272" t="s">
        <v>677</v>
      </c>
      <c r="AF1374" s="272" t="s">
        <v>677</v>
      </c>
      <c r="AG1374" s="272" t="s">
        <v>677</v>
      </c>
      <c r="AH1374" s="272" t="s">
        <v>677</v>
      </c>
      <c r="AI1374" s="272" t="s">
        <v>677</v>
      </c>
      <c r="AJ1374" s="272" t="s">
        <v>677</v>
      </c>
      <c r="AK1374" s="272" t="s">
        <v>677</v>
      </c>
      <c r="AL1374" s="272" t="s">
        <v>677</v>
      </c>
      <c r="AM1374" s="272" t="s">
        <v>677</v>
      </c>
      <c r="AN1374" s="272" t="s">
        <v>677</v>
      </c>
      <c r="AO1374" s="272" t="s">
        <v>677</v>
      </c>
      <c r="AP1374" s="272" t="s">
        <v>677</v>
      </c>
      <c r="AQ1374" s="272" t="s">
        <v>677</v>
      </c>
      <c r="AR1374" s="272" t="s">
        <v>677</v>
      </c>
      <c r="AS1374" s="272" t="s">
        <v>677</v>
      </c>
      <c r="AT1374" s="272" t="s">
        <v>677</v>
      </c>
      <c r="AU1374" s="272" t="s">
        <v>677</v>
      </c>
      <c r="AV1374" s="272" t="s">
        <v>677</v>
      </c>
      <c r="AW1374" s="272" t="s">
        <v>677</v>
      </c>
      <c r="AX1374" s="272" t="s">
        <v>677</v>
      </c>
    </row>
    <row r="1375" spans="1:50">
      <c r="A1375" s="272">
        <v>808602</v>
      </c>
      <c r="B1375" s="272" t="s">
        <v>712</v>
      </c>
      <c r="C1375" s="272" t="s">
        <v>264</v>
      </c>
      <c r="D1375" s="272" t="s">
        <v>262</v>
      </c>
      <c r="E1375" s="272" t="s">
        <v>262</v>
      </c>
      <c r="F1375" s="272" t="s">
        <v>262</v>
      </c>
      <c r="G1375" s="272" t="s">
        <v>262</v>
      </c>
      <c r="H1375" s="272" t="s">
        <v>262</v>
      </c>
      <c r="I1375" s="272" t="s">
        <v>264</v>
      </c>
      <c r="J1375" s="272" t="s">
        <v>263</v>
      </c>
      <c r="K1375" s="272" t="s">
        <v>264</v>
      </c>
      <c r="L1375" s="272" t="s">
        <v>264</v>
      </c>
      <c r="M1375" s="272" t="s">
        <v>264</v>
      </c>
      <c r="N1375" s="272" t="s">
        <v>264</v>
      </c>
      <c r="O1375" s="272" t="s">
        <v>677</v>
      </c>
      <c r="P1375" s="272" t="s">
        <v>677</v>
      </c>
      <c r="Q1375" s="272" t="s">
        <v>677</v>
      </c>
      <c r="R1375" s="272" t="s">
        <v>677</v>
      </c>
      <c r="S1375" s="272" t="s">
        <v>677</v>
      </c>
      <c r="T1375" s="272" t="s">
        <v>677</v>
      </c>
      <c r="U1375" s="272" t="s">
        <v>677</v>
      </c>
      <c r="V1375" s="272" t="s">
        <v>677</v>
      </c>
      <c r="W1375" s="272" t="s">
        <v>677</v>
      </c>
      <c r="X1375" s="272" t="s">
        <v>677</v>
      </c>
      <c r="Y1375" s="272" t="s">
        <v>677</v>
      </c>
      <c r="Z1375" s="272" t="s">
        <v>677</v>
      </c>
      <c r="AA1375" s="272" t="s">
        <v>677</v>
      </c>
      <c r="AB1375" s="272" t="s">
        <v>677</v>
      </c>
      <c r="AC1375" s="272" t="s">
        <v>677</v>
      </c>
      <c r="AD1375" s="272" t="s">
        <v>677</v>
      </c>
      <c r="AE1375" s="272" t="s">
        <v>677</v>
      </c>
      <c r="AF1375" s="272" t="s">
        <v>677</v>
      </c>
      <c r="AG1375" s="272" t="s">
        <v>677</v>
      </c>
      <c r="AH1375" s="272" t="s">
        <v>677</v>
      </c>
      <c r="AI1375" s="272" t="s">
        <v>677</v>
      </c>
      <c r="AJ1375" s="272" t="s">
        <v>677</v>
      </c>
      <c r="AK1375" s="272" t="s">
        <v>677</v>
      </c>
      <c r="AL1375" s="272" t="s">
        <v>677</v>
      </c>
      <c r="AM1375" s="272" t="s">
        <v>677</v>
      </c>
      <c r="AN1375" s="272" t="s">
        <v>677</v>
      </c>
      <c r="AO1375" s="272" t="s">
        <v>677</v>
      </c>
      <c r="AP1375" s="272" t="s">
        <v>677</v>
      </c>
      <c r="AQ1375" s="272" t="s">
        <v>677</v>
      </c>
      <c r="AR1375" s="272" t="s">
        <v>677</v>
      </c>
      <c r="AS1375" s="272" t="s">
        <v>677</v>
      </c>
      <c r="AT1375" s="272" t="s">
        <v>677</v>
      </c>
      <c r="AU1375" s="272" t="s">
        <v>677</v>
      </c>
      <c r="AV1375" s="272" t="s">
        <v>677</v>
      </c>
      <c r="AW1375" s="272" t="s">
        <v>677</v>
      </c>
      <c r="AX1375" s="272" t="s">
        <v>677</v>
      </c>
    </row>
    <row r="1376" spans="1:50">
      <c r="A1376" s="272">
        <v>808616</v>
      </c>
      <c r="B1376" s="272" t="s">
        <v>712</v>
      </c>
      <c r="C1376" s="272" t="s">
        <v>262</v>
      </c>
      <c r="D1376" s="272" t="s">
        <v>262</v>
      </c>
      <c r="E1376" s="272" t="s">
        <v>263</v>
      </c>
      <c r="F1376" s="272" t="s">
        <v>264</v>
      </c>
      <c r="G1376" s="272" t="s">
        <v>264</v>
      </c>
      <c r="H1376" s="272" t="s">
        <v>264</v>
      </c>
      <c r="I1376" s="272" t="s">
        <v>262</v>
      </c>
      <c r="J1376" s="272" t="s">
        <v>262</v>
      </c>
      <c r="K1376" s="272" t="s">
        <v>264</v>
      </c>
      <c r="L1376" s="272" t="s">
        <v>262</v>
      </c>
      <c r="M1376" s="272" t="s">
        <v>262</v>
      </c>
      <c r="N1376" s="272" t="s">
        <v>264</v>
      </c>
      <c r="O1376" s="272" t="s">
        <v>677</v>
      </c>
      <c r="P1376" s="272" t="s">
        <v>677</v>
      </c>
      <c r="Q1376" s="272" t="s">
        <v>677</v>
      </c>
      <c r="R1376" s="272" t="s">
        <v>677</v>
      </c>
      <c r="S1376" s="272" t="s">
        <v>677</v>
      </c>
      <c r="T1376" s="272" t="s">
        <v>677</v>
      </c>
      <c r="U1376" s="272" t="s">
        <v>677</v>
      </c>
      <c r="V1376" s="272" t="s">
        <v>677</v>
      </c>
      <c r="W1376" s="272" t="s">
        <v>677</v>
      </c>
      <c r="X1376" s="272" t="s">
        <v>677</v>
      </c>
      <c r="Y1376" s="272" t="s">
        <v>677</v>
      </c>
      <c r="Z1376" s="272" t="s">
        <v>677</v>
      </c>
      <c r="AA1376" s="272" t="s">
        <v>677</v>
      </c>
      <c r="AB1376" s="272" t="s">
        <v>677</v>
      </c>
      <c r="AC1376" s="272" t="s">
        <v>677</v>
      </c>
      <c r="AD1376" s="272" t="s">
        <v>677</v>
      </c>
      <c r="AE1376" s="272" t="s">
        <v>677</v>
      </c>
      <c r="AF1376" s="272" t="s">
        <v>677</v>
      </c>
      <c r="AG1376" s="272" t="s">
        <v>677</v>
      </c>
      <c r="AH1376" s="272" t="s">
        <v>677</v>
      </c>
      <c r="AI1376" s="272" t="s">
        <v>677</v>
      </c>
      <c r="AJ1376" s="272" t="s">
        <v>677</v>
      </c>
      <c r="AK1376" s="272" t="s">
        <v>677</v>
      </c>
      <c r="AL1376" s="272" t="s">
        <v>677</v>
      </c>
      <c r="AM1376" s="272" t="s">
        <v>677</v>
      </c>
      <c r="AN1376" s="272" t="s">
        <v>677</v>
      </c>
      <c r="AO1376" s="272" t="s">
        <v>677</v>
      </c>
      <c r="AP1376" s="272" t="s">
        <v>677</v>
      </c>
      <c r="AQ1376" s="272" t="s">
        <v>677</v>
      </c>
      <c r="AR1376" s="272" t="s">
        <v>677</v>
      </c>
      <c r="AS1376" s="272" t="s">
        <v>677</v>
      </c>
      <c r="AT1376" s="272" t="s">
        <v>677</v>
      </c>
      <c r="AU1376" s="272" t="s">
        <v>677</v>
      </c>
      <c r="AV1376" s="272" t="s">
        <v>677</v>
      </c>
      <c r="AW1376" s="272" t="s">
        <v>677</v>
      </c>
      <c r="AX1376" s="272" t="s">
        <v>677</v>
      </c>
    </row>
    <row r="1377" spans="1:50">
      <c r="A1377" s="272">
        <v>808629</v>
      </c>
      <c r="B1377" s="272" t="s">
        <v>712</v>
      </c>
      <c r="C1377" s="272" t="s">
        <v>264</v>
      </c>
      <c r="D1377" s="272" t="s">
        <v>264</v>
      </c>
      <c r="E1377" s="272" t="s">
        <v>262</v>
      </c>
      <c r="F1377" s="272" t="s">
        <v>262</v>
      </c>
      <c r="G1377" s="272" t="s">
        <v>262</v>
      </c>
      <c r="H1377" s="272" t="s">
        <v>263</v>
      </c>
      <c r="I1377" s="272" t="s">
        <v>262</v>
      </c>
      <c r="J1377" s="272" t="s">
        <v>262</v>
      </c>
      <c r="K1377" s="272" t="s">
        <v>262</v>
      </c>
      <c r="L1377" s="272" t="s">
        <v>262</v>
      </c>
      <c r="M1377" s="272" t="s">
        <v>262</v>
      </c>
      <c r="N1377" s="272" t="s">
        <v>264</v>
      </c>
      <c r="O1377" s="272" t="s">
        <v>677</v>
      </c>
      <c r="P1377" s="272" t="s">
        <v>677</v>
      </c>
      <c r="Q1377" s="272" t="s">
        <v>677</v>
      </c>
      <c r="R1377" s="272" t="s">
        <v>677</v>
      </c>
      <c r="S1377" s="272" t="s">
        <v>677</v>
      </c>
      <c r="T1377" s="272" t="s">
        <v>677</v>
      </c>
      <c r="U1377" s="272" t="s">
        <v>677</v>
      </c>
      <c r="V1377" s="272" t="s">
        <v>677</v>
      </c>
      <c r="W1377" s="272" t="s">
        <v>677</v>
      </c>
      <c r="X1377" s="272" t="s">
        <v>677</v>
      </c>
      <c r="Y1377" s="272" t="s">
        <v>677</v>
      </c>
      <c r="Z1377" s="272" t="s">
        <v>677</v>
      </c>
      <c r="AA1377" s="272" t="s">
        <v>677</v>
      </c>
      <c r="AB1377" s="272" t="s">
        <v>677</v>
      </c>
      <c r="AC1377" s="272" t="s">
        <v>677</v>
      </c>
      <c r="AD1377" s="272" t="s">
        <v>677</v>
      </c>
      <c r="AE1377" s="272" t="s">
        <v>677</v>
      </c>
      <c r="AF1377" s="272" t="s">
        <v>677</v>
      </c>
      <c r="AG1377" s="272" t="s">
        <v>677</v>
      </c>
      <c r="AH1377" s="272" t="s">
        <v>677</v>
      </c>
      <c r="AI1377" s="272" t="s">
        <v>677</v>
      </c>
      <c r="AJ1377" s="272" t="s">
        <v>677</v>
      </c>
      <c r="AK1377" s="272" t="s">
        <v>677</v>
      </c>
      <c r="AL1377" s="272" t="s">
        <v>677</v>
      </c>
      <c r="AM1377" s="272" t="s">
        <v>677</v>
      </c>
      <c r="AN1377" s="272" t="s">
        <v>677</v>
      </c>
      <c r="AO1377" s="272" t="s">
        <v>677</v>
      </c>
      <c r="AP1377" s="272" t="s">
        <v>677</v>
      </c>
      <c r="AQ1377" s="272" t="s">
        <v>677</v>
      </c>
      <c r="AR1377" s="272" t="s">
        <v>677</v>
      </c>
      <c r="AS1377" s="272" t="s">
        <v>677</v>
      </c>
      <c r="AT1377" s="272" t="s">
        <v>677</v>
      </c>
      <c r="AU1377" s="272" t="s">
        <v>677</v>
      </c>
      <c r="AV1377" s="272" t="s">
        <v>677</v>
      </c>
      <c r="AW1377" s="272" t="s">
        <v>677</v>
      </c>
      <c r="AX1377" s="272" t="s">
        <v>677</v>
      </c>
    </row>
    <row r="1378" spans="1:50">
      <c r="A1378" s="272">
        <v>808646</v>
      </c>
      <c r="B1378" s="272" t="s">
        <v>712</v>
      </c>
      <c r="C1378" s="272" t="s">
        <v>262</v>
      </c>
      <c r="D1378" s="272" t="s">
        <v>262</v>
      </c>
      <c r="E1378" s="272" t="s">
        <v>262</v>
      </c>
      <c r="F1378" s="272" t="s">
        <v>262</v>
      </c>
      <c r="G1378" s="272" t="s">
        <v>262</v>
      </c>
      <c r="H1378" s="272" t="s">
        <v>262</v>
      </c>
      <c r="I1378" s="272" t="s">
        <v>262</v>
      </c>
      <c r="J1378" s="272" t="s">
        <v>263</v>
      </c>
      <c r="K1378" s="272" t="s">
        <v>263</v>
      </c>
      <c r="L1378" s="272" t="s">
        <v>262</v>
      </c>
      <c r="M1378" s="272" t="s">
        <v>264</v>
      </c>
      <c r="N1378" s="272" t="s">
        <v>262</v>
      </c>
      <c r="O1378" s="272" t="s">
        <v>677</v>
      </c>
      <c r="P1378" s="272" t="s">
        <v>677</v>
      </c>
      <c r="Q1378" s="272" t="s">
        <v>677</v>
      </c>
      <c r="R1378" s="272" t="s">
        <v>677</v>
      </c>
      <c r="S1378" s="272" t="s">
        <v>677</v>
      </c>
      <c r="T1378" s="272" t="s">
        <v>677</v>
      </c>
      <c r="U1378" s="272" t="s">
        <v>677</v>
      </c>
      <c r="V1378" s="272" t="s">
        <v>677</v>
      </c>
      <c r="W1378" s="272" t="s">
        <v>677</v>
      </c>
      <c r="X1378" s="272" t="s">
        <v>677</v>
      </c>
      <c r="Y1378" s="272" t="s">
        <v>677</v>
      </c>
      <c r="Z1378" s="272" t="s">
        <v>677</v>
      </c>
      <c r="AA1378" s="272" t="s">
        <v>677</v>
      </c>
      <c r="AB1378" s="272" t="s">
        <v>677</v>
      </c>
      <c r="AC1378" s="272" t="s">
        <v>677</v>
      </c>
      <c r="AD1378" s="272" t="s">
        <v>677</v>
      </c>
      <c r="AE1378" s="272" t="s">
        <v>677</v>
      </c>
      <c r="AF1378" s="272" t="s">
        <v>677</v>
      </c>
      <c r="AG1378" s="272" t="s">
        <v>677</v>
      </c>
      <c r="AH1378" s="272" t="s">
        <v>677</v>
      </c>
      <c r="AI1378" s="272" t="s">
        <v>677</v>
      </c>
      <c r="AJ1378" s="272" t="s">
        <v>677</v>
      </c>
      <c r="AK1378" s="272" t="s">
        <v>677</v>
      </c>
      <c r="AL1378" s="272" t="s">
        <v>677</v>
      </c>
      <c r="AM1378" s="272" t="s">
        <v>677</v>
      </c>
      <c r="AN1378" s="272" t="s">
        <v>677</v>
      </c>
      <c r="AO1378" s="272" t="s">
        <v>677</v>
      </c>
      <c r="AP1378" s="272" t="s">
        <v>677</v>
      </c>
      <c r="AQ1378" s="272" t="s">
        <v>677</v>
      </c>
      <c r="AR1378" s="272" t="s">
        <v>677</v>
      </c>
      <c r="AS1378" s="272" t="s">
        <v>677</v>
      </c>
      <c r="AT1378" s="272" t="s">
        <v>677</v>
      </c>
      <c r="AU1378" s="272" t="s">
        <v>677</v>
      </c>
      <c r="AV1378" s="272" t="s">
        <v>677</v>
      </c>
      <c r="AW1378" s="272" t="s">
        <v>677</v>
      </c>
      <c r="AX1378" s="272" t="s">
        <v>677</v>
      </c>
    </row>
    <row r="1379" spans="1:50">
      <c r="A1379" s="272">
        <v>808669</v>
      </c>
      <c r="B1379" s="272" t="s">
        <v>712</v>
      </c>
      <c r="C1379" s="272" t="s">
        <v>262</v>
      </c>
      <c r="D1379" s="272" t="s">
        <v>262</v>
      </c>
      <c r="E1379" s="272" t="s">
        <v>262</v>
      </c>
      <c r="F1379" s="272" t="s">
        <v>262</v>
      </c>
      <c r="G1379" s="272" t="s">
        <v>262</v>
      </c>
      <c r="H1379" s="272" t="s">
        <v>262</v>
      </c>
      <c r="I1379" s="272" t="s">
        <v>264</v>
      </c>
      <c r="J1379" s="272" t="s">
        <v>264</v>
      </c>
      <c r="K1379" s="272" t="s">
        <v>264</v>
      </c>
      <c r="L1379" s="272" t="s">
        <v>262</v>
      </c>
      <c r="M1379" s="272" t="s">
        <v>262</v>
      </c>
      <c r="N1379" s="272" t="s">
        <v>262</v>
      </c>
      <c r="O1379" s="272" t="s">
        <v>677</v>
      </c>
      <c r="P1379" s="272" t="s">
        <v>677</v>
      </c>
      <c r="Q1379" s="272" t="s">
        <v>677</v>
      </c>
      <c r="R1379" s="272" t="s">
        <v>677</v>
      </c>
      <c r="S1379" s="272" t="s">
        <v>677</v>
      </c>
      <c r="T1379" s="272" t="s">
        <v>677</v>
      </c>
      <c r="U1379" s="272" t="s">
        <v>677</v>
      </c>
      <c r="V1379" s="272" t="s">
        <v>677</v>
      </c>
      <c r="W1379" s="272" t="s">
        <v>677</v>
      </c>
      <c r="X1379" s="272" t="s">
        <v>677</v>
      </c>
      <c r="Y1379" s="272" t="s">
        <v>677</v>
      </c>
      <c r="Z1379" s="272" t="s">
        <v>677</v>
      </c>
      <c r="AA1379" s="272" t="s">
        <v>677</v>
      </c>
      <c r="AB1379" s="272" t="s">
        <v>677</v>
      </c>
      <c r="AC1379" s="272" t="s">
        <v>677</v>
      </c>
      <c r="AD1379" s="272" t="s">
        <v>677</v>
      </c>
      <c r="AE1379" s="272" t="s">
        <v>677</v>
      </c>
      <c r="AF1379" s="272" t="s">
        <v>677</v>
      </c>
      <c r="AG1379" s="272" t="s">
        <v>677</v>
      </c>
      <c r="AH1379" s="272" t="s">
        <v>677</v>
      </c>
      <c r="AI1379" s="272" t="s">
        <v>677</v>
      </c>
      <c r="AJ1379" s="272" t="s">
        <v>677</v>
      </c>
      <c r="AK1379" s="272" t="s">
        <v>677</v>
      </c>
      <c r="AL1379" s="272" t="s">
        <v>677</v>
      </c>
      <c r="AM1379" s="272" t="s">
        <v>677</v>
      </c>
      <c r="AN1379" s="272" t="s">
        <v>677</v>
      </c>
      <c r="AO1379" s="272" t="s">
        <v>677</v>
      </c>
      <c r="AP1379" s="272" t="s">
        <v>677</v>
      </c>
      <c r="AQ1379" s="272" t="s">
        <v>677</v>
      </c>
      <c r="AR1379" s="272" t="s">
        <v>677</v>
      </c>
      <c r="AS1379" s="272" t="s">
        <v>677</v>
      </c>
      <c r="AT1379" s="272" t="s">
        <v>677</v>
      </c>
      <c r="AU1379" s="272" t="s">
        <v>677</v>
      </c>
      <c r="AV1379" s="272" t="s">
        <v>677</v>
      </c>
      <c r="AW1379" s="272" t="s">
        <v>677</v>
      </c>
      <c r="AX1379" s="272" t="s">
        <v>677</v>
      </c>
    </row>
    <row r="1380" spans="1:50">
      <c r="A1380" s="272">
        <v>808675</v>
      </c>
      <c r="B1380" s="272" t="s">
        <v>712</v>
      </c>
      <c r="C1380" s="272" t="s">
        <v>262</v>
      </c>
      <c r="D1380" s="272" t="s">
        <v>263</v>
      </c>
      <c r="E1380" s="272" t="s">
        <v>263</v>
      </c>
      <c r="F1380" s="272" t="s">
        <v>262</v>
      </c>
      <c r="G1380" s="272" t="s">
        <v>262</v>
      </c>
      <c r="H1380" s="272" t="s">
        <v>262</v>
      </c>
      <c r="I1380" s="272" t="s">
        <v>262</v>
      </c>
      <c r="J1380" s="272" t="s">
        <v>263</v>
      </c>
      <c r="K1380" s="272" t="s">
        <v>264</v>
      </c>
      <c r="L1380" s="272" t="s">
        <v>264</v>
      </c>
      <c r="M1380" s="272" t="s">
        <v>262</v>
      </c>
      <c r="N1380" s="272" t="s">
        <v>264</v>
      </c>
      <c r="O1380" s="272" t="s">
        <v>677</v>
      </c>
      <c r="P1380" s="272" t="s">
        <v>677</v>
      </c>
      <c r="Q1380" s="272" t="s">
        <v>677</v>
      </c>
      <c r="R1380" s="272" t="s">
        <v>677</v>
      </c>
      <c r="S1380" s="272" t="s">
        <v>677</v>
      </c>
      <c r="T1380" s="272" t="s">
        <v>677</v>
      </c>
      <c r="U1380" s="272" t="s">
        <v>677</v>
      </c>
      <c r="V1380" s="272" t="s">
        <v>677</v>
      </c>
      <c r="W1380" s="272" t="s">
        <v>677</v>
      </c>
      <c r="X1380" s="272" t="s">
        <v>677</v>
      </c>
      <c r="Y1380" s="272" t="s">
        <v>677</v>
      </c>
      <c r="Z1380" s="272" t="s">
        <v>677</v>
      </c>
      <c r="AA1380" s="272" t="s">
        <v>677</v>
      </c>
      <c r="AB1380" s="272" t="s">
        <v>677</v>
      </c>
      <c r="AC1380" s="272" t="s">
        <v>677</v>
      </c>
      <c r="AD1380" s="272" t="s">
        <v>677</v>
      </c>
      <c r="AE1380" s="272" t="s">
        <v>677</v>
      </c>
      <c r="AF1380" s="272" t="s">
        <v>677</v>
      </c>
      <c r="AG1380" s="272" t="s">
        <v>677</v>
      </c>
      <c r="AH1380" s="272" t="s">
        <v>677</v>
      </c>
      <c r="AI1380" s="272" t="s">
        <v>677</v>
      </c>
      <c r="AJ1380" s="272" t="s">
        <v>677</v>
      </c>
      <c r="AK1380" s="272" t="s">
        <v>677</v>
      </c>
      <c r="AL1380" s="272" t="s">
        <v>677</v>
      </c>
      <c r="AM1380" s="272" t="s">
        <v>677</v>
      </c>
      <c r="AN1380" s="272" t="s">
        <v>677</v>
      </c>
      <c r="AO1380" s="272" t="s">
        <v>677</v>
      </c>
      <c r="AP1380" s="272" t="s">
        <v>677</v>
      </c>
      <c r="AQ1380" s="272" t="s">
        <v>677</v>
      </c>
      <c r="AR1380" s="272" t="s">
        <v>677</v>
      </c>
      <c r="AS1380" s="272" t="s">
        <v>677</v>
      </c>
      <c r="AT1380" s="272" t="s">
        <v>677</v>
      </c>
      <c r="AU1380" s="272" t="s">
        <v>677</v>
      </c>
      <c r="AV1380" s="272" t="s">
        <v>677</v>
      </c>
      <c r="AW1380" s="272" t="s">
        <v>677</v>
      </c>
      <c r="AX1380" s="272" t="s">
        <v>677</v>
      </c>
    </row>
    <row r="1381" spans="1:50">
      <c r="A1381" s="272">
        <v>808689</v>
      </c>
      <c r="B1381" s="272" t="s">
        <v>712</v>
      </c>
      <c r="C1381" s="272" t="s">
        <v>262</v>
      </c>
      <c r="D1381" s="272" t="s">
        <v>263</v>
      </c>
      <c r="E1381" s="272" t="s">
        <v>263</v>
      </c>
      <c r="F1381" s="272" t="s">
        <v>262</v>
      </c>
      <c r="G1381" s="272" t="s">
        <v>263</v>
      </c>
      <c r="H1381" s="272" t="s">
        <v>262</v>
      </c>
      <c r="I1381" s="272" t="s">
        <v>262</v>
      </c>
      <c r="J1381" s="272" t="s">
        <v>263</v>
      </c>
      <c r="K1381" s="272" t="s">
        <v>263</v>
      </c>
      <c r="L1381" s="272" t="s">
        <v>262</v>
      </c>
      <c r="M1381" s="272" t="s">
        <v>262</v>
      </c>
      <c r="N1381" s="272" t="s">
        <v>262</v>
      </c>
      <c r="O1381" s="272" t="s">
        <v>677</v>
      </c>
      <c r="P1381" s="272" t="s">
        <v>677</v>
      </c>
      <c r="Q1381" s="272" t="s">
        <v>677</v>
      </c>
      <c r="R1381" s="272" t="s">
        <v>677</v>
      </c>
      <c r="S1381" s="272" t="s">
        <v>677</v>
      </c>
      <c r="T1381" s="272" t="s">
        <v>677</v>
      </c>
      <c r="U1381" s="272" t="s">
        <v>677</v>
      </c>
      <c r="V1381" s="272" t="s">
        <v>677</v>
      </c>
      <c r="W1381" s="272" t="s">
        <v>677</v>
      </c>
      <c r="X1381" s="272" t="s">
        <v>677</v>
      </c>
      <c r="Y1381" s="272" t="s">
        <v>677</v>
      </c>
      <c r="Z1381" s="272" t="s">
        <v>677</v>
      </c>
      <c r="AA1381" s="272" t="s">
        <v>677</v>
      </c>
      <c r="AB1381" s="272" t="s">
        <v>677</v>
      </c>
      <c r="AC1381" s="272" t="s">
        <v>677</v>
      </c>
      <c r="AD1381" s="272" t="s">
        <v>677</v>
      </c>
      <c r="AE1381" s="272" t="s">
        <v>677</v>
      </c>
      <c r="AF1381" s="272" t="s">
        <v>677</v>
      </c>
      <c r="AG1381" s="272" t="s">
        <v>677</v>
      </c>
      <c r="AH1381" s="272" t="s">
        <v>677</v>
      </c>
      <c r="AI1381" s="272" t="s">
        <v>677</v>
      </c>
      <c r="AJ1381" s="272" t="s">
        <v>677</v>
      </c>
      <c r="AK1381" s="272" t="s">
        <v>677</v>
      </c>
      <c r="AL1381" s="272" t="s">
        <v>677</v>
      </c>
      <c r="AM1381" s="272" t="s">
        <v>677</v>
      </c>
      <c r="AN1381" s="272" t="s">
        <v>677</v>
      </c>
      <c r="AO1381" s="272" t="s">
        <v>677</v>
      </c>
      <c r="AP1381" s="272" t="s">
        <v>677</v>
      </c>
      <c r="AQ1381" s="272" t="s">
        <v>677</v>
      </c>
      <c r="AR1381" s="272" t="s">
        <v>677</v>
      </c>
      <c r="AS1381" s="272" t="s">
        <v>677</v>
      </c>
      <c r="AT1381" s="272" t="s">
        <v>677</v>
      </c>
      <c r="AU1381" s="272" t="s">
        <v>677</v>
      </c>
      <c r="AV1381" s="272" t="s">
        <v>677</v>
      </c>
      <c r="AW1381" s="272" t="s">
        <v>677</v>
      </c>
      <c r="AX1381" s="272" t="s">
        <v>677</v>
      </c>
    </row>
    <row r="1382" spans="1:50">
      <c r="A1382" s="272">
        <v>808720</v>
      </c>
      <c r="B1382" s="272" t="s">
        <v>712</v>
      </c>
      <c r="C1382" s="272" t="s">
        <v>262</v>
      </c>
      <c r="D1382" s="272" t="s">
        <v>262</v>
      </c>
      <c r="E1382" s="272" t="s">
        <v>262</v>
      </c>
      <c r="F1382" s="272" t="s">
        <v>262</v>
      </c>
      <c r="G1382" s="272" t="s">
        <v>262</v>
      </c>
      <c r="H1382" s="272" t="s">
        <v>264</v>
      </c>
      <c r="I1382" s="272" t="s">
        <v>262</v>
      </c>
      <c r="J1382" s="272" t="s">
        <v>263</v>
      </c>
      <c r="K1382" s="272" t="s">
        <v>264</v>
      </c>
      <c r="L1382" s="272" t="s">
        <v>263</v>
      </c>
      <c r="M1382" s="272" t="s">
        <v>264</v>
      </c>
      <c r="N1382" s="272" t="s">
        <v>264</v>
      </c>
      <c r="O1382" s="272" t="s">
        <v>677</v>
      </c>
      <c r="P1382" s="272" t="s">
        <v>677</v>
      </c>
      <c r="Q1382" s="272" t="s">
        <v>677</v>
      </c>
      <c r="R1382" s="272" t="s">
        <v>677</v>
      </c>
      <c r="S1382" s="272" t="s">
        <v>677</v>
      </c>
      <c r="T1382" s="272" t="s">
        <v>677</v>
      </c>
      <c r="U1382" s="272" t="s">
        <v>677</v>
      </c>
      <c r="V1382" s="272" t="s">
        <v>677</v>
      </c>
      <c r="W1382" s="272" t="s">
        <v>677</v>
      </c>
      <c r="X1382" s="272" t="s">
        <v>677</v>
      </c>
      <c r="Y1382" s="272" t="s">
        <v>677</v>
      </c>
      <c r="Z1382" s="272" t="s">
        <v>677</v>
      </c>
      <c r="AA1382" s="272" t="s">
        <v>677</v>
      </c>
      <c r="AB1382" s="272" t="s">
        <v>677</v>
      </c>
      <c r="AC1382" s="272" t="s">
        <v>677</v>
      </c>
      <c r="AD1382" s="272" t="s">
        <v>677</v>
      </c>
      <c r="AE1382" s="272" t="s">
        <v>677</v>
      </c>
      <c r="AF1382" s="272" t="s">
        <v>677</v>
      </c>
      <c r="AG1382" s="272" t="s">
        <v>677</v>
      </c>
      <c r="AH1382" s="272" t="s">
        <v>677</v>
      </c>
      <c r="AI1382" s="272" t="s">
        <v>677</v>
      </c>
      <c r="AJ1382" s="272" t="s">
        <v>677</v>
      </c>
      <c r="AK1382" s="272" t="s">
        <v>677</v>
      </c>
      <c r="AL1382" s="272" t="s">
        <v>677</v>
      </c>
      <c r="AM1382" s="272" t="s">
        <v>677</v>
      </c>
      <c r="AN1382" s="272" t="s">
        <v>677</v>
      </c>
      <c r="AO1382" s="272" t="s">
        <v>677</v>
      </c>
      <c r="AP1382" s="272" t="s">
        <v>677</v>
      </c>
      <c r="AQ1382" s="272" t="s">
        <v>677</v>
      </c>
      <c r="AR1382" s="272" t="s">
        <v>677</v>
      </c>
      <c r="AS1382" s="272" t="s">
        <v>677</v>
      </c>
      <c r="AT1382" s="272" t="s">
        <v>677</v>
      </c>
      <c r="AU1382" s="272" t="s">
        <v>677</v>
      </c>
      <c r="AV1382" s="272" t="s">
        <v>677</v>
      </c>
      <c r="AW1382" s="272" t="s">
        <v>677</v>
      </c>
      <c r="AX1382" s="272" t="s">
        <v>677</v>
      </c>
    </row>
    <row r="1383" spans="1:50">
      <c r="A1383" s="272">
        <v>808745</v>
      </c>
      <c r="B1383" s="272" t="s">
        <v>712</v>
      </c>
      <c r="C1383" s="272" t="s">
        <v>262</v>
      </c>
      <c r="D1383" s="272" t="s">
        <v>262</v>
      </c>
      <c r="E1383" s="272" t="s">
        <v>264</v>
      </c>
      <c r="F1383" s="272" t="s">
        <v>262</v>
      </c>
      <c r="G1383" s="272" t="s">
        <v>264</v>
      </c>
      <c r="H1383" s="272" t="s">
        <v>264</v>
      </c>
      <c r="I1383" s="272" t="s">
        <v>264</v>
      </c>
      <c r="J1383" s="272" t="s">
        <v>264</v>
      </c>
      <c r="K1383" s="272" t="s">
        <v>264</v>
      </c>
      <c r="L1383" s="272" t="s">
        <v>264</v>
      </c>
      <c r="M1383" s="272" t="s">
        <v>264</v>
      </c>
      <c r="N1383" s="272" t="s">
        <v>263</v>
      </c>
      <c r="O1383" s="272" t="s">
        <v>677</v>
      </c>
      <c r="P1383" s="272" t="s">
        <v>677</v>
      </c>
      <c r="Q1383" s="272" t="s">
        <v>677</v>
      </c>
      <c r="R1383" s="272" t="s">
        <v>677</v>
      </c>
      <c r="S1383" s="272" t="s">
        <v>677</v>
      </c>
      <c r="T1383" s="272" t="s">
        <v>677</v>
      </c>
      <c r="U1383" s="272" t="s">
        <v>677</v>
      </c>
      <c r="V1383" s="272" t="s">
        <v>677</v>
      </c>
      <c r="W1383" s="272" t="s">
        <v>677</v>
      </c>
      <c r="X1383" s="272" t="s">
        <v>677</v>
      </c>
      <c r="Y1383" s="272" t="s">
        <v>677</v>
      </c>
      <c r="Z1383" s="272" t="s">
        <v>677</v>
      </c>
      <c r="AA1383" s="272" t="s">
        <v>677</v>
      </c>
      <c r="AB1383" s="272" t="s">
        <v>677</v>
      </c>
      <c r="AC1383" s="272" t="s">
        <v>677</v>
      </c>
      <c r="AD1383" s="272" t="s">
        <v>677</v>
      </c>
      <c r="AE1383" s="272" t="s">
        <v>677</v>
      </c>
      <c r="AF1383" s="272" t="s">
        <v>677</v>
      </c>
      <c r="AG1383" s="272" t="s">
        <v>677</v>
      </c>
      <c r="AH1383" s="272" t="s">
        <v>677</v>
      </c>
      <c r="AI1383" s="272" t="s">
        <v>677</v>
      </c>
      <c r="AJ1383" s="272" t="s">
        <v>677</v>
      </c>
      <c r="AK1383" s="272" t="s">
        <v>677</v>
      </c>
      <c r="AL1383" s="272" t="s">
        <v>677</v>
      </c>
      <c r="AM1383" s="272" t="s">
        <v>677</v>
      </c>
      <c r="AN1383" s="272" t="s">
        <v>677</v>
      </c>
      <c r="AO1383" s="272" t="s">
        <v>677</v>
      </c>
      <c r="AP1383" s="272" t="s">
        <v>677</v>
      </c>
      <c r="AQ1383" s="272" t="s">
        <v>677</v>
      </c>
      <c r="AR1383" s="272" t="s">
        <v>677</v>
      </c>
      <c r="AS1383" s="272" t="s">
        <v>677</v>
      </c>
      <c r="AT1383" s="272" t="s">
        <v>677</v>
      </c>
      <c r="AU1383" s="272" t="s">
        <v>677</v>
      </c>
      <c r="AV1383" s="272" t="s">
        <v>677</v>
      </c>
      <c r="AW1383" s="272" t="s">
        <v>677</v>
      </c>
      <c r="AX1383" s="272" t="s">
        <v>677</v>
      </c>
    </row>
    <row r="1384" spans="1:50">
      <c r="A1384" s="272">
        <v>808746</v>
      </c>
      <c r="B1384" s="272" t="s">
        <v>712</v>
      </c>
      <c r="C1384" s="272" t="s">
        <v>264</v>
      </c>
      <c r="D1384" s="272" t="s">
        <v>262</v>
      </c>
      <c r="E1384" s="272" t="s">
        <v>262</v>
      </c>
      <c r="F1384" s="272" t="s">
        <v>262</v>
      </c>
      <c r="G1384" s="272" t="s">
        <v>262</v>
      </c>
      <c r="H1384" s="272" t="s">
        <v>262</v>
      </c>
      <c r="I1384" s="272" t="s">
        <v>262</v>
      </c>
      <c r="J1384" s="272" t="s">
        <v>263</v>
      </c>
      <c r="K1384" s="272" t="s">
        <v>263</v>
      </c>
      <c r="L1384" s="272" t="s">
        <v>264</v>
      </c>
      <c r="M1384" s="272" t="s">
        <v>263</v>
      </c>
      <c r="N1384" s="272" t="s">
        <v>263</v>
      </c>
      <c r="O1384" s="272" t="s">
        <v>677</v>
      </c>
      <c r="P1384" s="272" t="s">
        <v>677</v>
      </c>
      <c r="Q1384" s="272" t="s">
        <v>677</v>
      </c>
      <c r="R1384" s="272" t="s">
        <v>677</v>
      </c>
      <c r="S1384" s="272" t="s">
        <v>677</v>
      </c>
      <c r="T1384" s="272" t="s">
        <v>677</v>
      </c>
      <c r="U1384" s="272" t="s">
        <v>677</v>
      </c>
      <c r="V1384" s="272" t="s">
        <v>677</v>
      </c>
      <c r="W1384" s="272" t="s">
        <v>677</v>
      </c>
      <c r="X1384" s="272" t="s">
        <v>677</v>
      </c>
      <c r="Y1384" s="272" t="s">
        <v>677</v>
      </c>
      <c r="Z1384" s="272" t="s">
        <v>677</v>
      </c>
      <c r="AA1384" s="272" t="s">
        <v>677</v>
      </c>
      <c r="AB1384" s="272" t="s">
        <v>677</v>
      </c>
      <c r="AC1384" s="272" t="s">
        <v>677</v>
      </c>
      <c r="AD1384" s="272" t="s">
        <v>677</v>
      </c>
      <c r="AE1384" s="272" t="s">
        <v>677</v>
      </c>
      <c r="AF1384" s="272" t="s">
        <v>677</v>
      </c>
      <c r="AG1384" s="272" t="s">
        <v>677</v>
      </c>
      <c r="AH1384" s="272" t="s">
        <v>677</v>
      </c>
      <c r="AI1384" s="272" t="s">
        <v>677</v>
      </c>
      <c r="AJ1384" s="272" t="s">
        <v>677</v>
      </c>
      <c r="AK1384" s="272" t="s">
        <v>677</v>
      </c>
      <c r="AL1384" s="272" t="s">
        <v>677</v>
      </c>
      <c r="AM1384" s="272" t="s">
        <v>677</v>
      </c>
      <c r="AN1384" s="272" t="s">
        <v>677</v>
      </c>
      <c r="AO1384" s="272" t="s">
        <v>677</v>
      </c>
      <c r="AP1384" s="272" t="s">
        <v>677</v>
      </c>
      <c r="AQ1384" s="272" t="s">
        <v>677</v>
      </c>
      <c r="AR1384" s="272" t="s">
        <v>677</v>
      </c>
      <c r="AS1384" s="272" t="s">
        <v>677</v>
      </c>
      <c r="AT1384" s="272" t="s">
        <v>677</v>
      </c>
      <c r="AU1384" s="272" t="s">
        <v>677</v>
      </c>
      <c r="AV1384" s="272" t="s">
        <v>677</v>
      </c>
      <c r="AW1384" s="272" t="s">
        <v>677</v>
      </c>
      <c r="AX1384" s="272" t="s">
        <v>677</v>
      </c>
    </row>
    <row r="1385" spans="1:50">
      <c r="A1385" s="272">
        <v>808785</v>
      </c>
      <c r="B1385" s="272" t="s">
        <v>712</v>
      </c>
      <c r="C1385" s="272" t="s">
        <v>262</v>
      </c>
      <c r="D1385" s="272" t="s">
        <v>263</v>
      </c>
      <c r="E1385" s="272" t="s">
        <v>263</v>
      </c>
      <c r="F1385" s="272" t="s">
        <v>264</v>
      </c>
      <c r="G1385" s="272" t="s">
        <v>262</v>
      </c>
      <c r="H1385" s="272" t="s">
        <v>262</v>
      </c>
      <c r="I1385" s="272" t="s">
        <v>264</v>
      </c>
      <c r="J1385" s="272" t="s">
        <v>264</v>
      </c>
      <c r="K1385" s="272" t="s">
        <v>263</v>
      </c>
      <c r="L1385" s="272" t="s">
        <v>263</v>
      </c>
      <c r="M1385" s="272" t="s">
        <v>264</v>
      </c>
      <c r="N1385" s="272" t="s">
        <v>263</v>
      </c>
      <c r="O1385" s="272" t="s">
        <v>677</v>
      </c>
      <c r="P1385" s="272" t="s">
        <v>677</v>
      </c>
      <c r="Q1385" s="272" t="s">
        <v>677</v>
      </c>
      <c r="R1385" s="272" t="s">
        <v>677</v>
      </c>
      <c r="S1385" s="272" t="s">
        <v>677</v>
      </c>
      <c r="T1385" s="272" t="s">
        <v>677</v>
      </c>
      <c r="U1385" s="272" t="s">
        <v>677</v>
      </c>
      <c r="V1385" s="272" t="s">
        <v>677</v>
      </c>
      <c r="W1385" s="272" t="s">
        <v>677</v>
      </c>
      <c r="X1385" s="272" t="s">
        <v>677</v>
      </c>
      <c r="Y1385" s="272" t="s">
        <v>677</v>
      </c>
      <c r="Z1385" s="272" t="s">
        <v>677</v>
      </c>
      <c r="AA1385" s="272" t="s">
        <v>677</v>
      </c>
      <c r="AB1385" s="272" t="s">
        <v>677</v>
      </c>
      <c r="AC1385" s="272" t="s">
        <v>677</v>
      </c>
      <c r="AD1385" s="272" t="s">
        <v>677</v>
      </c>
      <c r="AE1385" s="272" t="s">
        <v>677</v>
      </c>
      <c r="AF1385" s="272" t="s">
        <v>677</v>
      </c>
      <c r="AG1385" s="272" t="s">
        <v>677</v>
      </c>
      <c r="AH1385" s="272" t="s">
        <v>677</v>
      </c>
      <c r="AI1385" s="272" t="s">
        <v>677</v>
      </c>
      <c r="AJ1385" s="272" t="s">
        <v>677</v>
      </c>
      <c r="AK1385" s="272" t="s">
        <v>677</v>
      </c>
      <c r="AL1385" s="272" t="s">
        <v>677</v>
      </c>
      <c r="AM1385" s="272" t="s">
        <v>677</v>
      </c>
      <c r="AN1385" s="272" t="s">
        <v>677</v>
      </c>
      <c r="AO1385" s="272" t="s">
        <v>677</v>
      </c>
      <c r="AP1385" s="272" t="s">
        <v>677</v>
      </c>
      <c r="AQ1385" s="272" t="s">
        <v>677</v>
      </c>
      <c r="AR1385" s="272" t="s">
        <v>677</v>
      </c>
      <c r="AS1385" s="272" t="s">
        <v>677</v>
      </c>
      <c r="AT1385" s="272" t="s">
        <v>677</v>
      </c>
      <c r="AU1385" s="272" t="s">
        <v>677</v>
      </c>
      <c r="AV1385" s="272" t="s">
        <v>677</v>
      </c>
      <c r="AW1385" s="272" t="s">
        <v>677</v>
      </c>
      <c r="AX1385" s="272" t="s">
        <v>677</v>
      </c>
    </row>
    <row r="1386" spans="1:50">
      <c r="A1386" s="272">
        <v>808797</v>
      </c>
      <c r="B1386" s="272" t="s">
        <v>712</v>
      </c>
      <c r="C1386" s="272" t="s">
        <v>262</v>
      </c>
      <c r="D1386" s="272" t="s">
        <v>262</v>
      </c>
      <c r="E1386" s="272" t="s">
        <v>262</v>
      </c>
      <c r="F1386" s="272" t="s">
        <v>264</v>
      </c>
      <c r="G1386" s="272" t="s">
        <v>264</v>
      </c>
      <c r="H1386" s="272" t="s">
        <v>264</v>
      </c>
      <c r="I1386" s="272" t="s">
        <v>264</v>
      </c>
      <c r="J1386" s="272" t="s">
        <v>264</v>
      </c>
      <c r="K1386" s="272" t="s">
        <v>262</v>
      </c>
      <c r="L1386" s="272" t="s">
        <v>263</v>
      </c>
      <c r="M1386" s="272" t="s">
        <v>263</v>
      </c>
      <c r="N1386" s="272" t="s">
        <v>263</v>
      </c>
      <c r="O1386" s="272" t="s">
        <v>677</v>
      </c>
      <c r="P1386" s="272" t="s">
        <v>677</v>
      </c>
      <c r="Q1386" s="272" t="s">
        <v>677</v>
      </c>
      <c r="R1386" s="272" t="s">
        <v>677</v>
      </c>
      <c r="S1386" s="272" t="s">
        <v>677</v>
      </c>
      <c r="T1386" s="272" t="s">
        <v>677</v>
      </c>
      <c r="U1386" s="272" t="s">
        <v>677</v>
      </c>
      <c r="V1386" s="272" t="s">
        <v>677</v>
      </c>
      <c r="W1386" s="272" t="s">
        <v>677</v>
      </c>
      <c r="X1386" s="272" t="s">
        <v>677</v>
      </c>
      <c r="Y1386" s="272" t="s">
        <v>677</v>
      </c>
      <c r="Z1386" s="272" t="s">
        <v>677</v>
      </c>
      <c r="AA1386" s="272" t="s">
        <v>677</v>
      </c>
      <c r="AB1386" s="272" t="s">
        <v>677</v>
      </c>
      <c r="AC1386" s="272" t="s">
        <v>677</v>
      </c>
      <c r="AD1386" s="272" t="s">
        <v>677</v>
      </c>
      <c r="AE1386" s="272" t="s">
        <v>677</v>
      </c>
      <c r="AF1386" s="272" t="s">
        <v>677</v>
      </c>
      <c r="AG1386" s="272" t="s">
        <v>677</v>
      </c>
      <c r="AH1386" s="272" t="s">
        <v>677</v>
      </c>
      <c r="AI1386" s="272" t="s">
        <v>677</v>
      </c>
      <c r="AJ1386" s="272" t="s">
        <v>677</v>
      </c>
      <c r="AK1386" s="272" t="s">
        <v>677</v>
      </c>
      <c r="AL1386" s="272" t="s">
        <v>677</v>
      </c>
      <c r="AM1386" s="272" t="s">
        <v>677</v>
      </c>
      <c r="AN1386" s="272" t="s">
        <v>677</v>
      </c>
      <c r="AO1386" s="272" t="s">
        <v>677</v>
      </c>
      <c r="AP1386" s="272" t="s">
        <v>677</v>
      </c>
      <c r="AQ1386" s="272" t="s">
        <v>677</v>
      </c>
      <c r="AR1386" s="272" t="s">
        <v>677</v>
      </c>
      <c r="AS1386" s="272" t="s">
        <v>677</v>
      </c>
      <c r="AT1386" s="272" t="s">
        <v>677</v>
      </c>
      <c r="AU1386" s="272" t="s">
        <v>677</v>
      </c>
      <c r="AV1386" s="272" t="s">
        <v>677</v>
      </c>
      <c r="AW1386" s="272" t="s">
        <v>677</v>
      </c>
      <c r="AX1386" s="272" t="s">
        <v>677</v>
      </c>
    </row>
    <row r="1387" spans="1:50">
      <c r="A1387" s="272">
        <v>808832</v>
      </c>
      <c r="B1387" s="272" t="s">
        <v>712</v>
      </c>
      <c r="C1387" s="272" t="s">
        <v>263</v>
      </c>
      <c r="D1387" s="272" t="s">
        <v>264</v>
      </c>
      <c r="E1387" s="272" t="s">
        <v>263</v>
      </c>
      <c r="F1387" s="272" t="s">
        <v>264</v>
      </c>
      <c r="G1387" s="272" t="s">
        <v>263</v>
      </c>
      <c r="H1387" s="272" t="s">
        <v>264</v>
      </c>
      <c r="I1387" s="272" t="s">
        <v>262</v>
      </c>
      <c r="J1387" s="272" t="s">
        <v>263</v>
      </c>
      <c r="K1387" s="272" t="s">
        <v>263</v>
      </c>
      <c r="L1387" s="272" t="s">
        <v>264</v>
      </c>
      <c r="M1387" s="272" t="s">
        <v>264</v>
      </c>
      <c r="N1387" s="272" t="s">
        <v>264</v>
      </c>
      <c r="O1387" s="272" t="s">
        <v>677</v>
      </c>
      <c r="P1387" s="272" t="s">
        <v>677</v>
      </c>
      <c r="Q1387" s="272" t="s">
        <v>677</v>
      </c>
      <c r="R1387" s="272" t="s">
        <v>677</v>
      </c>
      <c r="S1387" s="272" t="s">
        <v>677</v>
      </c>
      <c r="T1387" s="272" t="s">
        <v>677</v>
      </c>
      <c r="U1387" s="272" t="s">
        <v>677</v>
      </c>
      <c r="V1387" s="272" t="s">
        <v>677</v>
      </c>
      <c r="W1387" s="272" t="s">
        <v>677</v>
      </c>
      <c r="X1387" s="272" t="s">
        <v>677</v>
      </c>
      <c r="Y1387" s="272" t="s">
        <v>677</v>
      </c>
      <c r="Z1387" s="272" t="s">
        <v>677</v>
      </c>
      <c r="AA1387" s="272" t="s">
        <v>677</v>
      </c>
      <c r="AB1387" s="272" t="s">
        <v>677</v>
      </c>
      <c r="AC1387" s="272" t="s">
        <v>677</v>
      </c>
      <c r="AD1387" s="272" t="s">
        <v>677</v>
      </c>
      <c r="AE1387" s="272" t="s">
        <v>677</v>
      </c>
      <c r="AF1387" s="272" t="s">
        <v>677</v>
      </c>
      <c r="AG1387" s="272" t="s">
        <v>677</v>
      </c>
      <c r="AH1387" s="272" t="s">
        <v>677</v>
      </c>
      <c r="AI1387" s="272" t="s">
        <v>677</v>
      </c>
      <c r="AJ1387" s="272" t="s">
        <v>677</v>
      </c>
      <c r="AK1387" s="272" t="s">
        <v>677</v>
      </c>
      <c r="AL1387" s="272" t="s">
        <v>677</v>
      </c>
      <c r="AM1387" s="272" t="s">
        <v>677</v>
      </c>
      <c r="AN1387" s="272" t="s">
        <v>677</v>
      </c>
      <c r="AO1387" s="272" t="s">
        <v>677</v>
      </c>
      <c r="AP1387" s="272" t="s">
        <v>677</v>
      </c>
      <c r="AQ1387" s="272" t="s">
        <v>677</v>
      </c>
      <c r="AR1387" s="272" t="s">
        <v>677</v>
      </c>
      <c r="AS1387" s="272" t="s">
        <v>677</v>
      </c>
      <c r="AT1387" s="272" t="s">
        <v>677</v>
      </c>
      <c r="AU1387" s="272" t="s">
        <v>677</v>
      </c>
      <c r="AV1387" s="272" t="s">
        <v>677</v>
      </c>
      <c r="AW1387" s="272" t="s">
        <v>677</v>
      </c>
      <c r="AX1387" s="272" t="s">
        <v>677</v>
      </c>
    </row>
    <row r="1388" spans="1:50">
      <c r="A1388" s="272">
        <v>808836</v>
      </c>
      <c r="B1388" s="272" t="s">
        <v>712</v>
      </c>
      <c r="C1388" s="272" t="s">
        <v>262</v>
      </c>
      <c r="D1388" s="272" t="s">
        <v>262</v>
      </c>
      <c r="E1388" s="272" t="s">
        <v>262</v>
      </c>
      <c r="F1388" s="272" t="s">
        <v>262</v>
      </c>
      <c r="G1388" s="272" t="s">
        <v>262</v>
      </c>
      <c r="H1388" s="272" t="s">
        <v>262</v>
      </c>
      <c r="I1388" s="272" t="s">
        <v>264</v>
      </c>
      <c r="J1388" s="272" t="s">
        <v>262</v>
      </c>
      <c r="K1388" s="272" t="s">
        <v>262</v>
      </c>
      <c r="L1388" s="272" t="s">
        <v>262</v>
      </c>
      <c r="M1388" s="272" t="s">
        <v>262</v>
      </c>
      <c r="N1388" s="272" t="s">
        <v>262</v>
      </c>
      <c r="O1388" s="272" t="s">
        <v>677</v>
      </c>
      <c r="P1388" s="272" t="s">
        <v>677</v>
      </c>
      <c r="Q1388" s="272" t="s">
        <v>677</v>
      </c>
      <c r="R1388" s="272" t="s">
        <v>677</v>
      </c>
      <c r="S1388" s="272" t="s">
        <v>677</v>
      </c>
      <c r="T1388" s="272" t="s">
        <v>677</v>
      </c>
      <c r="U1388" s="272" t="s">
        <v>677</v>
      </c>
      <c r="V1388" s="272" t="s">
        <v>677</v>
      </c>
      <c r="W1388" s="272" t="s">
        <v>677</v>
      </c>
      <c r="X1388" s="272" t="s">
        <v>677</v>
      </c>
      <c r="Y1388" s="272" t="s">
        <v>677</v>
      </c>
      <c r="Z1388" s="272" t="s">
        <v>677</v>
      </c>
      <c r="AA1388" s="272" t="s">
        <v>677</v>
      </c>
      <c r="AB1388" s="272" t="s">
        <v>677</v>
      </c>
      <c r="AC1388" s="272" t="s">
        <v>677</v>
      </c>
      <c r="AD1388" s="272" t="s">
        <v>677</v>
      </c>
      <c r="AE1388" s="272" t="s">
        <v>677</v>
      </c>
      <c r="AF1388" s="272" t="s">
        <v>677</v>
      </c>
      <c r="AG1388" s="272" t="s">
        <v>677</v>
      </c>
      <c r="AH1388" s="272" t="s">
        <v>677</v>
      </c>
      <c r="AI1388" s="272" t="s">
        <v>677</v>
      </c>
      <c r="AJ1388" s="272" t="s">
        <v>677</v>
      </c>
      <c r="AK1388" s="272" t="s">
        <v>677</v>
      </c>
      <c r="AL1388" s="272" t="s">
        <v>677</v>
      </c>
      <c r="AM1388" s="272" t="s">
        <v>677</v>
      </c>
      <c r="AN1388" s="272" t="s">
        <v>677</v>
      </c>
      <c r="AO1388" s="272" t="s">
        <v>677</v>
      </c>
      <c r="AP1388" s="272" t="s">
        <v>677</v>
      </c>
      <c r="AQ1388" s="272" t="s">
        <v>677</v>
      </c>
      <c r="AR1388" s="272" t="s">
        <v>677</v>
      </c>
      <c r="AS1388" s="272" t="s">
        <v>677</v>
      </c>
      <c r="AT1388" s="272" t="s">
        <v>677</v>
      </c>
      <c r="AU1388" s="272" t="s">
        <v>677</v>
      </c>
      <c r="AV1388" s="272" t="s">
        <v>677</v>
      </c>
      <c r="AW1388" s="272" t="s">
        <v>677</v>
      </c>
      <c r="AX1388" s="272" t="s">
        <v>677</v>
      </c>
    </row>
    <row r="1389" spans="1:50">
      <c r="A1389" s="272">
        <v>808841</v>
      </c>
      <c r="B1389" s="272" t="s">
        <v>712</v>
      </c>
      <c r="C1389" s="272" t="s">
        <v>262</v>
      </c>
      <c r="D1389" s="272" t="s">
        <v>264</v>
      </c>
      <c r="E1389" s="272" t="s">
        <v>263</v>
      </c>
      <c r="F1389" s="272" t="s">
        <v>262</v>
      </c>
      <c r="G1389" s="272" t="s">
        <v>264</v>
      </c>
      <c r="H1389" s="272" t="s">
        <v>263</v>
      </c>
      <c r="I1389" s="272" t="s">
        <v>262</v>
      </c>
      <c r="J1389" s="272" t="s">
        <v>264</v>
      </c>
      <c r="K1389" s="272" t="s">
        <v>262</v>
      </c>
      <c r="L1389" s="272" t="s">
        <v>263</v>
      </c>
      <c r="M1389" s="272" t="s">
        <v>264</v>
      </c>
      <c r="N1389" s="272" t="s">
        <v>263</v>
      </c>
      <c r="O1389" s="272" t="s">
        <v>677</v>
      </c>
      <c r="P1389" s="272" t="s">
        <v>677</v>
      </c>
      <c r="Q1389" s="272" t="s">
        <v>677</v>
      </c>
      <c r="R1389" s="272" t="s">
        <v>677</v>
      </c>
      <c r="S1389" s="272" t="s">
        <v>677</v>
      </c>
      <c r="T1389" s="272" t="s">
        <v>677</v>
      </c>
      <c r="U1389" s="272" t="s">
        <v>677</v>
      </c>
      <c r="V1389" s="272" t="s">
        <v>677</v>
      </c>
      <c r="W1389" s="272" t="s">
        <v>677</v>
      </c>
      <c r="X1389" s="272" t="s">
        <v>677</v>
      </c>
      <c r="Y1389" s="272" t="s">
        <v>677</v>
      </c>
      <c r="Z1389" s="272" t="s">
        <v>677</v>
      </c>
      <c r="AA1389" s="272" t="s">
        <v>677</v>
      </c>
      <c r="AB1389" s="272" t="s">
        <v>677</v>
      </c>
      <c r="AC1389" s="272" t="s">
        <v>677</v>
      </c>
      <c r="AD1389" s="272" t="s">
        <v>677</v>
      </c>
      <c r="AE1389" s="272" t="s">
        <v>677</v>
      </c>
      <c r="AF1389" s="272" t="s">
        <v>677</v>
      </c>
      <c r="AG1389" s="272" t="s">
        <v>677</v>
      </c>
      <c r="AH1389" s="272" t="s">
        <v>677</v>
      </c>
      <c r="AI1389" s="272" t="s">
        <v>677</v>
      </c>
      <c r="AJ1389" s="272" t="s">
        <v>677</v>
      </c>
      <c r="AK1389" s="272" t="s">
        <v>677</v>
      </c>
      <c r="AL1389" s="272" t="s">
        <v>677</v>
      </c>
      <c r="AM1389" s="272" t="s">
        <v>677</v>
      </c>
      <c r="AN1389" s="272" t="s">
        <v>677</v>
      </c>
      <c r="AO1389" s="272" t="s">
        <v>677</v>
      </c>
      <c r="AP1389" s="272" t="s">
        <v>677</v>
      </c>
      <c r="AQ1389" s="272" t="s">
        <v>677</v>
      </c>
      <c r="AR1389" s="272" t="s">
        <v>677</v>
      </c>
      <c r="AS1389" s="272" t="s">
        <v>677</v>
      </c>
      <c r="AT1389" s="272" t="s">
        <v>677</v>
      </c>
      <c r="AU1389" s="272" t="s">
        <v>677</v>
      </c>
      <c r="AV1389" s="272" t="s">
        <v>677</v>
      </c>
      <c r="AW1389" s="272" t="s">
        <v>677</v>
      </c>
      <c r="AX1389" s="272" t="s">
        <v>677</v>
      </c>
    </row>
    <row r="1390" spans="1:50">
      <c r="A1390" s="272">
        <v>808861</v>
      </c>
      <c r="B1390" s="272" t="s">
        <v>712</v>
      </c>
      <c r="C1390" s="272" t="s">
        <v>262</v>
      </c>
      <c r="D1390" s="272" t="s">
        <v>262</v>
      </c>
      <c r="E1390" s="272" t="s">
        <v>263</v>
      </c>
      <c r="F1390" s="272" t="s">
        <v>264</v>
      </c>
      <c r="G1390" s="272" t="s">
        <v>263</v>
      </c>
      <c r="H1390" s="272" t="s">
        <v>262</v>
      </c>
      <c r="I1390" s="272" t="s">
        <v>262</v>
      </c>
      <c r="J1390" s="272" t="s">
        <v>263</v>
      </c>
      <c r="K1390" s="272" t="s">
        <v>264</v>
      </c>
      <c r="L1390" s="272" t="s">
        <v>263</v>
      </c>
      <c r="M1390" s="272" t="s">
        <v>263</v>
      </c>
      <c r="N1390" s="272" t="s">
        <v>263</v>
      </c>
      <c r="O1390" s="272" t="s">
        <v>677</v>
      </c>
      <c r="P1390" s="272" t="s">
        <v>677</v>
      </c>
      <c r="Q1390" s="272" t="s">
        <v>677</v>
      </c>
      <c r="R1390" s="272" t="s">
        <v>677</v>
      </c>
      <c r="S1390" s="272" t="s">
        <v>677</v>
      </c>
      <c r="T1390" s="272" t="s">
        <v>677</v>
      </c>
      <c r="U1390" s="272" t="s">
        <v>677</v>
      </c>
      <c r="V1390" s="272" t="s">
        <v>677</v>
      </c>
      <c r="W1390" s="272" t="s">
        <v>677</v>
      </c>
      <c r="X1390" s="272" t="s">
        <v>677</v>
      </c>
      <c r="Y1390" s="272" t="s">
        <v>677</v>
      </c>
      <c r="Z1390" s="272" t="s">
        <v>677</v>
      </c>
      <c r="AA1390" s="272" t="s">
        <v>677</v>
      </c>
      <c r="AB1390" s="272" t="s">
        <v>677</v>
      </c>
      <c r="AC1390" s="272" t="s">
        <v>677</v>
      </c>
      <c r="AD1390" s="272" t="s">
        <v>677</v>
      </c>
      <c r="AE1390" s="272" t="s">
        <v>677</v>
      </c>
      <c r="AF1390" s="272" t="s">
        <v>677</v>
      </c>
      <c r="AG1390" s="272" t="s">
        <v>677</v>
      </c>
      <c r="AH1390" s="272" t="s">
        <v>677</v>
      </c>
      <c r="AI1390" s="272" t="s">
        <v>677</v>
      </c>
      <c r="AJ1390" s="272" t="s">
        <v>677</v>
      </c>
      <c r="AK1390" s="272" t="s">
        <v>677</v>
      </c>
      <c r="AL1390" s="272" t="s">
        <v>677</v>
      </c>
      <c r="AM1390" s="272" t="s">
        <v>677</v>
      </c>
      <c r="AN1390" s="272" t="s">
        <v>677</v>
      </c>
      <c r="AO1390" s="272" t="s">
        <v>677</v>
      </c>
      <c r="AP1390" s="272" t="s">
        <v>677</v>
      </c>
      <c r="AQ1390" s="272" t="s">
        <v>677</v>
      </c>
      <c r="AR1390" s="272" t="s">
        <v>677</v>
      </c>
      <c r="AS1390" s="272" t="s">
        <v>677</v>
      </c>
      <c r="AT1390" s="272" t="s">
        <v>677</v>
      </c>
      <c r="AU1390" s="272" t="s">
        <v>677</v>
      </c>
      <c r="AV1390" s="272" t="s">
        <v>677</v>
      </c>
      <c r="AW1390" s="272" t="s">
        <v>677</v>
      </c>
      <c r="AX1390" s="272" t="s">
        <v>677</v>
      </c>
    </row>
    <row r="1391" spans="1:50">
      <c r="A1391" s="272">
        <v>808881</v>
      </c>
      <c r="B1391" s="272" t="s">
        <v>712</v>
      </c>
      <c r="C1391" s="272" t="s">
        <v>264</v>
      </c>
      <c r="D1391" s="272" t="s">
        <v>264</v>
      </c>
      <c r="E1391" s="272" t="s">
        <v>264</v>
      </c>
      <c r="F1391" s="272" t="s">
        <v>264</v>
      </c>
      <c r="G1391" s="272" t="s">
        <v>262</v>
      </c>
      <c r="H1391" s="272" t="s">
        <v>263</v>
      </c>
      <c r="I1391" s="272" t="s">
        <v>262</v>
      </c>
      <c r="J1391" s="272" t="s">
        <v>262</v>
      </c>
      <c r="K1391" s="272" t="s">
        <v>264</v>
      </c>
      <c r="L1391" s="272" t="s">
        <v>262</v>
      </c>
      <c r="M1391" s="272" t="s">
        <v>262</v>
      </c>
      <c r="N1391" s="272" t="s">
        <v>263</v>
      </c>
      <c r="O1391" s="272" t="s">
        <v>677</v>
      </c>
      <c r="P1391" s="272" t="s">
        <v>677</v>
      </c>
      <c r="Q1391" s="272" t="s">
        <v>677</v>
      </c>
      <c r="R1391" s="272" t="s">
        <v>677</v>
      </c>
      <c r="S1391" s="272" t="s">
        <v>677</v>
      </c>
      <c r="T1391" s="272" t="s">
        <v>677</v>
      </c>
      <c r="U1391" s="272" t="s">
        <v>677</v>
      </c>
      <c r="V1391" s="272" t="s">
        <v>677</v>
      </c>
      <c r="W1391" s="272" t="s">
        <v>677</v>
      </c>
      <c r="X1391" s="272" t="s">
        <v>677</v>
      </c>
      <c r="Y1391" s="272" t="s">
        <v>677</v>
      </c>
      <c r="Z1391" s="272" t="s">
        <v>677</v>
      </c>
      <c r="AA1391" s="272" t="s">
        <v>677</v>
      </c>
      <c r="AB1391" s="272" t="s">
        <v>677</v>
      </c>
      <c r="AC1391" s="272" t="s">
        <v>677</v>
      </c>
      <c r="AD1391" s="272" t="s">
        <v>677</v>
      </c>
      <c r="AE1391" s="272" t="s">
        <v>677</v>
      </c>
      <c r="AF1391" s="272" t="s">
        <v>677</v>
      </c>
      <c r="AG1391" s="272" t="s">
        <v>677</v>
      </c>
      <c r="AH1391" s="272" t="s">
        <v>677</v>
      </c>
      <c r="AI1391" s="272" t="s">
        <v>677</v>
      </c>
      <c r="AJ1391" s="272" t="s">
        <v>677</v>
      </c>
      <c r="AK1391" s="272" t="s">
        <v>677</v>
      </c>
      <c r="AL1391" s="272" t="s">
        <v>677</v>
      </c>
      <c r="AM1391" s="272" t="s">
        <v>677</v>
      </c>
      <c r="AN1391" s="272" t="s">
        <v>677</v>
      </c>
      <c r="AO1391" s="272" t="s">
        <v>677</v>
      </c>
      <c r="AP1391" s="272" t="s">
        <v>677</v>
      </c>
      <c r="AQ1391" s="272" t="s">
        <v>677</v>
      </c>
      <c r="AR1391" s="272" t="s">
        <v>677</v>
      </c>
      <c r="AS1391" s="272" t="s">
        <v>677</v>
      </c>
      <c r="AT1391" s="272" t="s">
        <v>677</v>
      </c>
      <c r="AU1391" s="272" t="s">
        <v>677</v>
      </c>
      <c r="AV1391" s="272" t="s">
        <v>677</v>
      </c>
      <c r="AW1391" s="272" t="s">
        <v>677</v>
      </c>
      <c r="AX1391" s="272" t="s">
        <v>677</v>
      </c>
    </row>
    <row r="1392" spans="1:50">
      <c r="A1392" s="272">
        <v>808883</v>
      </c>
      <c r="B1392" s="272" t="s">
        <v>712</v>
      </c>
      <c r="C1392" s="272" t="s">
        <v>264</v>
      </c>
      <c r="D1392" s="272" t="s">
        <v>262</v>
      </c>
      <c r="E1392" s="272" t="s">
        <v>262</v>
      </c>
      <c r="F1392" s="272" t="s">
        <v>264</v>
      </c>
      <c r="G1392" s="272" t="s">
        <v>264</v>
      </c>
      <c r="H1392" s="272" t="s">
        <v>263</v>
      </c>
      <c r="I1392" s="272" t="s">
        <v>263</v>
      </c>
      <c r="J1392" s="272" t="s">
        <v>263</v>
      </c>
      <c r="K1392" s="272" t="s">
        <v>263</v>
      </c>
      <c r="L1392" s="272" t="s">
        <v>263</v>
      </c>
      <c r="M1392" s="272" t="s">
        <v>263</v>
      </c>
      <c r="N1392" s="272" t="s">
        <v>263</v>
      </c>
      <c r="O1392" s="272" t="s">
        <v>677</v>
      </c>
      <c r="P1392" s="272" t="s">
        <v>677</v>
      </c>
      <c r="Q1392" s="272" t="s">
        <v>677</v>
      </c>
      <c r="R1392" s="272" t="s">
        <v>677</v>
      </c>
      <c r="S1392" s="272" t="s">
        <v>677</v>
      </c>
      <c r="T1392" s="272" t="s">
        <v>677</v>
      </c>
      <c r="U1392" s="272" t="s">
        <v>677</v>
      </c>
      <c r="V1392" s="272" t="s">
        <v>677</v>
      </c>
      <c r="W1392" s="272" t="s">
        <v>677</v>
      </c>
      <c r="X1392" s="272" t="s">
        <v>677</v>
      </c>
      <c r="Y1392" s="272" t="s">
        <v>677</v>
      </c>
      <c r="Z1392" s="272" t="s">
        <v>677</v>
      </c>
      <c r="AA1392" s="272" t="s">
        <v>677</v>
      </c>
      <c r="AB1392" s="272" t="s">
        <v>677</v>
      </c>
      <c r="AC1392" s="272" t="s">
        <v>677</v>
      </c>
      <c r="AD1392" s="272" t="s">
        <v>677</v>
      </c>
      <c r="AE1392" s="272" t="s">
        <v>677</v>
      </c>
      <c r="AF1392" s="272" t="s">
        <v>677</v>
      </c>
      <c r="AG1392" s="272" t="s">
        <v>677</v>
      </c>
      <c r="AH1392" s="272" t="s">
        <v>677</v>
      </c>
      <c r="AI1392" s="272" t="s">
        <v>677</v>
      </c>
      <c r="AJ1392" s="272" t="s">
        <v>677</v>
      </c>
      <c r="AK1392" s="272" t="s">
        <v>677</v>
      </c>
      <c r="AL1392" s="272" t="s">
        <v>677</v>
      </c>
      <c r="AM1392" s="272" t="s">
        <v>677</v>
      </c>
      <c r="AN1392" s="272" t="s">
        <v>677</v>
      </c>
      <c r="AO1392" s="272" t="s">
        <v>677</v>
      </c>
      <c r="AP1392" s="272" t="s">
        <v>677</v>
      </c>
      <c r="AQ1392" s="272" t="s">
        <v>677</v>
      </c>
      <c r="AR1392" s="272" t="s">
        <v>677</v>
      </c>
      <c r="AS1392" s="272" t="s">
        <v>677</v>
      </c>
      <c r="AT1392" s="272" t="s">
        <v>677</v>
      </c>
      <c r="AU1392" s="272" t="s">
        <v>677</v>
      </c>
      <c r="AV1392" s="272" t="s">
        <v>677</v>
      </c>
      <c r="AW1392" s="272" t="s">
        <v>677</v>
      </c>
      <c r="AX1392" s="272" t="s">
        <v>677</v>
      </c>
    </row>
    <row r="1393" spans="1:50">
      <c r="A1393" s="272">
        <v>808892</v>
      </c>
      <c r="B1393" s="272" t="s">
        <v>712</v>
      </c>
      <c r="C1393" s="272" t="s">
        <v>262</v>
      </c>
      <c r="D1393" s="272" t="s">
        <v>263</v>
      </c>
      <c r="E1393" s="272" t="s">
        <v>263</v>
      </c>
      <c r="F1393" s="272" t="s">
        <v>262</v>
      </c>
      <c r="G1393" s="272" t="s">
        <v>262</v>
      </c>
      <c r="H1393" s="272" t="s">
        <v>262</v>
      </c>
      <c r="I1393" s="272" t="s">
        <v>264</v>
      </c>
      <c r="J1393" s="272" t="s">
        <v>264</v>
      </c>
      <c r="K1393" s="272" t="s">
        <v>263</v>
      </c>
      <c r="L1393" s="272" t="s">
        <v>264</v>
      </c>
      <c r="M1393" s="272" t="s">
        <v>262</v>
      </c>
      <c r="N1393" s="272" t="s">
        <v>263</v>
      </c>
      <c r="O1393" s="272" t="s">
        <v>677</v>
      </c>
      <c r="P1393" s="272" t="s">
        <v>677</v>
      </c>
      <c r="Q1393" s="272" t="s">
        <v>677</v>
      </c>
      <c r="R1393" s="272" t="s">
        <v>677</v>
      </c>
      <c r="S1393" s="272" t="s">
        <v>677</v>
      </c>
      <c r="T1393" s="272" t="s">
        <v>677</v>
      </c>
      <c r="U1393" s="272" t="s">
        <v>677</v>
      </c>
      <c r="V1393" s="272" t="s">
        <v>677</v>
      </c>
      <c r="W1393" s="272" t="s">
        <v>677</v>
      </c>
      <c r="X1393" s="272" t="s">
        <v>677</v>
      </c>
      <c r="Y1393" s="272" t="s">
        <v>677</v>
      </c>
      <c r="Z1393" s="272" t="s">
        <v>677</v>
      </c>
      <c r="AA1393" s="272" t="s">
        <v>677</v>
      </c>
      <c r="AB1393" s="272" t="s">
        <v>677</v>
      </c>
      <c r="AC1393" s="272" t="s">
        <v>677</v>
      </c>
      <c r="AD1393" s="272" t="s">
        <v>677</v>
      </c>
      <c r="AE1393" s="272" t="s">
        <v>677</v>
      </c>
      <c r="AF1393" s="272" t="s">
        <v>677</v>
      </c>
      <c r="AG1393" s="272" t="s">
        <v>677</v>
      </c>
      <c r="AH1393" s="272" t="s">
        <v>677</v>
      </c>
      <c r="AI1393" s="272" t="s">
        <v>677</v>
      </c>
      <c r="AJ1393" s="272" t="s">
        <v>677</v>
      </c>
      <c r="AK1393" s="272" t="s">
        <v>677</v>
      </c>
      <c r="AL1393" s="272" t="s">
        <v>677</v>
      </c>
      <c r="AM1393" s="272" t="s">
        <v>677</v>
      </c>
      <c r="AN1393" s="272" t="s">
        <v>677</v>
      </c>
      <c r="AO1393" s="272" t="s">
        <v>677</v>
      </c>
      <c r="AP1393" s="272" t="s">
        <v>677</v>
      </c>
      <c r="AQ1393" s="272" t="s">
        <v>677</v>
      </c>
      <c r="AR1393" s="272" t="s">
        <v>677</v>
      </c>
      <c r="AS1393" s="272" t="s">
        <v>677</v>
      </c>
      <c r="AT1393" s="272" t="s">
        <v>677</v>
      </c>
      <c r="AU1393" s="272" t="s">
        <v>677</v>
      </c>
      <c r="AV1393" s="272" t="s">
        <v>677</v>
      </c>
      <c r="AW1393" s="272" t="s">
        <v>677</v>
      </c>
      <c r="AX1393" s="272" t="s">
        <v>677</v>
      </c>
    </row>
    <row r="1394" spans="1:50">
      <c r="A1394" s="272">
        <v>808901</v>
      </c>
      <c r="B1394" s="272" t="s">
        <v>712</v>
      </c>
      <c r="C1394" s="272" t="s">
        <v>262</v>
      </c>
      <c r="D1394" s="272" t="s">
        <v>264</v>
      </c>
      <c r="E1394" s="272" t="s">
        <v>262</v>
      </c>
      <c r="F1394" s="272" t="s">
        <v>262</v>
      </c>
      <c r="G1394" s="272" t="s">
        <v>264</v>
      </c>
      <c r="H1394" s="272" t="s">
        <v>262</v>
      </c>
      <c r="I1394" s="272" t="s">
        <v>262</v>
      </c>
      <c r="J1394" s="272" t="s">
        <v>262</v>
      </c>
      <c r="K1394" s="272" t="s">
        <v>262</v>
      </c>
      <c r="L1394" s="272" t="s">
        <v>262</v>
      </c>
      <c r="M1394" s="272" t="s">
        <v>262</v>
      </c>
      <c r="N1394" s="272" t="s">
        <v>262</v>
      </c>
      <c r="O1394" s="272" t="s">
        <v>677</v>
      </c>
      <c r="P1394" s="272" t="s">
        <v>677</v>
      </c>
      <c r="Q1394" s="272" t="s">
        <v>677</v>
      </c>
      <c r="R1394" s="272" t="s">
        <v>677</v>
      </c>
      <c r="S1394" s="272" t="s">
        <v>677</v>
      </c>
      <c r="T1394" s="272" t="s">
        <v>677</v>
      </c>
      <c r="U1394" s="272" t="s">
        <v>677</v>
      </c>
      <c r="V1394" s="272" t="s">
        <v>677</v>
      </c>
      <c r="W1394" s="272" t="s">
        <v>677</v>
      </c>
      <c r="X1394" s="272" t="s">
        <v>677</v>
      </c>
      <c r="Y1394" s="272" t="s">
        <v>677</v>
      </c>
      <c r="Z1394" s="272" t="s">
        <v>677</v>
      </c>
      <c r="AA1394" s="272" t="s">
        <v>677</v>
      </c>
      <c r="AB1394" s="272" t="s">
        <v>677</v>
      </c>
      <c r="AC1394" s="272" t="s">
        <v>677</v>
      </c>
      <c r="AD1394" s="272" t="s">
        <v>677</v>
      </c>
      <c r="AE1394" s="272" t="s">
        <v>677</v>
      </c>
      <c r="AF1394" s="272" t="s">
        <v>677</v>
      </c>
      <c r="AG1394" s="272" t="s">
        <v>677</v>
      </c>
      <c r="AH1394" s="272" t="s">
        <v>677</v>
      </c>
      <c r="AI1394" s="272" t="s">
        <v>677</v>
      </c>
      <c r="AJ1394" s="272" t="s">
        <v>677</v>
      </c>
      <c r="AK1394" s="272" t="s">
        <v>677</v>
      </c>
      <c r="AL1394" s="272" t="s">
        <v>677</v>
      </c>
      <c r="AM1394" s="272" t="s">
        <v>677</v>
      </c>
      <c r="AN1394" s="272" t="s">
        <v>677</v>
      </c>
      <c r="AO1394" s="272" t="s">
        <v>677</v>
      </c>
      <c r="AP1394" s="272" t="s">
        <v>677</v>
      </c>
      <c r="AQ1394" s="272" t="s">
        <v>677</v>
      </c>
      <c r="AR1394" s="272" t="s">
        <v>677</v>
      </c>
      <c r="AS1394" s="272" t="s">
        <v>677</v>
      </c>
      <c r="AT1394" s="272" t="s">
        <v>677</v>
      </c>
      <c r="AU1394" s="272" t="s">
        <v>677</v>
      </c>
      <c r="AV1394" s="272" t="s">
        <v>677</v>
      </c>
      <c r="AW1394" s="272" t="s">
        <v>677</v>
      </c>
      <c r="AX1394" s="272" t="s">
        <v>677</v>
      </c>
    </row>
    <row r="1395" spans="1:50">
      <c r="A1395" s="272">
        <v>808902</v>
      </c>
      <c r="B1395" s="272" t="s">
        <v>712</v>
      </c>
      <c r="C1395" s="272" t="s">
        <v>263</v>
      </c>
      <c r="D1395" s="272" t="s">
        <v>264</v>
      </c>
      <c r="E1395" s="272" t="s">
        <v>263</v>
      </c>
      <c r="F1395" s="272" t="s">
        <v>262</v>
      </c>
      <c r="G1395" s="272" t="s">
        <v>262</v>
      </c>
      <c r="H1395" s="272" t="s">
        <v>262</v>
      </c>
      <c r="I1395" s="272" t="s">
        <v>264</v>
      </c>
      <c r="J1395" s="272" t="s">
        <v>264</v>
      </c>
      <c r="K1395" s="272" t="s">
        <v>263</v>
      </c>
      <c r="L1395" s="272" t="s">
        <v>263</v>
      </c>
      <c r="M1395" s="272" t="s">
        <v>263</v>
      </c>
      <c r="N1395" s="272" t="s">
        <v>263</v>
      </c>
      <c r="O1395" s="272" t="s">
        <v>677</v>
      </c>
      <c r="P1395" s="272" t="s">
        <v>677</v>
      </c>
      <c r="Q1395" s="272" t="s">
        <v>677</v>
      </c>
      <c r="R1395" s="272" t="s">
        <v>677</v>
      </c>
      <c r="S1395" s="272" t="s">
        <v>677</v>
      </c>
      <c r="T1395" s="272" t="s">
        <v>677</v>
      </c>
      <c r="U1395" s="272" t="s">
        <v>677</v>
      </c>
      <c r="V1395" s="272" t="s">
        <v>677</v>
      </c>
      <c r="W1395" s="272" t="s">
        <v>677</v>
      </c>
      <c r="X1395" s="272" t="s">
        <v>677</v>
      </c>
      <c r="Y1395" s="272" t="s">
        <v>677</v>
      </c>
      <c r="Z1395" s="272" t="s">
        <v>677</v>
      </c>
      <c r="AA1395" s="272" t="s">
        <v>677</v>
      </c>
      <c r="AB1395" s="272" t="s">
        <v>677</v>
      </c>
      <c r="AC1395" s="272" t="s">
        <v>677</v>
      </c>
      <c r="AD1395" s="272" t="s">
        <v>677</v>
      </c>
      <c r="AE1395" s="272" t="s">
        <v>677</v>
      </c>
      <c r="AF1395" s="272" t="s">
        <v>677</v>
      </c>
      <c r="AG1395" s="272" t="s">
        <v>677</v>
      </c>
      <c r="AH1395" s="272" t="s">
        <v>677</v>
      </c>
      <c r="AI1395" s="272" t="s">
        <v>677</v>
      </c>
      <c r="AJ1395" s="272" t="s">
        <v>677</v>
      </c>
      <c r="AK1395" s="272" t="s">
        <v>677</v>
      </c>
      <c r="AL1395" s="272" t="s">
        <v>677</v>
      </c>
      <c r="AM1395" s="272" t="s">
        <v>677</v>
      </c>
      <c r="AN1395" s="272" t="s">
        <v>677</v>
      </c>
      <c r="AO1395" s="272" t="s">
        <v>677</v>
      </c>
      <c r="AP1395" s="272" t="s">
        <v>677</v>
      </c>
      <c r="AQ1395" s="272" t="s">
        <v>677</v>
      </c>
      <c r="AR1395" s="272" t="s">
        <v>677</v>
      </c>
      <c r="AS1395" s="272" t="s">
        <v>677</v>
      </c>
      <c r="AT1395" s="272" t="s">
        <v>677</v>
      </c>
      <c r="AU1395" s="272" t="s">
        <v>677</v>
      </c>
      <c r="AV1395" s="272" t="s">
        <v>677</v>
      </c>
      <c r="AW1395" s="272" t="s">
        <v>677</v>
      </c>
      <c r="AX1395" s="272" t="s">
        <v>677</v>
      </c>
    </row>
    <row r="1396" spans="1:50">
      <c r="A1396" s="272">
        <v>808905</v>
      </c>
      <c r="B1396" s="272" t="s">
        <v>712</v>
      </c>
      <c r="C1396" s="272" t="s">
        <v>264</v>
      </c>
      <c r="D1396" s="272" t="s">
        <v>264</v>
      </c>
      <c r="E1396" s="272" t="s">
        <v>264</v>
      </c>
      <c r="F1396" s="272" t="s">
        <v>262</v>
      </c>
      <c r="G1396" s="272" t="s">
        <v>262</v>
      </c>
      <c r="H1396" s="272" t="s">
        <v>262</v>
      </c>
      <c r="I1396" s="272" t="s">
        <v>264</v>
      </c>
      <c r="J1396" s="272" t="s">
        <v>263</v>
      </c>
      <c r="K1396" s="272" t="s">
        <v>263</v>
      </c>
      <c r="L1396" s="272" t="s">
        <v>264</v>
      </c>
      <c r="M1396" s="272" t="s">
        <v>264</v>
      </c>
      <c r="N1396" s="272" t="s">
        <v>263</v>
      </c>
      <c r="O1396" s="272" t="s">
        <v>677</v>
      </c>
      <c r="P1396" s="272" t="s">
        <v>677</v>
      </c>
      <c r="Q1396" s="272" t="s">
        <v>677</v>
      </c>
      <c r="R1396" s="272" t="s">
        <v>677</v>
      </c>
      <c r="S1396" s="272" t="s">
        <v>677</v>
      </c>
      <c r="T1396" s="272" t="s">
        <v>677</v>
      </c>
      <c r="U1396" s="272" t="s">
        <v>677</v>
      </c>
      <c r="V1396" s="272" t="s">
        <v>677</v>
      </c>
      <c r="W1396" s="272" t="s">
        <v>677</v>
      </c>
      <c r="X1396" s="272" t="s">
        <v>677</v>
      </c>
      <c r="Y1396" s="272" t="s">
        <v>677</v>
      </c>
      <c r="Z1396" s="272" t="s">
        <v>677</v>
      </c>
      <c r="AA1396" s="272" t="s">
        <v>677</v>
      </c>
      <c r="AB1396" s="272" t="s">
        <v>677</v>
      </c>
      <c r="AC1396" s="272" t="s">
        <v>677</v>
      </c>
      <c r="AD1396" s="272" t="s">
        <v>677</v>
      </c>
      <c r="AE1396" s="272" t="s">
        <v>677</v>
      </c>
      <c r="AF1396" s="272" t="s">
        <v>677</v>
      </c>
      <c r="AG1396" s="272" t="s">
        <v>677</v>
      </c>
      <c r="AH1396" s="272" t="s">
        <v>677</v>
      </c>
      <c r="AI1396" s="272" t="s">
        <v>677</v>
      </c>
      <c r="AJ1396" s="272" t="s">
        <v>677</v>
      </c>
      <c r="AK1396" s="272" t="s">
        <v>677</v>
      </c>
      <c r="AL1396" s="272" t="s">
        <v>677</v>
      </c>
      <c r="AM1396" s="272" t="s">
        <v>677</v>
      </c>
      <c r="AN1396" s="272" t="s">
        <v>677</v>
      </c>
      <c r="AO1396" s="272" t="s">
        <v>677</v>
      </c>
      <c r="AP1396" s="272" t="s">
        <v>677</v>
      </c>
      <c r="AQ1396" s="272" t="s">
        <v>677</v>
      </c>
      <c r="AR1396" s="272" t="s">
        <v>677</v>
      </c>
      <c r="AS1396" s="272" t="s">
        <v>677</v>
      </c>
      <c r="AT1396" s="272" t="s">
        <v>677</v>
      </c>
      <c r="AU1396" s="272" t="s">
        <v>677</v>
      </c>
      <c r="AV1396" s="272" t="s">
        <v>677</v>
      </c>
      <c r="AW1396" s="272" t="s">
        <v>677</v>
      </c>
      <c r="AX1396" s="272" t="s">
        <v>677</v>
      </c>
    </row>
    <row r="1397" spans="1:50">
      <c r="A1397" s="272">
        <v>808906</v>
      </c>
      <c r="B1397" s="272" t="s">
        <v>712</v>
      </c>
      <c r="C1397" s="272" t="s">
        <v>262</v>
      </c>
      <c r="D1397" s="272" t="s">
        <v>262</v>
      </c>
      <c r="E1397" s="272" t="s">
        <v>262</v>
      </c>
      <c r="F1397" s="272" t="s">
        <v>262</v>
      </c>
      <c r="G1397" s="272" t="s">
        <v>262</v>
      </c>
      <c r="H1397" s="272" t="s">
        <v>262</v>
      </c>
      <c r="I1397" s="272" t="s">
        <v>262</v>
      </c>
      <c r="J1397" s="272" t="s">
        <v>262</v>
      </c>
      <c r="K1397" s="272" t="s">
        <v>262</v>
      </c>
      <c r="L1397" s="272" t="s">
        <v>262</v>
      </c>
      <c r="M1397" s="272" t="s">
        <v>262</v>
      </c>
      <c r="N1397" s="272" t="s">
        <v>262</v>
      </c>
      <c r="O1397" s="272" t="s">
        <v>677</v>
      </c>
      <c r="P1397" s="272" t="s">
        <v>677</v>
      </c>
      <c r="Q1397" s="272" t="s">
        <v>677</v>
      </c>
      <c r="R1397" s="272" t="s">
        <v>677</v>
      </c>
      <c r="S1397" s="272" t="s">
        <v>677</v>
      </c>
      <c r="T1397" s="272" t="s">
        <v>677</v>
      </c>
      <c r="U1397" s="272" t="s">
        <v>677</v>
      </c>
      <c r="V1397" s="272" t="s">
        <v>677</v>
      </c>
      <c r="W1397" s="272" t="s">
        <v>677</v>
      </c>
      <c r="X1397" s="272" t="s">
        <v>677</v>
      </c>
      <c r="Y1397" s="272" t="s">
        <v>677</v>
      </c>
      <c r="Z1397" s="272" t="s">
        <v>677</v>
      </c>
      <c r="AA1397" s="272" t="s">
        <v>677</v>
      </c>
      <c r="AB1397" s="272" t="s">
        <v>677</v>
      </c>
      <c r="AC1397" s="272" t="s">
        <v>677</v>
      </c>
      <c r="AD1397" s="272" t="s">
        <v>677</v>
      </c>
      <c r="AE1397" s="272" t="s">
        <v>677</v>
      </c>
      <c r="AF1397" s="272" t="s">
        <v>677</v>
      </c>
      <c r="AG1397" s="272" t="s">
        <v>677</v>
      </c>
      <c r="AH1397" s="272" t="s">
        <v>677</v>
      </c>
      <c r="AI1397" s="272" t="s">
        <v>677</v>
      </c>
      <c r="AJ1397" s="272" t="s">
        <v>677</v>
      </c>
      <c r="AK1397" s="272" t="s">
        <v>677</v>
      </c>
      <c r="AL1397" s="272" t="s">
        <v>677</v>
      </c>
      <c r="AM1397" s="272" t="s">
        <v>677</v>
      </c>
      <c r="AN1397" s="272" t="s">
        <v>677</v>
      </c>
      <c r="AO1397" s="272" t="s">
        <v>677</v>
      </c>
      <c r="AP1397" s="272" t="s">
        <v>677</v>
      </c>
      <c r="AQ1397" s="272" t="s">
        <v>677</v>
      </c>
      <c r="AR1397" s="272" t="s">
        <v>677</v>
      </c>
      <c r="AS1397" s="272" t="s">
        <v>677</v>
      </c>
      <c r="AT1397" s="272" t="s">
        <v>677</v>
      </c>
      <c r="AU1397" s="272" t="s">
        <v>677</v>
      </c>
      <c r="AV1397" s="272" t="s">
        <v>677</v>
      </c>
      <c r="AW1397" s="272" t="s">
        <v>677</v>
      </c>
      <c r="AX1397" s="272" t="s">
        <v>677</v>
      </c>
    </row>
    <row r="1398" spans="1:50">
      <c r="A1398" s="272">
        <v>808921</v>
      </c>
      <c r="B1398" s="272" t="s">
        <v>712</v>
      </c>
      <c r="C1398" s="272" t="s">
        <v>262</v>
      </c>
      <c r="D1398" s="272" t="s">
        <v>264</v>
      </c>
      <c r="E1398" s="272" t="s">
        <v>264</v>
      </c>
      <c r="F1398" s="272" t="s">
        <v>262</v>
      </c>
      <c r="G1398" s="272" t="s">
        <v>264</v>
      </c>
      <c r="H1398" s="272" t="s">
        <v>263</v>
      </c>
      <c r="I1398" s="272" t="s">
        <v>262</v>
      </c>
      <c r="J1398" s="272" t="s">
        <v>264</v>
      </c>
      <c r="K1398" s="272" t="s">
        <v>263</v>
      </c>
      <c r="L1398" s="272" t="s">
        <v>263</v>
      </c>
      <c r="M1398" s="272" t="s">
        <v>264</v>
      </c>
      <c r="N1398" s="272" t="s">
        <v>264</v>
      </c>
      <c r="O1398" s="272" t="s">
        <v>677</v>
      </c>
      <c r="P1398" s="272" t="s">
        <v>677</v>
      </c>
      <c r="Q1398" s="272" t="s">
        <v>677</v>
      </c>
      <c r="R1398" s="272" t="s">
        <v>677</v>
      </c>
      <c r="S1398" s="272" t="s">
        <v>677</v>
      </c>
      <c r="T1398" s="272" t="s">
        <v>677</v>
      </c>
      <c r="U1398" s="272" t="s">
        <v>677</v>
      </c>
      <c r="V1398" s="272" t="s">
        <v>677</v>
      </c>
      <c r="W1398" s="272" t="s">
        <v>677</v>
      </c>
      <c r="X1398" s="272" t="s">
        <v>677</v>
      </c>
      <c r="Y1398" s="272" t="s">
        <v>677</v>
      </c>
      <c r="Z1398" s="272" t="s">
        <v>677</v>
      </c>
      <c r="AA1398" s="272" t="s">
        <v>677</v>
      </c>
      <c r="AB1398" s="272" t="s">
        <v>677</v>
      </c>
      <c r="AC1398" s="272" t="s">
        <v>677</v>
      </c>
      <c r="AD1398" s="272" t="s">
        <v>677</v>
      </c>
      <c r="AE1398" s="272" t="s">
        <v>677</v>
      </c>
      <c r="AF1398" s="272" t="s">
        <v>677</v>
      </c>
      <c r="AG1398" s="272" t="s">
        <v>677</v>
      </c>
      <c r="AH1398" s="272" t="s">
        <v>677</v>
      </c>
      <c r="AI1398" s="272" t="s">
        <v>677</v>
      </c>
      <c r="AJ1398" s="272" t="s">
        <v>677</v>
      </c>
      <c r="AK1398" s="272" t="s">
        <v>677</v>
      </c>
      <c r="AL1398" s="272" t="s">
        <v>677</v>
      </c>
      <c r="AM1398" s="272" t="s">
        <v>677</v>
      </c>
      <c r="AN1398" s="272" t="s">
        <v>677</v>
      </c>
      <c r="AO1398" s="272" t="s">
        <v>677</v>
      </c>
      <c r="AP1398" s="272" t="s">
        <v>677</v>
      </c>
      <c r="AQ1398" s="272" t="s">
        <v>677</v>
      </c>
      <c r="AR1398" s="272" t="s">
        <v>677</v>
      </c>
      <c r="AS1398" s="272" t="s">
        <v>677</v>
      </c>
      <c r="AT1398" s="272" t="s">
        <v>677</v>
      </c>
      <c r="AU1398" s="272" t="s">
        <v>677</v>
      </c>
      <c r="AV1398" s="272" t="s">
        <v>677</v>
      </c>
      <c r="AW1398" s="272" t="s">
        <v>677</v>
      </c>
      <c r="AX1398" s="272" t="s">
        <v>677</v>
      </c>
    </row>
    <row r="1399" spans="1:50">
      <c r="A1399" s="272">
        <v>808924</v>
      </c>
      <c r="B1399" s="272" t="s">
        <v>712</v>
      </c>
      <c r="C1399" s="272" t="s">
        <v>264</v>
      </c>
      <c r="D1399" s="272" t="s">
        <v>264</v>
      </c>
      <c r="E1399" s="272" t="s">
        <v>263</v>
      </c>
      <c r="F1399" s="272" t="s">
        <v>264</v>
      </c>
      <c r="G1399" s="272" t="s">
        <v>262</v>
      </c>
      <c r="H1399" s="272" t="s">
        <v>262</v>
      </c>
      <c r="I1399" s="272" t="s">
        <v>264</v>
      </c>
      <c r="J1399" s="272" t="s">
        <v>263</v>
      </c>
      <c r="K1399" s="272" t="s">
        <v>263</v>
      </c>
      <c r="L1399" s="272" t="s">
        <v>263</v>
      </c>
      <c r="M1399" s="272" t="s">
        <v>263</v>
      </c>
      <c r="N1399" s="272" t="s">
        <v>263</v>
      </c>
      <c r="O1399" s="272" t="s">
        <v>677</v>
      </c>
      <c r="P1399" s="272" t="s">
        <v>677</v>
      </c>
      <c r="Q1399" s="272" t="s">
        <v>677</v>
      </c>
      <c r="R1399" s="272" t="s">
        <v>677</v>
      </c>
      <c r="S1399" s="272" t="s">
        <v>677</v>
      </c>
      <c r="T1399" s="272" t="s">
        <v>677</v>
      </c>
      <c r="U1399" s="272" t="s">
        <v>677</v>
      </c>
      <c r="V1399" s="272" t="s">
        <v>677</v>
      </c>
      <c r="W1399" s="272" t="s">
        <v>677</v>
      </c>
      <c r="X1399" s="272" t="s">
        <v>677</v>
      </c>
      <c r="Y1399" s="272" t="s">
        <v>677</v>
      </c>
      <c r="Z1399" s="272" t="s">
        <v>677</v>
      </c>
      <c r="AA1399" s="272" t="s">
        <v>677</v>
      </c>
      <c r="AB1399" s="272" t="s">
        <v>677</v>
      </c>
      <c r="AC1399" s="272" t="s">
        <v>677</v>
      </c>
      <c r="AD1399" s="272" t="s">
        <v>677</v>
      </c>
      <c r="AE1399" s="272" t="s">
        <v>677</v>
      </c>
      <c r="AF1399" s="272" t="s">
        <v>677</v>
      </c>
      <c r="AG1399" s="272" t="s">
        <v>677</v>
      </c>
      <c r="AH1399" s="272" t="s">
        <v>677</v>
      </c>
      <c r="AI1399" s="272" t="s">
        <v>677</v>
      </c>
      <c r="AJ1399" s="272" t="s">
        <v>677</v>
      </c>
      <c r="AK1399" s="272" t="s">
        <v>677</v>
      </c>
      <c r="AL1399" s="272" t="s">
        <v>677</v>
      </c>
      <c r="AM1399" s="272" t="s">
        <v>677</v>
      </c>
      <c r="AN1399" s="272" t="s">
        <v>677</v>
      </c>
      <c r="AO1399" s="272" t="s">
        <v>677</v>
      </c>
      <c r="AP1399" s="272" t="s">
        <v>677</v>
      </c>
      <c r="AQ1399" s="272" t="s">
        <v>677</v>
      </c>
      <c r="AR1399" s="272" t="s">
        <v>677</v>
      </c>
      <c r="AS1399" s="272" t="s">
        <v>677</v>
      </c>
      <c r="AT1399" s="272" t="s">
        <v>677</v>
      </c>
      <c r="AU1399" s="272" t="s">
        <v>677</v>
      </c>
      <c r="AV1399" s="272" t="s">
        <v>677</v>
      </c>
      <c r="AW1399" s="272" t="s">
        <v>677</v>
      </c>
      <c r="AX1399" s="272" t="s">
        <v>677</v>
      </c>
    </row>
    <row r="1400" spans="1:50">
      <c r="A1400" s="272">
        <v>808925</v>
      </c>
      <c r="B1400" s="272" t="s">
        <v>712</v>
      </c>
      <c r="C1400" s="272" t="s">
        <v>262</v>
      </c>
      <c r="D1400" s="272" t="s">
        <v>264</v>
      </c>
      <c r="E1400" s="272" t="s">
        <v>264</v>
      </c>
      <c r="F1400" s="272" t="s">
        <v>264</v>
      </c>
      <c r="G1400" s="272" t="s">
        <v>262</v>
      </c>
      <c r="H1400" s="272" t="s">
        <v>263</v>
      </c>
      <c r="I1400" s="272" t="s">
        <v>262</v>
      </c>
      <c r="J1400" s="272" t="s">
        <v>262</v>
      </c>
      <c r="K1400" s="272" t="s">
        <v>264</v>
      </c>
      <c r="L1400" s="272" t="s">
        <v>262</v>
      </c>
      <c r="M1400" s="272" t="s">
        <v>262</v>
      </c>
      <c r="N1400" s="272" t="s">
        <v>263</v>
      </c>
      <c r="O1400" s="272" t="s">
        <v>677</v>
      </c>
      <c r="P1400" s="272" t="s">
        <v>677</v>
      </c>
      <c r="Q1400" s="272" t="s">
        <v>677</v>
      </c>
      <c r="R1400" s="272" t="s">
        <v>677</v>
      </c>
      <c r="S1400" s="272" t="s">
        <v>677</v>
      </c>
      <c r="T1400" s="272" t="s">
        <v>677</v>
      </c>
      <c r="U1400" s="272" t="s">
        <v>677</v>
      </c>
      <c r="V1400" s="272" t="s">
        <v>677</v>
      </c>
      <c r="W1400" s="272" t="s">
        <v>677</v>
      </c>
      <c r="X1400" s="272" t="s">
        <v>677</v>
      </c>
      <c r="Y1400" s="272" t="s">
        <v>677</v>
      </c>
      <c r="Z1400" s="272" t="s">
        <v>677</v>
      </c>
      <c r="AA1400" s="272" t="s">
        <v>677</v>
      </c>
      <c r="AB1400" s="272" t="s">
        <v>677</v>
      </c>
      <c r="AC1400" s="272" t="s">
        <v>677</v>
      </c>
      <c r="AD1400" s="272" t="s">
        <v>677</v>
      </c>
      <c r="AE1400" s="272" t="s">
        <v>677</v>
      </c>
      <c r="AF1400" s="272" t="s">
        <v>677</v>
      </c>
      <c r="AG1400" s="272" t="s">
        <v>677</v>
      </c>
      <c r="AH1400" s="272" t="s">
        <v>677</v>
      </c>
      <c r="AI1400" s="272" t="s">
        <v>677</v>
      </c>
      <c r="AJ1400" s="272" t="s">
        <v>677</v>
      </c>
      <c r="AK1400" s="272" t="s">
        <v>677</v>
      </c>
      <c r="AL1400" s="272" t="s">
        <v>677</v>
      </c>
      <c r="AM1400" s="272" t="s">
        <v>677</v>
      </c>
      <c r="AN1400" s="272" t="s">
        <v>677</v>
      </c>
      <c r="AO1400" s="272" t="s">
        <v>677</v>
      </c>
      <c r="AP1400" s="272" t="s">
        <v>677</v>
      </c>
      <c r="AQ1400" s="272" t="s">
        <v>677</v>
      </c>
      <c r="AR1400" s="272" t="s">
        <v>677</v>
      </c>
      <c r="AS1400" s="272" t="s">
        <v>677</v>
      </c>
      <c r="AT1400" s="272" t="s">
        <v>677</v>
      </c>
      <c r="AU1400" s="272" t="s">
        <v>677</v>
      </c>
      <c r="AV1400" s="272" t="s">
        <v>677</v>
      </c>
      <c r="AW1400" s="272" t="s">
        <v>677</v>
      </c>
      <c r="AX1400" s="272" t="s">
        <v>677</v>
      </c>
    </row>
    <row r="1401" spans="1:50">
      <c r="A1401" s="272">
        <v>808934</v>
      </c>
      <c r="B1401" s="272" t="s">
        <v>712</v>
      </c>
      <c r="C1401" s="272" t="s">
        <v>264</v>
      </c>
      <c r="D1401" s="272" t="s">
        <v>262</v>
      </c>
      <c r="E1401" s="272" t="s">
        <v>262</v>
      </c>
      <c r="F1401" s="272" t="s">
        <v>262</v>
      </c>
      <c r="G1401" s="272" t="s">
        <v>264</v>
      </c>
      <c r="H1401" s="272" t="s">
        <v>263</v>
      </c>
      <c r="I1401" s="272" t="s">
        <v>263</v>
      </c>
      <c r="J1401" s="272" t="s">
        <v>264</v>
      </c>
      <c r="K1401" s="272" t="s">
        <v>264</v>
      </c>
      <c r="L1401" s="272" t="s">
        <v>264</v>
      </c>
      <c r="M1401" s="272" t="s">
        <v>264</v>
      </c>
      <c r="N1401" s="272" t="s">
        <v>263</v>
      </c>
      <c r="O1401" s="272" t="s">
        <v>677</v>
      </c>
      <c r="P1401" s="272" t="s">
        <v>677</v>
      </c>
      <c r="Q1401" s="272" t="s">
        <v>677</v>
      </c>
      <c r="R1401" s="272" t="s">
        <v>677</v>
      </c>
      <c r="S1401" s="272" t="s">
        <v>677</v>
      </c>
      <c r="T1401" s="272" t="s">
        <v>677</v>
      </c>
      <c r="U1401" s="272" t="s">
        <v>677</v>
      </c>
      <c r="V1401" s="272" t="s">
        <v>677</v>
      </c>
      <c r="W1401" s="272" t="s">
        <v>677</v>
      </c>
      <c r="X1401" s="272" t="s">
        <v>677</v>
      </c>
      <c r="Y1401" s="272" t="s">
        <v>677</v>
      </c>
      <c r="Z1401" s="272" t="s">
        <v>677</v>
      </c>
      <c r="AA1401" s="272" t="s">
        <v>677</v>
      </c>
      <c r="AB1401" s="272" t="s">
        <v>677</v>
      </c>
      <c r="AC1401" s="272" t="s">
        <v>677</v>
      </c>
      <c r="AD1401" s="272" t="s">
        <v>677</v>
      </c>
      <c r="AE1401" s="272" t="s">
        <v>677</v>
      </c>
      <c r="AF1401" s="272" t="s">
        <v>677</v>
      </c>
      <c r="AG1401" s="272" t="s">
        <v>677</v>
      </c>
      <c r="AH1401" s="272" t="s">
        <v>677</v>
      </c>
      <c r="AI1401" s="272" t="s">
        <v>677</v>
      </c>
      <c r="AJ1401" s="272" t="s">
        <v>677</v>
      </c>
      <c r="AK1401" s="272" t="s">
        <v>677</v>
      </c>
      <c r="AL1401" s="272" t="s">
        <v>677</v>
      </c>
      <c r="AM1401" s="272" t="s">
        <v>677</v>
      </c>
      <c r="AN1401" s="272" t="s">
        <v>677</v>
      </c>
      <c r="AO1401" s="272" t="s">
        <v>677</v>
      </c>
      <c r="AP1401" s="272" t="s">
        <v>677</v>
      </c>
      <c r="AQ1401" s="272" t="s">
        <v>677</v>
      </c>
      <c r="AR1401" s="272" t="s">
        <v>677</v>
      </c>
      <c r="AS1401" s="272" t="s">
        <v>677</v>
      </c>
      <c r="AT1401" s="272" t="s">
        <v>677</v>
      </c>
      <c r="AU1401" s="272" t="s">
        <v>677</v>
      </c>
      <c r="AV1401" s="272" t="s">
        <v>677</v>
      </c>
      <c r="AW1401" s="272" t="s">
        <v>677</v>
      </c>
      <c r="AX1401" s="272" t="s">
        <v>677</v>
      </c>
    </row>
    <row r="1402" spans="1:50">
      <c r="A1402" s="272">
        <v>808937</v>
      </c>
      <c r="B1402" s="272" t="s">
        <v>712</v>
      </c>
      <c r="C1402" s="272" t="s">
        <v>262</v>
      </c>
      <c r="D1402" s="272" t="s">
        <v>263</v>
      </c>
      <c r="E1402" s="272" t="s">
        <v>262</v>
      </c>
      <c r="F1402" s="272" t="s">
        <v>262</v>
      </c>
      <c r="G1402" s="272" t="s">
        <v>263</v>
      </c>
      <c r="H1402" s="272" t="s">
        <v>262</v>
      </c>
      <c r="I1402" s="272" t="s">
        <v>264</v>
      </c>
      <c r="J1402" s="272" t="s">
        <v>263</v>
      </c>
      <c r="K1402" s="272" t="s">
        <v>262</v>
      </c>
      <c r="L1402" s="272" t="s">
        <v>262</v>
      </c>
      <c r="M1402" s="272" t="s">
        <v>263</v>
      </c>
      <c r="N1402" s="272" t="s">
        <v>264</v>
      </c>
      <c r="O1402" s="272" t="s">
        <v>677</v>
      </c>
      <c r="P1402" s="272" t="s">
        <v>677</v>
      </c>
      <c r="Q1402" s="272" t="s">
        <v>677</v>
      </c>
      <c r="R1402" s="272" t="s">
        <v>677</v>
      </c>
      <c r="S1402" s="272" t="s">
        <v>677</v>
      </c>
      <c r="T1402" s="272" t="s">
        <v>677</v>
      </c>
      <c r="U1402" s="272" t="s">
        <v>677</v>
      </c>
      <c r="V1402" s="272" t="s">
        <v>677</v>
      </c>
      <c r="W1402" s="272" t="s">
        <v>677</v>
      </c>
      <c r="X1402" s="272" t="s">
        <v>677</v>
      </c>
      <c r="Y1402" s="272" t="s">
        <v>677</v>
      </c>
      <c r="Z1402" s="272" t="s">
        <v>677</v>
      </c>
      <c r="AA1402" s="272" t="s">
        <v>677</v>
      </c>
      <c r="AB1402" s="272" t="s">
        <v>677</v>
      </c>
      <c r="AC1402" s="272" t="s">
        <v>677</v>
      </c>
      <c r="AD1402" s="272" t="s">
        <v>677</v>
      </c>
      <c r="AE1402" s="272" t="s">
        <v>677</v>
      </c>
      <c r="AF1402" s="272" t="s">
        <v>677</v>
      </c>
      <c r="AG1402" s="272" t="s">
        <v>677</v>
      </c>
      <c r="AH1402" s="272" t="s">
        <v>677</v>
      </c>
      <c r="AI1402" s="272" t="s">
        <v>677</v>
      </c>
      <c r="AJ1402" s="272" t="s">
        <v>677</v>
      </c>
      <c r="AK1402" s="272" t="s">
        <v>677</v>
      </c>
      <c r="AL1402" s="272" t="s">
        <v>677</v>
      </c>
      <c r="AM1402" s="272" t="s">
        <v>677</v>
      </c>
      <c r="AN1402" s="272" t="s">
        <v>677</v>
      </c>
      <c r="AO1402" s="272" t="s">
        <v>677</v>
      </c>
      <c r="AP1402" s="272" t="s">
        <v>677</v>
      </c>
      <c r="AQ1402" s="272" t="s">
        <v>677</v>
      </c>
      <c r="AR1402" s="272" t="s">
        <v>677</v>
      </c>
      <c r="AS1402" s="272" t="s">
        <v>677</v>
      </c>
      <c r="AT1402" s="272" t="s">
        <v>677</v>
      </c>
      <c r="AU1402" s="272" t="s">
        <v>677</v>
      </c>
      <c r="AV1402" s="272" t="s">
        <v>677</v>
      </c>
      <c r="AW1402" s="272" t="s">
        <v>677</v>
      </c>
      <c r="AX1402" s="272" t="s">
        <v>677</v>
      </c>
    </row>
    <row r="1403" spans="1:50">
      <c r="A1403" s="272">
        <v>808947</v>
      </c>
      <c r="B1403" s="272" t="s">
        <v>712</v>
      </c>
      <c r="C1403" s="272" t="s">
        <v>262</v>
      </c>
      <c r="D1403" s="272" t="s">
        <v>262</v>
      </c>
      <c r="E1403" s="272" t="s">
        <v>262</v>
      </c>
      <c r="F1403" s="272" t="s">
        <v>262</v>
      </c>
      <c r="G1403" s="272" t="s">
        <v>262</v>
      </c>
      <c r="H1403" s="272" t="s">
        <v>262</v>
      </c>
      <c r="I1403" s="272" t="s">
        <v>262</v>
      </c>
      <c r="J1403" s="272" t="s">
        <v>262</v>
      </c>
      <c r="K1403" s="272" t="s">
        <v>262</v>
      </c>
      <c r="L1403" s="272" t="s">
        <v>262</v>
      </c>
      <c r="M1403" s="272" t="s">
        <v>264</v>
      </c>
      <c r="N1403" s="272" t="s">
        <v>264</v>
      </c>
      <c r="O1403" s="272" t="s">
        <v>677</v>
      </c>
      <c r="P1403" s="272" t="s">
        <v>677</v>
      </c>
      <c r="Q1403" s="272" t="s">
        <v>677</v>
      </c>
      <c r="R1403" s="272" t="s">
        <v>677</v>
      </c>
      <c r="S1403" s="272" t="s">
        <v>677</v>
      </c>
      <c r="T1403" s="272" t="s">
        <v>677</v>
      </c>
      <c r="U1403" s="272" t="s">
        <v>677</v>
      </c>
      <c r="V1403" s="272" t="s">
        <v>677</v>
      </c>
      <c r="W1403" s="272" t="s">
        <v>677</v>
      </c>
      <c r="X1403" s="272" t="s">
        <v>677</v>
      </c>
      <c r="Y1403" s="272" t="s">
        <v>677</v>
      </c>
      <c r="Z1403" s="272" t="s">
        <v>677</v>
      </c>
      <c r="AA1403" s="272" t="s">
        <v>677</v>
      </c>
      <c r="AB1403" s="272" t="s">
        <v>677</v>
      </c>
      <c r="AC1403" s="272" t="s">
        <v>677</v>
      </c>
      <c r="AD1403" s="272" t="s">
        <v>677</v>
      </c>
      <c r="AE1403" s="272" t="s">
        <v>677</v>
      </c>
      <c r="AF1403" s="272" t="s">
        <v>677</v>
      </c>
      <c r="AG1403" s="272" t="s">
        <v>677</v>
      </c>
      <c r="AH1403" s="272" t="s">
        <v>677</v>
      </c>
      <c r="AI1403" s="272" t="s">
        <v>677</v>
      </c>
      <c r="AJ1403" s="272" t="s">
        <v>677</v>
      </c>
      <c r="AK1403" s="272" t="s">
        <v>677</v>
      </c>
      <c r="AL1403" s="272" t="s">
        <v>677</v>
      </c>
      <c r="AM1403" s="272" t="s">
        <v>677</v>
      </c>
      <c r="AN1403" s="272" t="s">
        <v>677</v>
      </c>
      <c r="AO1403" s="272" t="s">
        <v>677</v>
      </c>
      <c r="AP1403" s="272" t="s">
        <v>677</v>
      </c>
      <c r="AQ1403" s="272" t="s">
        <v>677</v>
      </c>
      <c r="AR1403" s="272" t="s">
        <v>677</v>
      </c>
      <c r="AS1403" s="272" t="s">
        <v>677</v>
      </c>
      <c r="AT1403" s="272" t="s">
        <v>677</v>
      </c>
      <c r="AU1403" s="272" t="s">
        <v>677</v>
      </c>
      <c r="AV1403" s="272" t="s">
        <v>677</v>
      </c>
      <c r="AW1403" s="272" t="s">
        <v>677</v>
      </c>
      <c r="AX1403" s="272" t="s">
        <v>677</v>
      </c>
    </row>
    <row r="1404" spans="1:50">
      <c r="A1404" s="272">
        <v>808949</v>
      </c>
      <c r="B1404" s="272" t="s">
        <v>712</v>
      </c>
      <c r="C1404" s="272" t="s">
        <v>264</v>
      </c>
      <c r="D1404" s="272" t="s">
        <v>264</v>
      </c>
      <c r="E1404" s="272" t="s">
        <v>262</v>
      </c>
      <c r="F1404" s="272" t="s">
        <v>264</v>
      </c>
      <c r="G1404" s="272" t="s">
        <v>262</v>
      </c>
      <c r="H1404" s="272" t="s">
        <v>262</v>
      </c>
      <c r="I1404" s="272" t="s">
        <v>262</v>
      </c>
      <c r="J1404" s="272" t="s">
        <v>264</v>
      </c>
      <c r="K1404" s="272" t="s">
        <v>264</v>
      </c>
      <c r="L1404" s="272" t="s">
        <v>262</v>
      </c>
      <c r="M1404" s="272" t="s">
        <v>264</v>
      </c>
      <c r="N1404" s="272" t="s">
        <v>264</v>
      </c>
      <c r="O1404" s="272" t="s">
        <v>677</v>
      </c>
      <c r="P1404" s="272" t="s">
        <v>677</v>
      </c>
      <c r="Q1404" s="272" t="s">
        <v>677</v>
      </c>
      <c r="R1404" s="272" t="s">
        <v>677</v>
      </c>
      <c r="S1404" s="272" t="s">
        <v>677</v>
      </c>
      <c r="T1404" s="272" t="s">
        <v>677</v>
      </c>
      <c r="U1404" s="272" t="s">
        <v>677</v>
      </c>
      <c r="V1404" s="272" t="s">
        <v>677</v>
      </c>
      <c r="W1404" s="272" t="s">
        <v>677</v>
      </c>
      <c r="X1404" s="272" t="s">
        <v>677</v>
      </c>
      <c r="Y1404" s="272" t="s">
        <v>677</v>
      </c>
      <c r="Z1404" s="272" t="s">
        <v>677</v>
      </c>
      <c r="AA1404" s="272" t="s">
        <v>677</v>
      </c>
      <c r="AB1404" s="272" t="s">
        <v>677</v>
      </c>
      <c r="AC1404" s="272" t="s">
        <v>677</v>
      </c>
      <c r="AD1404" s="272" t="s">
        <v>677</v>
      </c>
      <c r="AE1404" s="272" t="s">
        <v>677</v>
      </c>
      <c r="AF1404" s="272" t="s">
        <v>677</v>
      </c>
      <c r="AG1404" s="272" t="s">
        <v>677</v>
      </c>
      <c r="AH1404" s="272" t="s">
        <v>677</v>
      </c>
      <c r="AI1404" s="272" t="s">
        <v>677</v>
      </c>
      <c r="AJ1404" s="272" t="s">
        <v>677</v>
      </c>
      <c r="AK1404" s="272" t="s">
        <v>677</v>
      </c>
      <c r="AL1404" s="272" t="s">
        <v>677</v>
      </c>
      <c r="AM1404" s="272" t="s">
        <v>677</v>
      </c>
      <c r="AN1404" s="272" t="s">
        <v>677</v>
      </c>
      <c r="AO1404" s="272" t="s">
        <v>677</v>
      </c>
      <c r="AP1404" s="272" t="s">
        <v>677</v>
      </c>
      <c r="AQ1404" s="272" t="s">
        <v>677</v>
      </c>
      <c r="AR1404" s="272" t="s">
        <v>677</v>
      </c>
      <c r="AS1404" s="272" t="s">
        <v>677</v>
      </c>
      <c r="AT1404" s="272" t="s">
        <v>677</v>
      </c>
      <c r="AU1404" s="272" t="s">
        <v>677</v>
      </c>
      <c r="AV1404" s="272" t="s">
        <v>677</v>
      </c>
      <c r="AW1404" s="272" t="s">
        <v>677</v>
      </c>
      <c r="AX1404" s="272" t="s">
        <v>677</v>
      </c>
    </row>
    <row r="1405" spans="1:50">
      <c r="A1405" s="272">
        <v>808953</v>
      </c>
      <c r="B1405" s="272" t="s">
        <v>712</v>
      </c>
      <c r="C1405" s="272" t="s">
        <v>264</v>
      </c>
      <c r="D1405" s="272" t="s">
        <v>262</v>
      </c>
      <c r="E1405" s="272" t="s">
        <v>262</v>
      </c>
      <c r="F1405" s="272" t="s">
        <v>262</v>
      </c>
      <c r="G1405" s="272" t="s">
        <v>262</v>
      </c>
      <c r="H1405" s="272" t="s">
        <v>262</v>
      </c>
      <c r="I1405" s="272" t="s">
        <v>264</v>
      </c>
      <c r="J1405" s="272" t="s">
        <v>264</v>
      </c>
      <c r="K1405" s="272" t="s">
        <v>264</v>
      </c>
      <c r="L1405" s="272" t="s">
        <v>263</v>
      </c>
      <c r="M1405" s="272" t="s">
        <v>262</v>
      </c>
      <c r="N1405" s="272" t="s">
        <v>264</v>
      </c>
      <c r="O1405" s="272" t="s">
        <v>677</v>
      </c>
      <c r="P1405" s="272" t="s">
        <v>677</v>
      </c>
      <c r="Q1405" s="272" t="s">
        <v>677</v>
      </c>
      <c r="R1405" s="272" t="s">
        <v>677</v>
      </c>
      <c r="S1405" s="272" t="s">
        <v>677</v>
      </c>
      <c r="T1405" s="272" t="s">
        <v>677</v>
      </c>
      <c r="U1405" s="272" t="s">
        <v>677</v>
      </c>
      <c r="V1405" s="272" t="s">
        <v>677</v>
      </c>
      <c r="W1405" s="272" t="s">
        <v>677</v>
      </c>
      <c r="X1405" s="272" t="s">
        <v>677</v>
      </c>
      <c r="Y1405" s="272" t="s">
        <v>677</v>
      </c>
      <c r="Z1405" s="272" t="s">
        <v>677</v>
      </c>
      <c r="AA1405" s="272" t="s">
        <v>677</v>
      </c>
      <c r="AB1405" s="272" t="s">
        <v>677</v>
      </c>
      <c r="AC1405" s="272" t="s">
        <v>677</v>
      </c>
      <c r="AD1405" s="272" t="s">
        <v>677</v>
      </c>
      <c r="AE1405" s="272" t="s">
        <v>677</v>
      </c>
      <c r="AF1405" s="272" t="s">
        <v>677</v>
      </c>
      <c r="AG1405" s="272" t="s">
        <v>677</v>
      </c>
      <c r="AH1405" s="272" t="s">
        <v>677</v>
      </c>
      <c r="AI1405" s="272" t="s">
        <v>677</v>
      </c>
      <c r="AJ1405" s="272" t="s">
        <v>677</v>
      </c>
      <c r="AK1405" s="272" t="s">
        <v>677</v>
      </c>
      <c r="AL1405" s="272" t="s">
        <v>677</v>
      </c>
      <c r="AM1405" s="272" t="s">
        <v>677</v>
      </c>
      <c r="AN1405" s="272" t="s">
        <v>677</v>
      </c>
      <c r="AO1405" s="272" t="s">
        <v>677</v>
      </c>
      <c r="AP1405" s="272" t="s">
        <v>677</v>
      </c>
      <c r="AQ1405" s="272" t="s">
        <v>677</v>
      </c>
      <c r="AR1405" s="272" t="s">
        <v>677</v>
      </c>
      <c r="AS1405" s="272" t="s">
        <v>677</v>
      </c>
      <c r="AT1405" s="272" t="s">
        <v>677</v>
      </c>
      <c r="AU1405" s="272" t="s">
        <v>677</v>
      </c>
      <c r="AV1405" s="272" t="s">
        <v>677</v>
      </c>
      <c r="AW1405" s="272" t="s">
        <v>677</v>
      </c>
      <c r="AX1405" s="272" t="s">
        <v>677</v>
      </c>
    </row>
    <row r="1406" spans="1:50">
      <c r="A1406" s="272">
        <v>808957</v>
      </c>
      <c r="B1406" s="272" t="s">
        <v>712</v>
      </c>
      <c r="C1406" s="272" t="s">
        <v>264</v>
      </c>
      <c r="D1406" s="272" t="s">
        <v>262</v>
      </c>
      <c r="E1406" s="272" t="s">
        <v>262</v>
      </c>
      <c r="F1406" s="272" t="s">
        <v>264</v>
      </c>
      <c r="G1406" s="272" t="s">
        <v>262</v>
      </c>
      <c r="H1406" s="272" t="s">
        <v>264</v>
      </c>
      <c r="I1406" s="272" t="s">
        <v>262</v>
      </c>
      <c r="J1406" s="272" t="s">
        <v>262</v>
      </c>
      <c r="K1406" s="272" t="s">
        <v>263</v>
      </c>
      <c r="L1406" s="272" t="s">
        <v>262</v>
      </c>
      <c r="M1406" s="272" t="s">
        <v>264</v>
      </c>
      <c r="N1406" s="272" t="s">
        <v>264</v>
      </c>
      <c r="O1406" s="272" t="s">
        <v>677</v>
      </c>
      <c r="P1406" s="272" t="s">
        <v>677</v>
      </c>
      <c r="Q1406" s="272" t="s">
        <v>677</v>
      </c>
      <c r="R1406" s="272" t="s">
        <v>677</v>
      </c>
      <c r="S1406" s="272" t="s">
        <v>677</v>
      </c>
      <c r="T1406" s="272" t="s">
        <v>677</v>
      </c>
      <c r="U1406" s="272" t="s">
        <v>677</v>
      </c>
      <c r="V1406" s="272" t="s">
        <v>677</v>
      </c>
      <c r="W1406" s="272" t="s">
        <v>677</v>
      </c>
      <c r="X1406" s="272" t="s">
        <v>677</v>
      </c>
      <c r="Y1406" s="272" t="s">
        <v>677</v>
      </c>
      <c r="Z1406" s="272" t="s">
        <v>677</v>
      </c>
      <c r="AA1406" s="272" t="s">
        <v>677</v>
      </c>
      <c r="AB1406" s="272" t="s">
        <v>677</v>
      </c>
      <c r="AC1406" s="272" t="s">
        <v>677</v>
      </c>
      <c r="AD1406" s="272" t="s">
        <v>677</v>
      </c>
      <c r="AE1406" s="272" t="s">
        <v>677</v>
      </c>
      <c r="AF1406" s="272" t="s">
        <v>677</v>
      </c>
      <c r="AG1406" s="272" t="s">
        <v>677</v>
      </c>
      <c r="AH1406" s="272" t="s">
        <v>677</v>
      </c>
      <c r="AI1406" s="272" t="s">
        <v>677</v>
      </c>
      <c r="AJ1406" s="272" t="s">
        <v>677</v>
      </c>
      <c r="AK1406" s="272" t="s">
        <v>677</v>
      </c>
      <c r="AL1406" s="272" t="s">
        <v>677</v>
      </c>
      <c r="AM1406" s="272" t="s">
        <v>677</v>
      </c>
      <c r="AN1406" s="272" t="s">
        <v>677</v>
      </c>
      <c r="AO1406" s="272" t="s">
        <v>677</v>
      </c>
      <c r="AP1406" s="272" t="s">
        <v>677</v>
      </c>
      <c r="AQ1406" s="272" t="s">
        <v>677</v>
      </c>
      <c r="AR1406" s="272" t="s">
        <v>677</v>
      </c>
      <c r="AS1406" s="272" t="s">
        <v>677</v>
      </c>
      <c r="AT1406" s="272" t="s">
        <v>677</v>
      </c>
      <c r="AU1406" s="272" t="s">
        <v>677</v>
      </c>
      <c r="AV1406" s="272" t="s">
        <v>677</v>
      </c>
      <c r="AW1406" s="272" t="s">
        <v>677</v>
      </c>
      <c r="AX1406" s="272" t="s">
        <v>677</v>
      </c>
    </row>
    <row r="1407" spans="1:50">
      <c r="A1407" s="272">
        <v>808967</v>
      </c>
      <c r="B1407" s="272" t="s">
        <v>712</v>
      </c>
      <c r="C1407" s="272" t="s">
        <v>263</v>
      </c>
      <c r="D1407" s="272" t="s">
        <v>263</v>
      </c>
      <c r="E1407" s="272" t="s">
        <v>263</v>
      </c>
      <c r="F1407" s="272" t="s">
        <v>263</v>
      </c>
      <c r="G1407" s="272" t="s">
        <v>262</v>
      </c>
      <c r="H1407" s="272" t="s">
        <v>263</v>
      </c>
      <c r="I1407" s="272" t="s">
        <v>263</v>
      </c>
      <c r="J1407" s="272" t="s">
        <v>263</v>
      </c>
      <c r="K1407" s="272" t="s">
        <v>264</v>
      </c>
      <c r="L1407" s="272" t="s">
        <v>263</v>
      </c>
      <c r="M1407" s="272" t="s">
        <v>263</v>
      </c>
      <c r="N1407" s="272" t="s">
        <v>263</v>
      </c>
      <c r="O1407" s="272" t="s">
        <v>677</v>
      </c>
      <c r="P1407" s="272" t="s">
        <v>677</v>
      </c>
      <c r="Q1407" s="272" t="s">
        <v>677</v>
      </c>
      <c r="R1407" s="272" t="s">
        <v>677</v>
      </c>
      <c r="S1407" s="272" t="s">
        <v>677</v>
      </c>
      <c r="T1407" s="272" t="s">
        <v>677</v>
      </c>
      <c r="U1407" s="272" t="s">
        <v>677</v>
      </c>
      <c r="V1407" s="272" t="s">
        <v>677</v>
      </c>
      <c r="W1407" s="272" t="s">
        <v>677</v>
      </c>
      <c r="X1407" s="272" t="s">
        <v>677</v>
      </c>
      <c r="Y1407" s="272" t="s">
        <v>677</v>
      </c>
      <c r="Z1407" s="272" t="s">
        <v>677</v>
      </c>
      <c r="AA1407" s="272" t="s">
        <v>677</v>
      </c>
      <c r="AB1407" s="272" t="s">
        <v>677</v>
      </c>
      <c r="AC1407" s="272" t="s">
        <v>677</v>
      </c>
      <c r="AD1407" s="272" t="s">
        <v>677</v>
      </c>
      <c r="AE1407" s="272" t="s">
        <v>677</v>
      </c>
      <c r="AF1407" s="272" t="s">
        <v>677</v>
      </c>
      <c r="AG1407" s="272" t="s">
        <v>677</v>
      </c>
      <c r="AH1407" s="272" t="s">
        <v>677</v>
      </c>
      <c r="AI1407" s="272" t="s">
        <v>677</v>
      </c>
      <c r="AJ1407" s="272" t="s">
        <v>677</v>
      </c>
      <c r="AK1407" s="272" t="s">
        <v>677</v>
      </c>
      <c r="AL1407" s="272" t="s">
        <v>677</v>
      </c>
      <c r="AM1407" s="272" t="s">
        <v>677</v>
      </c>
      <c r="AN1407" s="272" t="s">
        <v>677</v>
      </c>
      <c r="AO1407" s="272" t="s">
        <v>677</v>
      </c>
      <c r="AP1407" s="272" t="s">
        <v>677</v>
      </c>
      <c r="AQ1407" s="272" t="s">
        <v>677</v>
      </c>
      <c r="AR1407" s="272" t="s">
        <v>677</v>
      </c>
      <c r="AS1407" s="272" t="s">
        <v>677</v>
      </c>
      <c r="AT1407" s="272" t="s">
        <v>677</v>
      </c>
      <c r="AU1407" s="272" t="s">
        <v>677</v>
      </c>
      <c r="AV1407" s="272" t="s">
        <v>677</v>
      </c>
      <c r="AW1407" s="272" t="s">
        <v>677</v>
      </c>
      <c r="AX1407" s="272" t="s">
        <v>677</v>
      </c>
    </row>
    <row r="1408" spans="1:50">
      <c r="A1408" s="272">
        <v>808968</v>
      </c>
      <c r="B1408" s="272" t="s">
        <v>712</v>
      </c>
      <c r="C1408" s="272" t="s">
        <v>262</v>
      </c>
      <c r="D1408" s="272" t="s">
        <v>264</v>
      </c>
      <c r="E1408" s="272" t="s">
        <v>264</v>
      </c>
      <c r="F1408" s="272" t="s">
        <v>262</v>
      </c>
      <c r="G1408" s="272" t="s">
        <v>264</v>
      </c>
      <c r="H1408" s="272" t="s">
        <v>264</v>
      </c>
      <c r="I1408" s="272" t="s">
        <v>263</v>
      </c>
      <c r="J1408" s="272" t="s">
        <v>263</v>
      </c>
      <c r="K1408" s="272" t="s">
        <v>263</v>
      </c>
      <c r="L1408" s="272" t="s">
        <v>263</v>
      </c>
      <c r="M1408" s="272" t="s">
        <v>263</v>
      </c>
      <c r="N1408" s="272" t="s">
        <v>263</v>
      </c>
      <c r="O1408" s="272" t="s">
        <v>677</v>
      </c>
      <c r="P1408" s="272" t="s">
        <v>677</v>
      </c>
      <c r="Q1408" s="272" t="s">
        <v>677</v>
      </c>
      <c r="R1408" s="272" t="s">
        <v>677</v>
      </c>
      <c r="S1408" s="272" t="s">
        <v>677</v>
      </c>
      <c r="T1408" s="272" t="s">
        <v>677</v>
      </c>
      <c r="U1408" s="272" t="s">
        <v>677</v>
      </c>
      <c r="V1408" s="272" t="s">
        <v>677</v>
      </c>
      <c r="W1408" s="272" t="s">
        <v>677</v>
      </c>
      <c r="X1408" s="272" t="s">
        <v>677</v>
      </c>
      <c r="Y1408" s="272" t="s">
        <v>677</v>
      </c>
      <c r="Z1408" s="272" t="s">
        <v>677</v>
      </c>
      <c r="AA1408" s="272" t="s">
        <v>677</v>
      </c>
      <c r="AB1408" s="272" t="s">
        <v>677</v>
      </c>
      <c r="AC1408" s="272" t="s">
        <v>677</v>
      </c>
      <c r="AD1408" s="272" t="s">
        <v>677</v>
      </c>
      <c r="AE1408" s="272" t="s">
        <v>677</v>
      </c>
      <c r="AF1408" s="272" t="s">
        <v>677</v>
      </c>
      <c r="AG1408" s="272" t="s">
        <v>677</v>
      </c>
      <c r="AH1408" s="272" t="s">
        <v>677</v>
      </c>
      <c r="AI1408" s="272" t="s">
        <v>677</v>
      </c>
      <c r="AJ1408" s="272" t="s">
        <v>677</v>
      </c>
      <c r="AK1408" s="272" t="s">
        <v>677</v>
      </c>
      <c r="AL1408" s="272" t="s">
        <v>677</v>
      </c>
      <c r="AM1408" s="272" t="s">
        <v>677</v>
      </c>
      <c r="AN1408" s="272" t="s">
        <v>677</v>
      </c>
      <c r="AO1408" s="272" t="s">
        <v>677</v>
      </c>
      <c r="AP1408" s="272" t="s">
        <v>677</v>
      </c>
      <c r="AQ1408" s="272" t="s">
        <v>677</v>
      </c>
      <c r="AR1408" s="272" t="s">
        <v>677</v>
      </c>
      <c r="AS1408" s="272" t="s">
        <v>677</v>
      </c>
      <c r="AT1408" s="272" t="s">
        <v>677</v>
      </c>
      <c r="AU1408" s="272" t="s">
        <v>677</v>
      </c>
      <c r="AV1408" s="272" t="s">
        <v>677</v>
      </c>
      <c r="AW1408" s="272" t="s">
        <v>677</v>
      </c>
      <c r="AX1408" s="272" t="s">
        <v>677</v>
      </c>
    </row>
    <row r="1409" spans="1:50">
      <c r="A1409" s="272">
        <v>808971</v>
      </c>
      <c r="B1409" s="272" t="s">
        <v>712</v>
      </c>
      <c r="C1409" s="272" t="s">
        <v>262</v>
      </c>
      <c r="D1409" s="272" t="s">
        <v>262</v>
      </c>
      <c r="E1409" s="272" t="s">
        <v>264</v>
      </c>
      <c r="F1409" s="272" t="s">
        <v>264</v>
      </c>
      <c r="G1409" s="272" t="s">
        <v>262</v>
      </c>
      <c r="H1409" s="272" t="s">
        <v>264</v>
      </c>
      <c r="I1409" s="272" t="s">
        <v>262</v>
      </c>
      <c r="J1409" s="272" t="s">
        <v>263</v>
      </c>
      <c r="K1409" s="272" t="s">
        <v>264</v>
      </c>
      <c r="L1409" s="272" t="s">
        <v>262</v>
      </c>
      <c r="M1409" s="272" t="s">
        <v>263</v>
      </c>
      <c r="N1409" s="272" t="s">
        <v>263</v>
      </c>
      <c r="O1409" s="272" t="s">
        <v>677</v>
      </c>
      <c r="P1409" s="272" t="s">
        <v>677</v>
      </c>
      <c r="Q1409" s="272" t="s">
        <v>677</v>
      </c>
      <c r="R1409" s="272" t="s">
        <v>677</v>
      </c>
      <c r="S1409" s="272" t="s">
        <v>677</v>
      </c>
      <c r="T1409" s="272" t="s">
        <v>677</v>
      </c>
      <c r="U1409" s="272" t="s">
        <v>677</v>
      </c>
      <c r="V1409" s="272" t="s">
        <v>677</v>
      </c>
      <c r="W1409" s="272" t="s">
        <v>677</v>
      </c>
      <c r="X1409" s="272" t="s">
        <v>677</v>
      </c>
      <c r="Y1409" s="272" t="s">
        <v>677</v>
      </c>
      <c r="Z1409" s="272" t="s">
        <v>677</v>
      </c>
      <c r="AA1409" s="272" t="s">
        <v>677</v>
      </c>
      <c r="AB1409" s="272" t="s">
        <v>677</v>
      </c>
      <c r="AC1409" s="272" t="s">
        <v>677</v>
      </c>
      <c r="AD1409" s="272" t="s">
        <v>677</v>
      </c>
      <c r="AE1409" s="272" t="s">
        <v>677</v>
      </c>
      <c r="AF1409" s="272" t="s">
        <v>677</v>
      </c>
      <c r="AG1409" s="272" t="s">
        <v>677</v>
      </c>
      <c r="AH1409" s="272" t="s">
        <v>677</v>
      </c>
      <c r="AI1409" s="272" t="s">
        <v>677</v>
      </c>
      <c r="AJ1409" s="272" t="s">
        <v>677</v>
      </c>
      <c r="AK1409" s="272" t="s">
        <v>677</v>
      </c>
      <c r="AL1409" s="272" t="s">
        <v>677</v>
      </c>
      <c r="AM1409" s="272" t="s">
        <v>677</v>
      </c>
      <c r="AN1409" s="272" t="s">
        <v>677</v>
      </c>
      <c r="AO1409" s="272" t="s">
        <v>677</v>
      </c>
      <c r="AP1409" s="272" t="s">
        <v>677</v>
      </c>
      <c r="AQ1409" s="272" t="s">
        <v>677</v>
      </c>
      <c r="AR1409" s="272" t="s">
        <v>677</v>
      </c>
      <c r="AS1409" s="272" t="s">
        <v>677</v>
      </c>
      <c r="AT1409" s="272" t="s">
        <v>677</v>
      </c>
      <c r="AU1409" s="272" t="s">
        <v>677</v>
      </c>
      <c r="AV1409" s="272" t="s">
        <v>677</v>
      </c>
      <c r="AW1409" s="272" t="s">
        <v>677</v>
      </c>
      <c r="AX1409" s="272" t="s">
        <v>677</v>
      </c>
    </row>
    <row r="1410" spans="1:50">
      <c r="A1410" s="272">
        <v>808987</v>
      </c>
      <c r="B1410" s="272" t="s">
        <v>712</v>
      </c>
      <c r="C1410" s="272" t="s">
        <v>264</v>
      </c>
      <c r="D1410" s="272" t="s">
        <v>262</v>
      </c>
      <c r="E1410" s="272" t="s">
        <v>262</v>
      </c>
      <c r="F1410" s="272" t="s">
        <v>264</v>
      </c>
      <c r="G1410" s="272" t="s">
        <v>264</v>
      </c>
      <c r="H1410" s="272" t="s">
        <v>262</v>
      </c>
      <c r="I1410" s="272" t="s">
        <v>262</v>
      </c>
      <c r="J1410" s="272" t="s">
        <v>263</v>
      </c>
      <c r="K1410" s="272" t="s">
        <v>264</v>
      </c>
      <c r="L1410" s="272" t="s">
        <v>264</v>
      </c>
      <c r="M1410" s="272" t="s">
        <v>262</v>
      </c>
      <c r="N1410" s="272" t="s">
        <v>263</v>
      </c>
      <c r="O1410" s="272" t="s">
        <v>677</v>
      </c>
      <c r="P1410" s="272" t="s">
        <v>677</v>
      </c>
      <c r="Q1410" s="272" t="s">
        <v>677</v>
      </c>
      <c r="R1410" s="272" t="s">
        <v>677</v>
      </c>
      <c r="S1410" s="272" t="s">
        <v>677</v>
      </c>
      <c r="T1410" s="272" t="s">
        <v>677</v>
      </c>
      <c r="U1410" s="272" t="s">
        <v>677</v>
      </c>
      <c r="V1410" s="272" t="s">
        <v>677</v>
      </c>
      <c r="W1410" s="272" t="s">
        <v>677</v>
      </c>
      <c r="X1410" s="272" t="s">
        <v>677</v>
      </c>
      <c r="Y1410" s="272" t="s">
        <v>677</v>
      </c>
      <c r="Z1410" s="272" t="s">
        <v>677</v>
      </c>
      <c r="AA1410" s="272" t="s">
        <v>677</v>
      </c>
      <c r="AB1410" s="272" t="s">
        <v>677</v>
      </c>
      <c r="AC1410" s="272" t="s">
        <v>677</v>
      </c>
      <c r="AD1410" s="272" t="s">
        <v>677</v>
      </c>
      <c r="AE1410" s="272" t="s">
        <v>677</v>
      </c>
      <c r="AF1410" s="272" t="s">
        <v>677</v>
      </c>
      <c r="AG1410" s="272" t="s">
        <v>677</v>
      </c>
      <c r="AH1410" s="272" t="s">
        <v>677</v>
      </c>
      <c r="AI1410" s="272" t="s">
        <v>677</v>
      </c>
      <c r="AJ1410" s="272" t="s">
        <v>677</v>
      </c>
      <c r="AK1410" s="272" t="s">
        <v>677</v>
      </c>
      <c r="AL1410" s="272" t="s">
        <v>677</v>
      </c>
      <c r="AM1410" s="272" t="s">
        <v>677</v>
      </c>
      <c r="AN1410" s="272" t="s">
        <v>677</v>
      </c>
      <c r="AO1410" s="272" t="s">
        <v>677</v>
      </c>
      <c r="AP1410" s="272" t="s">
        <v>677</v>
      </c>
      <c r="AQ1410" s="272" t="s">
        <v>677</v>
      </c>
      <c r="AR1410" s="272" t="s">
        <v>677</v>
      </c>
      <c r="AS1410" s="272" t="s">
        <v>677</v>
      </c>
      <c r="AT1410" s="272" t="s">
        <v>677</v>
      </c>
      <c r="AU1410" s="272" t="s">
        <v>677</v>
      </c>
      <c r="AV1410" s="272" t="s">
        <v>677</v>
      </c>
      <c r="AW1410" s="272" t="s">
        <v>677</v>
      </c>
      <c r="AX1410" s="272" t="s">
        <v>677</v>
      </c>
    </row>
    <row r="1411" spans="1:50">
      <c r="A1411" s="272">
        <v>808990</v>
      </c>
      <c r="B1411" s="272" t="s">
        <v>712</v>
      </c>
      <c r="C1411" s="272" t="s">
        <v>264</v>
      </c>
      <c r="D1411" s="272" t="s">
        <v>262</v>
      </c>
      <c r="E1411" s="272" t="s">
        <v>263</v>
      </c>
      <c r="F1411" s="272" t="s">
        <v>264</v>
      </c>
      <c r="G1411" s="272" t="s">
        <v>264</v>
      </c>
      <c r="H1411" s="272" t="s">
        <v>263</v>
      </c>
      <c r="I1411" s="272" t="s">
        <v>263</v>
      </c>
      <c r="J1411" s="272" t="s">
        <v>263</v>
      </c>
      <c r="K1411" s="272" t="s">
        <v>263</v>
      </c>
      <c r="L1411" s="272" t="s">
        <v>263</v>
      </c>
      <c r="M1411" s="272" t="s">
        <v>263</v>
      </c>
      <c r="N1411" s="272" t="s">
        <v>263</v>
      </c>
      <c r="O1411" s="272" t="s">
        <v>677</v>
      </c>
      <c r="P1411" s="272" t="s">
        <v>677</v>
      </c>
      <c r="Q1411" s="272" t="s">
        <v>677</v>
      </c>
      <c r="R1411" s="272" t="s">
        <v>677</v>
      </c>
      <c r="S1411" s="272" t="s">
        <v>677</v>
      </c>
      <c r="T1411" s="272" t="s">
        <v>677</v>
      </c>
      <c r="U1411" s="272" t="s">
        <v>677</v>
      </c>
      <c r="V1411" s="272" t="s">
        <v>677</v>
      </c>
      <c r="W1411" s="272" t="s">
        <v>677</v>
      </c>
      <c r="X1411" s="272" t="s">
        <v>677</v>
      </c>
      <c r="Y1411" s="272" t="s">
        <v>677</v>
      </c>
      <c r="Z1411" s="272" t="s">
        <v>677</v>
      </c>
      <c r="AA1411" s="272" t="s">
        <v>677</v>
      </c>
      <c r="AB1411" s="272" t="s">
        <v>677</v>
      </c>
      <c r="AC1411" s="272" t="s">
        <v>677</v>
      </c>
      <c r="AD1411" s="272" t="s">
        <v>677</v>
      </c>
      <c r="AE1411" s="272" t="s">
        <v>677</v>
      </c>
      <c r="AF1411" s="272" t="s">
        <v>677</v>
      </c>
      <c r="AG1411" s="272" t="s">
        <v>677</v>
      </c>
      <c r="AH1411" s="272" t="s">
        <v>677</v>
      </c>
      <c r="AI1411" s="272" t="s">
        <v>677</v>
      </c>
      <c r="AJ1411" s="272" t="s">
        <v>677</v>
      </c>
      <c r="AK1411" s="272" t="s">
        <v>677</v>
      </c>
      <c r="AL1411" s="272" t="s">
        <v>677</v>
      </c>
      <c r="AM1411" s="272" t="s">
        <v>677</v>
      </c>
      <c r="AN1411" s="272" t="s">
        <v>677</v>
      </c>
      <c r="AO1411" s="272" t="s">
        <v>677</v>
      </c>
      <c r="AP1411" s="272" t="s">
        <v>677</v>
      </c>
      <c r="AQ1411" s="272" t="s">
        <v>677</v>
      </c>
      <c r="AR1411" s="272" t="s">
        <v>677</v>
      </c>
      <c r="AS1411" s="272" t="s">
        <v>677</v>
      </c>
      <c r="AT1411" s="272" t="s">
        <v>677</v>
      </c>
      <c r="AU1411" s="272" t="s">
        <v>677</v>
      </c>
      <c r="AV1411" s="272" t="s">
        <v>677</v>
      </c>
      <c r="AW1411" s="272" t="s">
        <v>677</v>
      </c>
      <c r="AX1411" s="272" t="s">
        <v>677</v>
      </c>
    </row>
    <row r="1412" spans="1:50">
      <c r="A1412" s="272">
        <v>809016</v>
      </c>
      <c r="B1412" s="272" t="s">
        <v>712</v>
      </c>
      <c r="C1412" s="272" t="s">
        <v>264</v>
      </c>
      <c r="D1412" s="272" t="s">
        <v>264</v>
      </c>
      <c r="E1412" s="272" t="s">
        <v>264</v>
      </c>
      <c r="F1412" s="272" t="s">
        <v>264</v>
      </c>
      <c r="G1412" s="272" t="s">
        <v>262</v>
      </c>
      <c r="H1412" s="272" t="s">
        <v>263</v>
      </c>
      <c r="I1412" s="272" t="s">
        <v>263</v>
      </c>
      <c r="J1412" s="272" t="s">
        <v>262</v>
      </c>
      <c r="K1412" s="272" t="s">
        <v>264</v>
      </c>
      <c r="L1412" s="272" t="s">
        <v>264</v>
      </c>
      <c r="M1412" s="272" t="s">
        <v>264</v>
      </c>
      <c r="N1412" s="272" t="s">
        <v>264</v>
      </c>
      <c r="O1412" s="272" t="s">
        <v>677</v>
      </c>
      <c r="P1412" s="272" t="s">
        <v>677</v>
      </c>
      <c r="Q1412" s="272" t="s">
        <v>677</v>
      </c>
      <c r="R1412" s="272" t="s">
        <v>677</v>
      </c>
      <c r="S1412" s="272" t="s">
        <v>677</v>
      </c>
      <c r="T1412" s="272" t="s">
        <v>677</v>
      </c>
      <c r="U1412" s="272" t="s">
        <v>677</v>
      </c>
      <c r="V1412" s="272" t="s">
        <v>677</v>
      </c>
      <c r="W1412" s="272" t="s">
        <v>677</v>
      </c>
      <c r="X1412" s="272" t="s">
        <v>677</v>
      </c>
      <c r="Y1412" s="272" t="s">
        <v>677</v>
      </c>
      <c r="Z1412" s="272" t="s">
        <v>677</v>
      </c>
      <c r="AA1412" s="272" t="s">
        <v>677</v>
      </c>
      <c r="AB1412" s="272" t="s">
        <v>677</v>
      </c>
      <c r="AC1412" s="272" t="s">
        <v>677</v>
      </c>
      <c r="AD1412" s="272" t="s">
        <v>677</v>
      </c>
      <c r="AE1412" s="272" t="s">
        <v>677</v>
      </c>
      <c r="AF1412" s="272" t="s">
        <v>677</v>
      </c>
      <c r="AG1412" s="272" t="s">
        <v>677</v>
      </c>
      <c r="AH1412" s="272" t="s">
        <v>677</v>
      </c>
      <c r="AI1412" s="272" t="s">
        <v>677</v>
      </c>
      <c r="AJ1412" s="272" t="s">
        <v>677</v>
      </c>
      <c r="AK1412" s="272" t="s">
        <v>677</v>
      </c>
      <c r="AL1412" s="272" t="s">
        <v>677</v>
      </c>
      <c r="AM1412" s="272" t="s">
        <v>677</v>
      </c>
      <c r="AN1412" s="272" t="s">
        <v>677</v>
      </c>
      <c r="AO1412" s="272" t="s">
        <v>677</v>
      </c>
      <c r="AP1412" s="272" t="s">
        <v>677</v>
      </c>
      <c r="AQ1412" s="272" t="s">
        <v>677</v>
      </c>
      <c r="AR1412" s="272" t="s">
        <v>677</v>
      </c>
      <c r="AS1412" s="272" t="s">
        <v>677</v>
      </c>
      <c r="AT1412" s="272" t="s">
        <v>677</v>
      </c>
      <c r="AU1412" s="272" t="s">
        <v>677</v>
      </c>
      <c r="AV1412" s="272" t="s">
        <v>677</v>
      </c>
      <c r="AW1412" s="272" t="s">
        <v>677</v>
      </c>
      <c r="AX1412" s="272" t="s">
        <v>677</v>
      </c>
    </row>
    <row r="1413" spans="1:50">
      <c r="A1413" s="272">
        <v>809021</v>
      </c>
      <c r="B1413" s="272" t="s">
        <v>712</v>
      </c>
      <c r="C1413" s="272" t="s">
        <v>262</v>
      </c>
      <c r="D1413" s="272" t="s">
        <v>263</v>
      </c>
      <c r="E1413" s="272" t="s">
        <v>264</v>
      </c>
      <c r="F1413" s="272" t="s">
        <v>262</v>
      </c>
      <c r="G1413" s="272" t="s">
        <v>263</v>
      </c>
      <c r="H1413" s="272" t="s">
        <v>263</v>
      </c>
      <c r="I1413" s="272" t="s">
        <v>262</v>
      </c>
      <c r="J1413" s="272" t="s">
        <v>264</v>
      </c>
      <c r="K1413" s="272" t="s">
        <v>262</v>
      </c>
      <c r="L1413" s="272" t="s">
        <v>264</v>
      </c>
      <c r="M1413" s="272" t="s">
        <v>263</v>
      </c>
      <c r="N1413" s="272" t="s">
        <v>263</v>
      </c>
      <c r="O1413" s="272" t="s">
        <v>677</v>
      </c>
      <c r="P1413" s="272" t="s">
        <v>677</v>
      </c>
      <c r="Q1413" s="272" t="s">
        <v>677</v>
      </c>
      <c r="R1413" s="272" t="s">
        <v>677</v>
      </c>
      <c r="S1413" s="272" t="s">
        <v>677</v>
      </c>
      <c r="T1413" s="272" t="s">
        <v>677</v>
      </c>
      <c r="U1413" s="272" t="s">
        <v>677</v>
      </c>
      <c r="V1413" s="272" t="s">
        <v>677</v>
      </c>
      <c r="W1413" s="272" t="s">
        <v>677</v>
      </c>
      <c r="X1413" s="272" t="s">
        <v>677</v>
      </c>
      <c r="Y1413" s="272" t="s">
        <v>677</v>
      </c>
      <c r="Z1413" s="272" t="s">
        <v>677</v>
      </c>
      <c r="AA1413" s="272" t="s">
        <v>677</v>
      </c>
      <c r="AB1413" s="272" t="s">
        <v>677</v>
      </c>
      <c r="AC1413" s="272" t="s">
        <v>677</v>
      </c>
      <c r="AD1413" s="272" t="s">
        <v>677</v>
      </c>
      <c r="AE1413" s="272" t="s">
        <v>677</v>
      </c>
      <c r="AF1413" s="272" t="s">
        <v>677</v>
      </c>
      <c r="AG1413" s="272" t="s">
        <v>677</v>
      </c>
      <c r="AH1413" s="272" t="s">
        <v>677</v>
      </c>
      <c r="AI1413" s="272" t="s">
        <v>677</v>
      </c>
      <c r="AJ1413" s="272" t="s">
        <v>677</v>
      </c>
      <c r="AK1413" s="272" t="s">
        <v>677</v>
      </c>
      <c r="AL1413" s="272" t="s">
        <v>677</v>
      </c>
      <c r="AM1413" s="272" t="s">
        <v>677</v>
      </c>
      <c r="AN1413" s="272" t="s">
        <v>677</v>
      </c>
      <c r="AO1413" s="272" t="s">
        <v>677</v>
      </c>
      <c r="AP1413" s="272" t="s">
        <v>677</v>
      </c>
      <c r="AQ1413" s="272" t="s">
        <v>677</v>
      </c>
      <c r="AR1413" s="272" t="s">
        <v>677</v>
      </c>
      <c r="AS1413" s="272" t="s">
        <v>677</v>
      </c>
      <c r="AT1413" s="272" t="s">
        <v>677</v>
      </c>
      <c r="AU1413" s="272" t="s">
        <v>677</v>
      </c>
      <c r="AV1413" s="272" t="s">
        <v>677</v>
      </c>
      <c r="AW1413" s="272" t="s">
        <v>677</v>
      </c>
      <c r="AX1413" s="272" t="s">
        <v>677</v>
      </c>
    </row>
    <row r="1414" spans="1:50">
      <c r="A1414" s="272">
        <v>809024</v>
      </c>
      <c r="B1414" s="272" t="s">
        <v>712</v>
      </c>
      <c r="C1414" s="272" t="s">
        <v>262</v>
      </c>
      <c r="D1414" s="272" t="s">
        <v>262</v>
      </c>
      <c r="E1414" s="272" t="s">
        <v>262</v>
      </c>
      <c r="F1414" s="272" t="s">
        <v>264</v>
      </c>
      <c r="G1414" s="272" t="s">
        <v>264</v>
      </c>
      <c r="H1414" s="272" t="s">
        <v>264</v>
      </c>
      <c r="I1414" s="272" t="s">
        <v>264</v>
      </c>
      <c r="J1414" s="272" t="s">
        <v>264</v>
      </c>
      <c r="K1414" s="272" t="s">
        <v>264</v>
      </c>
      <c r="L1414" s="272" t="s">
        <v>264</v>
      </c>
      <c r="M1414" s="272" t="s">
        <v>262</v>
      </c>
      <c r="N1414" s="272" t="s">
        <v>263</v>
      </c>
      <c r="O1414" s="272" t="s">
        <v>677</v>
      </c>
      <c r="P1414" s="272" t="s">
        <v>677</v>
      </c>
      <c r="Q1414" s="272" t="s">
        <v>677</v>
      </c>
      <c r="R1414" s="272" t="s">
        <v>677</v>
      </c>
      <c r="S1414" s="272" t="s">
        <v>677</v>
      </c>
      <c r="T1414" s="272" t="s">
        <v>677</v>
      </c>
      <c r="U1414" s="272" t="s">
        <v>677</v>
      </c>
      <c r="V1414" s="272" t="s">
        <v>677</v>
      </c>
      <c r="W1414" s="272" t="s">
        <v>677</v>
      </c>
      <c r="X1414" s="272" t="s">
        <v>677</v>
      </c>
      <c r="Y1414" s="272" t="s">
        <v>677</v>
      </c>
      <c r="Z1414" s="272" t="s">
        <v>677</v>
      </c>
      <c r="AA1414" s="272" t="s">
        <v>677</v>
      </c>
      <c r="AB1414" s="272" t="s">
        <v>677</v>
      </c>
      <c r="AC1414" s="272" t="s">
        <v>677</v>
      </c>
      <c r="AD1414" s="272" t="s">
        <v>677</v>
      </c>
      <c r="AE1414" s="272" t="s">
        <v>677</v>
      </c>
      <c r="AF1414" s="272" t="s">
        <v>677</v>
      </c>
      <c r="AG1414" s="272" t="s">
        <v>677</v>
      </c>
      <c r="AH1414" s="272" t="s">
        <v>677</v>
      </c>
      <c r="AI1414" s="272" t="s">
        <v>677</v>
      </c>
      <c r="AJ1414" s="272" t="s">
        <v>677</v>
      </c>
      <c r="AK1414" s="272" t="s">
        <v>677</v>
      </c>
      <c r="AL1414" s="272" t="s">
        <v>677</v>
      </c>
      <c r="AM1414" s="272" t="s">
        <v>677</v>
      </c>
      <c r="AN1414" s="272" t="s">
        <v>677</v>
      </c>
      <c r="AO1414" s="272" t="s">
        <v>677</v>
      </c>
      <c r="AP1414" s="272" t="s">
        <v>677</v>
      </c>
      <c r="AQ1414" s="272" t="s">
        <v>677</v>
      </c>
      <c r="AR1414" s="272" t="s">
        <v>677</v>
      </c>
      <c r="AS1414" s="272" t="s">
        <v>677</v>
      </c>
      <c r="AT1414" s="272" t="s">
        <v>677</v>
      </c>
      <c r="AU1414" s="272" t="s">
        <v>677</v>
      </c>
      <c r="AV1414" s="272" t="s">
        <v>677</v>
      </c>
      <c r="AW1414" s="272" t="s">
        <v>677</v>
      </c>
      <c r="AX1414" s="272" t="s">
        <v>677</v>
      </c>
    </row>
    <row r="1415" spans="1:50">
      <c r="A1415" s="272">
        <v>809058</v>
      </c>
      <c r="B1415" s="272" t="s">
        <v>712</v>
      </c>
      <c r="C1415" s="272" t="s">
        <v>262</v>
      </c>
      <c r="D1415" s="272" t="s">
        <v>263</v>
      </c>
      <c r="E1415" s="272" t="s">
        <v>263</v>
      </c>
      <c r="F1415" s="272" t="s">
        <v>262</v>
      </c>
      <c r="G1415" s="272" t="s">
        <v>262</v>
      </c>
      <c r="H1415" s="272" t="s">
        <v>262</v>
      </c>
      <c r="I1415" s="272" t="s">
        <v>263</v>
      </c>
      <c r="J1415" s="272" t="s">
        <v>263</v>
      </c>
      <c r="K1415" s="272" t="s">
        <v>263</v>
      </c>
      <c r="L1415" s="272" t="s">
        <v>263</v>
      </c>
      <c r="M1415" s="272" t="s">
        <v>264</v>
      </c>
      <c r="N1415" s="272" t="s">
        <v>264</v>
      </c>
      <c r="O1415" s="272" t="s">
        <v>677</v>
      </c>
      <c r="P1415" s="272" t="s">
        <v>677</v>
      </c>
      <c r="Q1415" s="272" t="s">
        <v>677</v>
      </c>
      <c r="R1415" s="272" t="s">
        <v>677</v>
      </c>
      <c r="S1415" s="272" t="s">
        <v>677</v>
      </c>
      <c r="T1415" s="272" t="s">
        <v>677</v>
      </c>
      <c r="U1415" s="272" t="s">
        <v>677</v>
      </c>
      <c r="V1415" s="272" t="s">
        <v>677</v>
      </c>
      <c r="W1415" s="272" t="s">
        <v>677</v>
      </c>
      <c r="X1415" s="272" t="s">
        <v>677</v>
      </c>
      <c r="Y1415" s="272" t="s">
        <v>677</v>
      </c>
      <c r="Z1415" s="272" t="s">
        <v>677</v>
      </c>
      <c r="AA1415" s="272" t="s">
        <v>677</v>
      </c>
      <c r="AB1415" s="272" t="s">
        <v>677</v>
      </c>
      <c r="AC1415" s="272" t="s">
        <v>677</v>
      </c>
      <c r="AD1415" s="272" t="s">
        <v>677</v>
      </c>
      <c r="AE1415" s="272" t="s">
        <v>677</v>
      </c>
      <c r="AF1415" s="272" t="s">
        <v>677</v>
      </c>
      <c r="AG1415" s="272" t="s">
        <v>677</v>
      </c>
      <c r="AH1415" s="272" t="s">
        <v>677</v>
      </c>
      <c r="AI1415" s="272" t="s">
        <v>677</v>
      </c>
      <c r="AJ1415" s="272" t="s">
        <v>677</v>
      </c>
      <c r="AK1415" s="272" t="s">
        <v>677</v>
      </c>
      <c r="AL1415" s="272" t="s">
        <v>677</v>
      </c>
      <c r="AM1415" s="272" t="s">
        <v>677</v>
      </c>
      <c r="AN1415" s="272" t="s">
        <v>677</v>
      </c>
      <c r="AO1415" s="272" t="s">
        <v>677</v>
      </c>
      <c r="AP1415" s="272" t="s">
        <v>677</v>
      </c>
      <c r="AQ1415" s="272" t="s">
        <v>677</v>
      </c>
      <c r="AR1415" s="272" t="s">
        <v>677</v>
      </c>
      <c r="AS1415" s="272" t="s">
        <v>677</v>
      </c>
      <c r="AT1415" s="272" t="s">
        <v>677</v>
      </c>
      <c r="AU1415" s="272" t="s">
        <v>677</v>
      </c>
      <c r="AV1415" s="272" t="s">
        <v>677</v>
      </c>
      <c r="AW1415" s="272" t="s">
        <v>677</v>
      </c>
      <c r="AX1415" s="272" t="s">
        <v>677</v>
      </c>
    </row>
    <row r="1416" spans="1:50">
      <c r="A1416" s="272">
        <v>809061</v>
      </c>
      <c r="B1416" s="272" t="s">
        <v>712</v>
      </c>
      <c r="C1416" s="272" t="s">
        <v>262</v>
      </c>
      <c r="D1416" s="272" t="s">
        <v>264</v>
      </c>
      <c r="E1416" s="272" t="s">
        <v>263</v>
      </c>
      <c r="F1416" s="272" t="s">
        <v>262</v>
      </c>
      <c r="G1416" s="272" t="s">
        <v>263</v>
      </c>
      <c r="H1416" s="272" t="s">
        <v>264</v>
      </c>
      <c r="I1416" s="272" t="s">
        <v>262</v>
      </c>
      <c r="J1416" s="272" t="s">
        <v>263</v>
      </c>
      <c r="K1416" s="272" t="s">
        <v>263</v>
      </c>
      <c r="L1416" s="272" t="s">
        <v>263</v>
      </c>
      <c r="M1416" s="272" t="s">
        <v>263</v>
      </c>
      <c r="N1416" s="272" t="s">
        <v>262</v>
      </c>
      <c r="O1416" s="272" t="s">
        <v>677</v>
      </c>
      <c r="P1416" s="272" t="s">
        <v>677</v>
      </c>
      <c r="Q1416" s="272" t="s">
        <v>677</v>
      </c>
      <c r="R1416" s="272" t="s">
        <v>677</v>
      </c>
      <c r="S1416" s="272" t="s">
        <v>677</v>
      </c>
      <c r="T1416" s="272" t="s">
        <v>677</v>
      </c>
      <c r="U1416" s="272" t="s">
        <v>677</v>
      </c>
      <c r="V1416" s="272" t="s">
        <v>677</v>
      </c>
      <c r="W1416" s="272" t="s">
        <v>677</v>
      </c>
      <c r="X1416" s="272" t="s">
        <v>677</v>
      </c>
      <c r="Y1416" s="272" t="s">
        <v>677</v>
      </c>
      <c r="Z1416" s="272" t="s">
        <v>677</v>
      </c>
      <c r="AA1416" s="272" t="s">
        <v>677</v>
      </c>
      <c r="AB1416" s="272" t="s">
        <v>677</v>
      </c>
      <c r="AC1416" s="272" t="s">
        <v>677</v>
      </c>
      <c r="AD1416" s="272" t="s">
        <v>677</v>
      </c>
      <c r="AE1416" s="272" t="s">
        <v>677</v>
      </c>
      <c r="AF1416" s="272" t="s">
        <v>677</v>
      </c>
      <c r="AG1416" s="272" t="s">
        <v>677</v>
      </c>
      <c r="AH1416" s="272" t="s">
        <v>677</v>
      </c>
      <c r="AI1416" s="272" t="s">
        <v>677</v>
      </c>
      <c r="AJ1416" s="272" t="s">
        <v>677</v>
      </c>
      <c r="AK1416" s="272" t="s">
        <v>677</v>
      </c>
      <c r="AL1416" s="272" t="s">
        <v>677</v>
      </c>
      <c r="AM1416" s="272" t="s">
        <v>677</v>
      </c>
      <c r="AN1416" s="272" t="s">
        <v>677</v>
      </c>
      <c r="AO1416" s="272" t="s">
        <v>677</v>
      </c>
      <c r="AP1416" s="272" t="s">
        <v>677</v>
      </c>
      <c r="AQ1416" s="272" t="s">
        <v>677</v>
      </c>
      <c r="AR1416" s="272" t="s">
        <v>677</v>
      </c>
      <c r="AS1416" s="272" t="s">
        <v>677</v>
      </c>
      <c r="AT1416" s="272" t="s">
        <v>677</v>
      </c>
      <c r="AU1416" s="272" t="s">
        <v>677</v>
      </c>
      <c r="AV1416" s="272" t="s">
        <v>677</v>
      </c>
      <c r="AW1416" s="272" t="s">
        <v>677</v>
      </c>
      <c r="AX1416" s="272" t="s">
        <v>677</v>
      </c>
    </row>
    <row r="1417" spans="1:50">
      <c r="A1417" s="272">
        <v>809063</v>
      </c>
      <c r="B1417" s="272" t="s">
        <v>712</v>
      </c>
      <c r="C1417" s="272" t="s">
        <v>264</v>
      </c>
      <c r="D1417" s="272" t="s">
        <v>264</v>
      </c>
      <c r="E1417" s="272" t="s">
        <v>264</v>
      </c>
      <c r="F1417" s="272" t="s">
        <v>264</v>
      </c>
      <c r="G1417" s="272" t="s">
        <v>263</v>
      </c>
      <c r="H1417" s="272" t="s">
        <v>263</v>
      </c>
      <c r="I1417" s="272" t="s">
        <v>263</v>
      </c>
      <c r="J1417" s="272" t="s">
        <v>263</v>
      </c>
      <c r="K1417" s="272" t="s">
        <v>263</v>
      </c>
      <c r="L1417" s="272" t="s">
        <v>264</v>
      </c>
      <c r="M1417" s="272" t="s">
        <v>264</v>
      </c>
      <c r="N1417" s="272" t="s">
        <v>263</v>
      </c>
      <c r="O1417" s="272" t="s">
        <v>677</v>
      </c>
      <c r="P1417" s="272" t="s">
        <v>677</v>
      </c>
      <c r="Q1417" s="272" t="s">
        <v>677</v>
      </c>
      <c r="R1417" s="272" t="s">
        <v>677</v>
      </c>
      <c r="S1417" s="272" t="s">
        <v>677</v>
      </c>
      <c r="T1417" s="272" t="s">
        <v>677</v>
      </c>
      <c r="U1417" s="272" t="s">
        <v>677</v>
      </c>
      <c r="V1417" s="272" t="s">
        <v>677</v>
      </c>
      <c r="W1417" s="272" t="s">
        <v>677</v>
      </c>
      <c r="X1417" s="272" t="s">
        <v>677</v>
      </c>
      <c r="Y1417" s="272" t="s">
        <v>677</v>
      </c>
      <c r="Z1417" s="272" t="s">
        <v>677</v>
      </c>
      <c r="AA1417" s="272" t="s">
        <v>677</v>
      </c>
      <c r="AB1417" s="272" t="s">
        <v>677</v>
      </c>
      <c r="AC1417" s="272" t="s">
        <v>677</v>
      </c>
      <c r="AD1417" s="272" t="s">
        <v>677</v>
      </c>
      <c r="AE1417" s="272" t="s">
        <v>677</v>
      </c>
      <c r="AF1417" s="272" t="s">
        <v>677</v>
      </c>
      <c r="AG1417" s="272" t="s">
        <v>677</v>
      </c>
      <c r="AH1417" s="272" t="s">
        <v>677</v>
      </c>
      <c r="AI1417" s="272" t="s">
        <v>677</v>
      </c>
      <c r="AJ1417" s="272" t="s">
        <v>677</v>
      </c>
      <c r="AK1417" s="272" t="s">
        <v>677</v>
      </c>
      <c r="AL1417" s="272" t="s">
        <v>677</v>
      </c>
      <c r="AM1417" s="272" t="s">
        <v>677</v>
      </c>
      <c r="AN1417" s="272" t="s">
        <v>677</v>
      </c>
      <c r="AO1417" s="272" t="s">
        <v>677</v>
      </c>
      <c r="AP1417" s="272" t="s">
        <v>677</v>
      </c>
      <c r="AQ1417" s="272" t="s">
        <v>677</v>
      </c>
      <c r="AR1417" s="272" t="s">
        <v>677</v>
      </c>
      <c r="AS1417" s="272" t="s">
        <v>677</v>
      </c>
      <c r="AT1417" s="272" t="s">
        <v>677</v>
      </c>
      <c r="AU1417" s="272" t="s">
        <v>677</v>
      </c>
      <c r="AV1417" s="272" t="s">
        <v>677</v>
      </c>
      <c r="AW1417" s="272" t="s">
        <v>677</v>
      </c>
      <c r="AX1417" s="272" t="s">
        <v>677</v>
      </c>
    </row>
    <row r="1418" spans="1:50">
      <c r="A1418" s="272">
        <v>809066</v>
      </c>
      <c r="B1418" s="272" t="s">
        <v>712</v>
      </c>
      <c r="C1418" s="272" t="s">
        <v>264</v>
      </c>
      <c r="D1418" s="272" t="s">
        <v>264</v>
      </c>
      <c r="E1418" s="272" t="s">
        <v>263</v>
      </c>
      <c r="F1418" s="272" t="s">
        <v>262</v>
      </c>
      <c r="G1418" s="272" t="s">
        <v>262</v>
      </c>
      <c r="H1418" s="272" t="s">
        <v>264</v>
      </c>
      <c r="I1418" s="272" t="s">
        <v>263</v>
      </c>
      <c r="J1418" s="272" t="s">
        <v>263</v>
      </c>
      <c r="K1418" s="272" t="s">
        <v>264</v>
      </c>
      <c r="L1418" s="272" t="s">
        <v>263</v>
      </c>
      <c r="M1418" s="272" t="s">
        <v>263</v>
      </c>
      <c r="N1418" s="272" t="s">
        <v>263</v>
      </c>
      <c r="O1418" s="272" t="s">
        <v>677</v>
      </c>
      <c r="P1418" s="272" t="s">
        <v>677</v>
      </c>
      <c r="Q1418" s="272" t="s">
        <v>677</v>
      </c>
      <c r="R1418" s="272" t="s">
        <v>677</v>
      </c>
      <c r="S1418" s="272" t="s">
        <v>677</v>
      </c>
      <c r="T1418" s="272" t="s">
        <v>677</v>
      </c>
      <c r="U1418" s="272" t="s">
        <v>677</v>
      </c>
      <c r="V1418" s="272" t="s">
        <v>677</v>
      </c>
      <c r="W1418" s="272" t="s">
        <v>677</v>
      </c>
      <c r="X1418" s="272" t="s">
        <v>677</v>
      </c>
      <c r="Y1418" s="272" t="s">
        <v>677</v>
      </c>
      <c r="Z1418" s="272" t="s">
        <v>677</v>
      </c>
      <c r="AA1418" s="272" t="s">
        <v>677</v>
      </c>
      <c r="AB1418" s="272" t="s">
        <v>677</v>
      </c>
      <c r="AC1418" s="272" t="s">
        <v>677</v>
      </c>
      <c r="AD1418" s="272" t="s">
        <v>677</v>
      </c>
      <c r="AE1418" s="272" t="s">
        <v>677</v>
      </c>
      <c r="AF1418" s="272" t="s">
        <v>677</v>
      </c>
      <c r="AG1418" s="272" t="s">
        <v>677</v>
      </c>
      <c r="AH1418" s="272" t="s">
        <v>677</v>
      </c>
      <c r="AI1418" s="272" t="s">
        <v>677</v>
      </c>
      <c r="AJ1418" s="272" t="s">
        <v>677</v>
      </c>
      <c r="AK1418" s="272" t="s">
        <v>677</v>
      </c>
      <c r="AL1418" s="272" t="s">
        <v>677</v>
      </c>
      <c r="AM1418" s="272" t="s">
        <v>677</v>
      </c>
      <c r="AN1418" s="272" t="s">
        <v>677</v>
      </c>
      <c r="AO1418" s="272" t="s">
        <v>677</v>
      </c>
      <c r="AP1418" s="272" t="s">
        <v>677</v>
      </c>
      <c r="AQ1418" s="272" t="s">
        <v>677</v>
      </c>
      <c r="AR1418" s="272" t="s">
        <v>677</v>
      </c>
      <c r="AS1418" s="272" t="s">
        <v>677</v>
      </c>
      <c r="AT1418" s="272" t="s">
        <v>677</v>
      </c>
      <c r="AU1418" s="272" t="s">
        <v>677</v>
      </c>
      <c r="AV1418" s="272" t="s">
        <v>677</v>
      </c>
      <c r="AW1418" s="272" t="s">
        <v>677</v>
      </c>
      <c r="AX1418" s="272" t="s">
        <v>677</v>
      </c>
    </row>
    <row r="1419" spans="1:50">
      <c r="A1419" s="272">
        <v>809071</v>
      </c>
      <c r="B1419" s="272" t="s">
        <v>712</v>
      </c>
      <c r="C1419" s="272" t="s">
        <v>262</v>
      </c>
      <c r="D1419" s="272" t="s">
        <v>262</v>
      </c>
      <c r="E1419" s="272" t="s">
        <v>264</v>
      </c>
      <c r="F1419" s="272" t="s">
        <v>264</v>
      </c>
      <c r="G1419" s="272" t="s">
        <v>264</v>
      </c>
      <c r="H1419" s="272" t="s">
        <v>262</v>
      </c>
      <c r="I1419" s="272" t="s">
        <v>264</v>
      </c>
      <c r="J1419" s="272" t="s">
        <v>263</v>
      </c>
      <c r="K1419" s="272" t="s">
        <v>263</v>
      </c>
      <c r="L1419" s="272" t="s">
        <v>263</v>
      </c>
      <c r="M1419" s="272" t="s">
        <v>264</v>
      </c>
      <c r="N1419" s="272" t="s">
        <v>263</v>
      </c>
      <c r="O1419" s="272" t="s">
        <v>677</v>
      </c>
      <c r="P1419" s="272" t="s">
        <v>677</v>
      </c>
      <c r="Q1419" s="272" t="s">
        <v>677</v>
      </c>
      <c r="R1419" s="272" t="s">
        <v>677</v>
      </c>
      <c r="S1419" s="272" t="s">
        <v>677</v>
      </c>
      <c r="T1419" s="272" t="s">
        <v>677</v>
      </c>
      <c r="U1419" s="272" t="s">
        <v>677</v>
      </c>
      <c r="V1419" s="272" t="s">
        <v>677</v>
      </c>
      <c r="W1419" s="272" t="s">
        <v>677</v>
      </c>
      <c r="X1419" s="272" t="s">
        <v>677</v>
      </c>
      <c r="Y1419" s="272" t="s">
        <v>677</v>
      </c>
      <c r="Z1419" s="272" t="s">
        <v>677</v>
      </c>
      <c r="AA1419" s="272" t="s">
        <v>677</v>
      </c>
      <c r="AB1419" s="272" t="s">
        <v>677</v>
      </c>
      <c r="AC1419" s="272" t="s">
        <v>677</v>
      </c>
      <c r="AD1419" s="272" t="s">
        <v>677</v>
      </c>
      <c r="AE1419" s="272" t="s">
        <v>677</v>
      </c>
      <c r="AF1419" s="272" t="s">
        <v>677</v>
      </c>
      <c r="AG1419" s="272" t="s">
        <v>677</v>
      </c>
      <c r="AH1419" s="272" t="s">
        <v>677</v>
      </c>
      <c r="AI1419" s="272" t="s">
        <v>677</v>
      </c>
      <c r="AJ1419" s="272" t="s">
        <v>677</v>
      </c>
      <c r="AK1419" s="272" t="s">
        <v>677</v>
      </c>
      <c r="AL1419" s="272" t="s">
        <v>677</v>
      </c>
      <c r="AM1419" s="272" t="s">
        <v>677</v>
      </c>
      <c r="AN1419" s="272" t="s">
        <v>677</v>
      </c>
      <c r="AO1419" s="272" t="s">
        <v>677</v>
      </c>
      <c r="AP1419" s="272" t="s">
        <v>677</v>
      </c>
      <c r="AQ1419" s="272" t="s">
        <v>677</v>
      </c>
      <c r="AR1419" s="272" t="s">
        <v>677</v>
      </c>
      <c r="AS1419" s="272" t="s">
        <v>677</v>
      </c>
      <c r="AT1419" s="272" t="s">
        <v>677</v>
      </c>
      <c r="AU1419" s="272" t="s">
        <v>677</v>
      </c>
      <c r="AV1419" s="272" t="s">
        <v>677</v>
      </c>
      <c r="AW1419" s="272" t="s">
        <v>677</v>
      </c>
      <c r="AX1419" s="272" t="s">
        <v>677</v>
      </c>
    </row>
    <row r="1420" spans="1:50">
      <c r="A1420" s="272">
        <v>809079</v>
      </c>
      <c r="B1420" s="272" t="s">
        <v>712</v>
      </c>
      <c r="C1420" s="272" t="s">
        <v>262</v>
      </c>
      <c r="D1420" s="272" t="s">
        <v>262</v>
      </c>
      <c r="E1420" s="272" t="s">
        <v>263</v>
      </c>
      <c r="F1420" s="272" t="s">
        <v>262</v>
      </c>
      <c r="G1420" s="272" t="s">
        <v>264</v>
      </c>
      <c r="H1420" s="272" t="s">
        <v>264</v>
      </c>
      <c r="I1420" s="272" t="s">
        <v>262</v>
      </c>
      <c r="J1420" s="272" t="s">
        <v>263</v>
      </c>
      <c r="K1420" s="272" t="s">
        <v>264</v>
      </c>
      <c r="L1420" s="272" t="s">
        <v>263</v>
      </c>
      <c r="M1420" s="272" t="s">
        <v>264</v>
      </c>
      <c r="N1420" s="272" t="s">
        <v>263</v>
      </c>
      <c r="O1420" s="272" t="s">
        <v>677</v>
      </c>
      <c r="P1420" s="272" t="s">
        <v>677</v>
      </c>
      <c r="Q1420" s="272" t="s">
        <v>677</v>
      </c>
      <c r="R1420" s="272" t="s">
        <v>677</v>
      </c>
      <c r="S1420" s="272" t="s">
        <v>677</v>
      </c>
      <c r="T1420" s="272" t="s">
        <v>677</v>
      </c>
      <c r="U1420" s="272" t="s">
        <v>677</v>
      </c>
      <c r="V1420" s="272" t="s">
        <v>677</v>
      </c>
      <c r="W1420" s="272" t="s">
        <v>677</v>
      </c>
      <c r="X1420" s="272" t="s">
        <v>677</v>
      </c>
      <c r="Y1420" s="272" t="s">
        <v>677</v>
      </c>
      <c r="Z1420" s="272" t="s">
        <v>677</v>
      </c>
      <c r="AA1420" s="272" t="s">
        <v>677</v>
      </c>
      <c r="AB1420" s="272" t="s">
        <v>677</v>
      </c>
      <c r="AC1420" s="272" t="s">
        <v>677</v>
      </c>
      <c r="AD1420" s="272" t="s">
        <v>677</v>
      </c>
      <c r="AE1420" s="272" t="s">
        <v>677</v>
      </c>
      <c r="AF1420" s="272" t="s">
        <v>677</v>
      </c>
      <c r="AG1420" s="272" t="s">
        <v>677</v>
      </c>
      <c r="AH1420" s="272" t="s">
        <v>677</v>
      </c>
      <c r="AI1420" s="272" t="s">
        <v>677</v>
      </c>
      <c r="AJ1420" s="272" t="s">
        <v>677</v>
      </c>
      <c r="AK1420" s="272" t="s">
        <v>677</v>
      </c>
      <c r="AL1420" s="272" t="s">
        <v>677</v>
      </c>
      <c r="AM1420" s="272" t="s">
        <v>677</v>
      </c>
      <c r="AN1420" s="272" t="s">
        <v>677</v>
      </c>
      <c r="AO1420" s="272" t="s">
        <v>677</v>
      </c>
      <c r="AP1420" s="272" t="s">
        <v>677</v>
      </c>
      <c r="AQ1420" s="272" t="s">
        <v>677</v>
      </c>
      <c r="AR1420" s="272" t="s">
        <v>677</v>
      </c>
      <c r="AS1420" s="272" t="s">
        <v>677</v>
      </c>
      <c r="AT1420" s="272" t="s">
        <v>677</v>
      </c>
      <c r="AU1420" s="272" t="s">
        <v>677</v>
      </c>
      <c r="AV1420" s="272" t="s">
        <v>677</v>
      </c>
      <c r="AW1420" s="272" t="s">
        <v>677</v>
      </c>
      <c r="AX1420" s="272" t="s">
        <v>677</v>
      </c>
    </row>
    <row r="1421" spans="1:50">
      <c r="A1421" s="272">
        <v>809087</v>
      </c>
      <c r="B1421" s="272" t="s">
        <v>712</v>
      </c>
      <c r="C1421" s="272" t="s">
        <v>262</v>
      </c>
      <c r="D1421" s="272" t="s">
        <v>264</v>
      </c>
      <c r="E1421" s="272" t="s">
        <v>262</v>
      </c>
      <c r="F1421" s="272" t="s">
        <v>264</v>
      </c>
      <c r="G1421" s="272" t="s">
        <v>263</v>
      </c>
      <c r="H1421" s="272" t="s">
        <v>263</v>
      </c>
      <c r="I1421" s="272" t="s">
        <v>264</v>
      </c>
      <c r="J1421" s="272" t="s">
        <v>263</v>
      </c>
      <c r="K1421" s="272" t="s">
        <v>263</v>
      </c>
      <c r="L1421" s="272" t="s">
        <v>262</v>
      </c>
      <c r="M1421" s="272" t="s">
        <v>264</v>
      </c>
      <c r="N1421" s="272" t="s">
        <v>263</v>
      </c>
      <c r="O1421" s="272" t="s">
        <v>677</v>
      </c>
      <c r="P1421" s="272" t="s">
        <v>677</v>
      </c>
      <c r="Q1421" s="272" t="s">
        <v>677</v>
      </c>
      <c r="R1421" s="272" t="s">
        <v>677</v>
      </c>
      <c r="S1421" s="272" t="s">
        <v>677</v>
      </c>
      <c r="T1421" s="272" t="s">
        <v>677</v>
      </c>
      <c r="U1421" s="272" t="s">
        <v>677</v>
      </c>
      <c r="V1421" s="272" t="s">
        <v>677</v>
      </c>
      <c r="W1421" s="272" t="s">
        <v>677</v>
      </c>
      <c r="X1421" s="272" t="s">
        <v>677</v>
      </c>
      <c r="Y1421" s="272" t="s">
        <v>677</v>
      </c>
      <c r="Z1421" s="272" t="s">
        <v>677</v>
      </c>
      <c r="AA1421" s="272" t="s">
        <v>677</v>
      </c>
      <c r="AB1421" s="272" t="s">
        <v>677</v>
      </c>
      <c r="AC1421" s="272" t="s">
        <v>677</v>
      </c>
      <c r="AD1421" s="272" t="s">
        <v>677</v>
      </c>
      <c r="AE1421" s="272" t="s">
        <v>677</v>
      </c>
      <c r="AF1421" s="272" t="s">
        <v>677</v>
      </c>
      <c r="AG1421" s="272" t="s">
        <v>677</v>
      </c>
      <c r="AH1421" s="272" t="s">
        <v>677</v>
      </c>
      <c r="AI1421" s="272" t="s">
        <v>677</v>
      </c>
      <c r="AJ1421" s="272" t="s">
        <v>677</v>
      </c>
      <c r="AK1421" s="272" t="s">
        <v>677</v>
      </c>
      <c r="AL1421" s="272" t="s">
        <v>677</v>
      </c>
      <c r="AM1421" s="272" t="s">
        <v>677</v>
      </c>
      <c r="AN1421" s="272" t="s">
        <v>677</v>
      </c>
      <c r="AO1421" s="272" t="s">
        <v>677</v>
      </c>
      <c r="AP1421" s="272" t="s">
        <v>677</v>
      </c>
      <c r="AQ1421" s="272" t="s">
        <v>677</v>
      </c>
      <c r="AR1421" s="272" t="s">
        <v>677</v>
      </c>
      <c r="AS1421" s="272" t="s">
        <v>677</v>
      </c>
      <c r="AT1421" s="272" t="s">
        <v>677</v>
      </c>
      <c r="AU1421" s="272" t="s">
        <v>677</v>
      </c>
      <c r="AV1421" s="272" t="s">
        <v>677</v>
      </c>
      <c r="AW1421" s="272" t="s">
        <v>677</v>
      </c>
      <c r="AX1421" s="272" t="s">
        <v>677</v>
      </c>
    </row>
    <row r="1422" spans="1:50">
      <c r="A1422" s="272">
        <v>809095</v>
      </c>
      <c r="B1422" s="272" t="s">
        <v>712</v>
      </c>
      <c r="C1422" s="272" t="s">
        <v>263</v>
      </c>
      <c r="D1422" s="272" t="s">
        <v>263</v>
      </c>
      <c r="E1422" s="272" t="s">
        <v>264</v>
      </c>
      <c r="F1422" s="272" t="s">
        <v>263</v>
      </c>
      <c r="G1422" s="272" t="s">
        <v>262</v>
      </c>
      <c r="H1422" s="272" t="s">
        <v>263</v>
      </c>
      <c r="I1422" s="272" t="s">
        <v>262</v>
      </c>
      <c r="J1422" s="272" t="s">
        <v>262</v>
      </c>
      <c r="K1422" s="272" t="s">
        <v>262</v>
      </c>
      <c r="L1422" s="272" t="s">
        <v>264</v>
      </c>
      <c r="M1422" s="272" t="s">
        <v>262</v>
      </c>
      <c r="N1422" s="272" t="s">
        <v>264</v>
      </c>
      <c r="O1422" s="272" t="s">
        <v>677</v>
      </c>
      <c r="P1422" s="272" t="s">
        <v>677</v>
      </c>
      <c r="Q1422" s="272" t="s">
        <v>677</v>
      </c>
      <c r="R1422" s="272" t="s">
        <v>677</v>
      </c>
      <c r="S1422" s="272" t="s">
        <v>677</v>
      </c>
      <c r="T1422" s="272" t="s">
        <v>677</v>
      </c>
      <c r="U1422" s="272" t="s">
        <v>677</v>
      </c>
      <c r="V1422" s="272" t="s">
        <v>677</v>
      </c>
      <c r="W1422" s="272" t="s">
        <v>677</v>
      </c>
      <c r="X1422" s="272" t="s">
        <v>677</v>
      </c>
      <c r="Y1422" s="272" t="s">
        <v>677</v>
      </c>
      <c r="Z1422" s="272" t="s">
        <v>677</v>
      </c>
      <c r="AA1422" s="272" t="s">
        <v>677</v>
      </c>
      <c r="AB1422" s="272" t="s">
        <v>677</v>
      </c>
      <c r="AC1422" s="272" t="s">
        <v>677</v>
      </c>
      <c r="AD1422" s="272" t="s">
        <v>677</v>
      </c>
      <c r="AE1422" s="272" t="s">
        <v>677</v>
      </c>
      <c r="AF1422" s="272" t="s">
        <v>677</v>
      </c>
      <c r="AG1422" s="272" t="s">
        <v>677</v>
      </c>
      <c r="AH1422" s="272" t="s">
        <v>677</v>
      </c>
      <c r="AI1422" s="272" t="s">
        <v>677</v>
      </c>
      <c r="AJ1422" s="272" t="s">
        <v>677</v>
      </c>
      <c r="AK1422" s="272" t="s">
        <v>677</v>
      </c>
      <c r="AL1422" s="272" t="s">
        <v>677</v>
      </c>
      <c r="AM1422" s="272" t="s">
        <v>677</v>
      </c>
      <c r="AN1422" s="272" t="s">
        <v>677</v>
      </c>
      <c r="AO1422" s="272" t="s">
        <v>677</v>
      </c>
      <c r="AP1422" s="272" t="s">
        <v>677</v>
      </c>
      <c r="AQ1422" s="272" t="s">
        <v>677</v>
      </c>
      <c r="AR1422" s="272" t="s">
        <v>677</v>
      </c>
      <c r="AS1422" s="272" t="s">
        <v>677</v>
      </c>
      <c r="AT1422" s="272" t="s">
        <v>677</v>
      </c>
      <c r="AU1422" s="272" t="s">
        <v>677</v>
      </c>
      <c r="AV1422" s="272" t="s">
        <v>677</v>
      </c>
      <c r="AW1422" s="272" t="s">
        <v>677</v>
      </c>
      <c r="AX1422" s="272" t="s">
        <v>677</v>
      </c>
    </row>
    <row r="1423" spans="1:50">
      <c r="A1423" s="272">
        <v>809108</v>
      </c>
      <c r="B1423" s="272" t="s">
        <v>712</v>
      </c>
      <c r="C1423" s="272" t="s">
        <v>264</v>
      </c>
      <c r="D1423" s="272" t="s">
        <v>264</v>
      </c>
      <c r="E1423" s="272" t="s">
        <v>263</v>
      </c>
      <c r="F1423" s="272" t="s">
        <v>264</v>
      </c>
      <c r="G1423" s="272" t="s">
        <v>263</v>
      </c>
      <c r="H1423" s="272" t="s">
        <v>263</v>
      </c>
      <c r="I1423" s="272" t="s">
        <v>262</v>
      </c>
      <c r="J1423" s="272" t="s">
        <v>264</v>
      </c>
      <c r="K1423" s="272" t="s">
        <v>264</v>
      </c>
      <c r="L1423" s="272" t="s">
        <v>264</v>
      </c>
      <c r="M1423" s="272" t="s">
        <v>264</v>
      </c>
      <c r="N1423" s="272" t="s">
        <v>264</v>
      </c>
      <c r="O1423" s="272" t="s">
        <v>677</v>
      </c>
      <c r="P1423" s="272" t="s">
        <v>677</v>
      </c>
      <c r="Q1423" s="272" t="s">
        <v>677</v>
      </c>
      <c r="R1423" s="272" t="s">
        <v>677</v>
      </c>
      <c r="S1423" s="272" t="s">
        <v>677</v>
      </c>
      <c r="T1423" s="272" t="s">
        <v>677</v>
      </c>
      <c r="U1423" s="272" t="s">
        <v>677</v>
      </c>
      <c r="V1423" s="272" t="s">
        <v>677</v>
      </c>
      <c r="W1423" s="272" t="s">
        <v>677</v>
      </c>
      <c r="X1423" s="272" t="s">
        <v>677</v>
      </c>
      <c r="Y1423" s="272" t="s">
        <v>677</v>
      </c>
      <c r="Z1423" s="272" t="s">
        <v>677</v>
      </c>
      <c r="AA1423" s="272" t="s">
        <v>677</v>
      </c>
      <c r="AB1423" s="272" t="s">
        <v>677</v>
      </c>
      <c r="AC1423" s="272" t="s">
        <v>677</v>
      </c>
      <c r="AD1423" s="272" t="s">
        <v>677</v>
      </c>
      <c r="AE1423" s="272" t="s">
        <v>677</v>
      </c>
      <c r="AF1423" s="272" t="s">
        <v>677</v>
      </c>
      <c r="AG1423" s="272" t="s">
        <v>677</v>
      </c>
      <c r="AH1423" s="272" t="s">
        <v>677</v>
      </c>
      <c r="AI1423" s="272" t="s">
        <v>677</v>
      </c>
      <c r="AJ1423" s="272" t="s">
        <v>677</v>
      </c>
      <c r="AK1423" s="272" t="s">
        <v>677</v>
      </c>
      <c r="AL1423" s="272" t="s">
        <v>677</v>
      </c>
      <c r="AM1423" s="272" t="s">
        <v>677</v>
      </c>
      <c r="AN1423" s="272" t="s">
        <v>677</v>
      </c>
      <c r="AO1423" s="272" t="s">
        <v>677</v>
      </c>
      <c r="AP1423" s="272" t="s">
        <v>677</v>
      </c>
      <c r="AQ1423" s="272" t="s">
        <v>677</v>
      </c>
      <c r="AR1423" s="272" t="s">
        <v>677</v>
      </c>
      <c r="AS1423" s="272" t="s">
        <v>677</v>
      </c>
      <c r="AT1423" s="272" t="s">
        <v>677</v>
      </c>
      <c r="AU1423" s="272" t="s">
        <v>677</v>
      </c>
      <c r="AV1423" s="272" t="s">
        <v>677</v>
      </c>
      <c r="AW1423" s="272" t="s">
        <v>677</v>
      </c>
      <c r="AX1423" s="272" t="s">
        <v>677</v>
      </c>
    </row>
    <row r="1424" spans="1:50">
      <c r="A1424" s="272">
        <v>809111</v>
      </c>
      <c r="B1424" s="272" t="s">
        <v>712</v>
      </c>
      <c r="C1424" s="272" t="s">
        <v>264</v>
      </c>
      <c r="D1424" s="272" t="s">
        <v>264</v>
      </c>
      <c r="E1424" s="272" t="s">
        <v>264</v>
      </c>
      <c r="F1424" s="272" t="s">
        <v>262</v>
      </c>
      <c r="G1424" s="272" t="s">
        <v>262</v>
      </c>
      <c r="H1424" s="272" t="s">
        <v>262</v>
      </c>
      <c r="I1424" s="272" t="s">
        <v>264</v>
      </c>
      <c r="J1424" s="272" t="s">
        <v>262</v>
      </c>
      <c r="K1424" s="272" t="s">
        <v>263</v>
      </c>
      <c r="L1424" s="272" t="s">
        <v>262</v>
      </c>
      <c r="M1424" s="272" t="s">
        <v>263</v>
      </c>
      <c r="N1424" s="272" t="s">
        <v>263</v>
      </c>
      <c r="O1424" s="272" t="s">
        <v>677</v>
      </c>
      <c r="P1424" s="272" t="s">
        <v>677</v>
      </c>
      <c r="Q1424" s="272" t="s">
        <v>677</v>
      </c>
      <c r="R1424" s="272" t="s">
        <v>677</v>
      </c>
      <c r="S1424" s="272" t="s">
        <v>677</v>
      </c>
      <c r="T1424" s="272" t="s">
        <v>677</v>
      </c>
      <c r="U1424" s="272" t="s">
        <v>677</v>
      </c>
      <c r="V1424" s="272" t="s">
        <v>677</v>
      </c>
      <c r="W1424" s="272" t="s">
        <v>677</v>
      </c>
      <c r="X1424" s="272" t="s">
        <v>677</v>
      </c>
      <c r="Y1424" s="272" t="s">
        <v>677</v>
      </c>
      <c r="Z1424" s="272" t="s">
        <v>677</v>
      </c>
      <c r="AA1424" s="272" t="s">
        <v>677</v>
      </c>
      <c r="AB1424" s="272" t="s">
        <v>677</v>
      </c>
      <c r="AC1424" s="272" t="s">
        <v>677</v>
      </c>
      <c r="AD1424" s="272" t="s">
        <v>677</v>
      </c>
      <c r="AE1424" s="272" t="s">
        <v>677</v>
      </c>
      <c r="AF1424" s="272" t="s">
        <v>677</v>
      </c>
      <c r="AG1424" s="272" t="s">
        <v>677</v>
      </c>
      <c r="AH1424" s="272" t="s">
        <v>677</v>
      </c>
      <c r="AI1424" s="272" t="s">
        <v>677</v>
      </c>
      <c r="AJ1424" s="272" t="s">
        <v>677</v>
      </c>
      <c r="AK1424" s="272" t="s">
        <v>677</v>
      </c>
      <c r="AL1424" s="272" t="s">
        <v>677</v>
      </c>
      <c r="AM1424" s="272" t="s">
        <v>677</v>
      </c>
      <c r="AN1424" s="272" t="s">
        <v>677</v>
      </c>
      <c r="AO1424" s="272" t="s">
        <v>677</v>
      </c>
      <c r="AP1424" s="272" t="s">
        <v>677</v>
      </c>
      <c r="AQ1424" s="272" t="s">
        <v>677</v>
      </c>
      <c r="AR1424" s="272" t="s">
        <v>677</v>
      </c>
      <c r="AS1424" s="272" t="s">
        <v>677</v>
      </c>
      <c r="AT1424" s="272" t="s">
        <v>677</v>
      </c>
      <c r="AU1424" s="272" t="s">
        <v>677</v>
      </c>
      <c r="AV1424" s="272" t="s">
        <v>677</v>
      </c>
      <c r="AW1424" s="272" t="s">
        <v>677</v>
      </c>
      <c r="AX1424" s="272" t="s">
        <v>677</v>
      </c>
    </row>
    <row r="1425" spans="1:50">
      <c r="A1425" s="272">
        <v>809122</v>
      </c>
      <c r="B1425" s="272" t="s">
        <v>712</v>
      </c>
      <c r="C1425" s="272" t="s">
        <v>262</v>
      </c>
      <c r="D1425" s="272" t="s">
        <v>262</v>
      </c>
      <c r="E1425" s="272" t="s">
        <v>263</v>
      </c>
      <c r="F1425" s="272" t="s">
        <v>262</v>
      </c>
      <c r="G1425" s="272" t="s">
        <v>263</v>
      </c>
      <c r="H1425" s="272" t="s">
        <v>262</v>
      </c>
      <c r="I1425" s="272" t="s">
        <v>262</v>
      </c>
      <c r="J1425" s="272" t="s">
        <v>263</v>
      </c>
      <c r="K1425" s="272" t="s">
        <v>263</v>
      </c>
      <c r="L1425" s="272" t="s">
        <v>263</v>
      </c>
      <c r="M1425" s="272" t="s">
        <v>264</v>
      </c>
      <c r="N1425" s="272" t="s">
        <v>264</v>
      </c>
      <c r="O1425" s="272" t="s">
        <v>677</v>
      </c>
      <c r="P1425" s="272" t="s">
        <v>677</v>
      </c>
      <c r="Q1425" s="272" t="s">
        <v>677</v>
      </c>
      <c r="R1425" s="272" t="s">
        <v>677</v>
      </c>
      <c r="S1425" s="272" t="s">
        <v>677</v>
      </c>
      <c r="T1425" s="272" t="s">
        <v>677</v>
      </c>
      <c r="U1425" s="272" t="s">
        <v>677</v>
      </c>
      <c r="V1425" s="272" t="s">
        <v>677</v>
      </c>
      <c r="W1425" s="272" t="s">
        <v>677</v>
      </c>
      <c r="X1425" s="272" t="s">
        <v>677</v>
      </c>
      <c r="Y1425" s="272" t="s">
        <v>677</v>
      </c>
      <c r="Z1425" s="272" t="s">
        <v>677</v>
      </c>
      <c r="AA1425" s="272" t="s">
        <v>677</v>
      </c>
      <c r="AB1425" s="272" t="s">
        <v>677</v>
      </c>
      <c r="AC1425" s="272" t="s">
        <v>677</v>
      </c>
      <c r="AD1425" s="272" t="s">
        <v>677</v>
      </c>
      <c r="AE1425" s="272" t="s">
        <v>677</v>
      </c>
      <c r="AF1425" s="272" t="s">
        <v>677</v>
      </c>
      <c r="AG1425" s="272" t="s">
        <v>677</v>
      </c>
      <c r="AH1425" s="272" t="s">
        <v>677</v>
      </c>
      <c r="AI1425" s="272" t="s">
        <v>677</v>
      </c>
      <c r="AJ1425" s="272" t="s">
        <v>677</v>
      </c>
      <c r="AK1425" s="272" t="s">
        <v>677</v>
      </c>
      <c r="AL1425" s="272" t="s">
        <v>677</v>
      </c>
      <c r="AM1425" s="272" t="s">
        <v>677</v>
      </c>
      <c r="AN1425" s="272" t="s">
        <v>677</v>
      </c>
      <c r="AO1425" s="272" t="s">
        <v>677</v>
      </c>
      <c r="AP1425" s="272" t="s">
        <v>677</v>
      </c>
      <c r="AQ1425" s="272" t="s">
        <v>677</v>
      </c>
      <c r="AR1425" s="272" t="s">
        <v>677</v>
      </c>
      <c r="AS1425" s="272" t="s">
        <v>677</v>
      </c>
      <c r="AT1425" s="272" t="s">
        <v>677</v>
      </c>
      <c r="AU1425" s="272" t="s">
        <v>677</v>
      </c>
      <c r="AV1425" s="272" t="s">
        <v>677</v>
      </c>
      <c r="AW1425" s="272" t="s">
        <v>677</v>
      </c>
      <c r="AX1425" s="272" t="s">
        <v>677</v>
      </c>
    </row>
    <row r="1426" spans="1:50">
      <c r="A1426" s="272">
        <v>809124</v>
      </c>
      <c r="B1426" s="272" t="s">
        <v>712</v>
      </c>
      <c r="C1426" s="272" t="s">
        <v>262</v>
      </c>
      <c r="D1426" s="272" t="s">
        <v>264</v>
      </c>
      <c r="E1426" s="272" t="s">
        <v>264</v>
      </c>
      <c r="F1426" s="272" t="s">
        <v>262</v>
      </c>
      <c r="G1426" s="272" t="s">
        <v>262</v>
      </c>
      <c r="H1426" s="272" t="s">
        <v>262</v>
      </c>
      <c r="I1426" s="272" t="s">
        <v>264</v>
      </c>
      <c r="J1426" s="272" t="s">
        <v>263</v>
      </c>
      <c r="K1426" s="272" t="s">
        <v>264</v>
      </c>
      <c r="L1426" s="272" t="s">
        <v>264</v>
      </c>
      <c r="M1426" s="272" t="s">
        <v>264</v>
      </c>
      <c r="N1426" s="272" t="s">
        <v>264</v>
      </c>
      <c r="O1426" s="272" t="s">
        <v>677</v>
      </c>
      <c r="P1426" s="272" t="s">
        <v>677</v>
      </c>
      <c r="Q1426" s="272" t="s">
        <v>677</v>
      </c>
      <c r="R1426" s="272" t="s">
        <v>677</v>
      </c>
      <c r="S1426" s="272" t="s">
        <v>677</v>
      </c>
      <c r="T1426" s="272" t="s">
        <v>677</v>
      </c>
      <c r="U1426" s="272" t="s">
        <v>677</v>
      </c>
      <c r="V1426" s="272" t="s">
        <v>677</v>
      </c>
      <c r="W1426" s="272" t="s">
        <v>677</v>
      </c>
      <c r="X1426" s="272" t="s">
        <v>677</v>
      </c>
      <c r="Y1426" s="272" t="s">
        <v>677</v>
      </c>
      <c r="Z1426" s="272" t="s">
        <v>677</v>
      </c>
      <c r="AA1426" s="272" t="s">
        <v>677</v>
      </c>
      <c r="AB1426" s="272" t="s">
        <v>677</v>
      </c>
      <c r="AC1426" s="272" t="s">
        <v>677</v>
      </c>
      <c r="AD1426" s="272" t="s">
        <v>677</v>
      </c>
      <c r="AE1426" s="272" t="s">
        <v>677</v>
      </c>
      <c r="AF1426" s="272" t="s">
        <v>677</v>
      </c>
      <c r="AG1426" s="272" t="s">
        <v>677</v>
      </c>
      <c r="AH1426" s="272" t="s">
        <v>677</v>
      </c>
      <c r="AI1426" s="272" t="s">
        <v>677</v>
      </c>
      <c r="AJ1426" s="272" t="s">
        <v>677</v>
      </c>
      <c r="AK1426" s="272" t="s">
        <v>677</v>
      </c>
      <c r="AL1426" s="272" t="s">
        <v>677</v>
      </c>
      <c r="AM1426" s="272" t="s">
        <v>677</v>
      </c>
      <c r="AN1426" s="272" t="s">
        <v>677</v>
      </c>
      <c r="AO1426" s="272" t="s">
        <v>677</v>
      </c>
      <c r="AP1426" s="272" t="s">
        <v>677</v>
      </c>
      <c r="AQ1426" s="272" t="s">
        <v>677</v>
      </c>
      <c r="AR1426" s="272" t="s">
        <v>677</v>
      </c>
      <c r="AS1426" s="272" t="s">
        <v>677</v>
      </c>
      <c r="AT1426" s="272" t="s">
        <v>677</v>
      </c>
      <c r="AU1426" s="272" t="s">
        <v>677</v>
      </c>
      <c r="AV1426" s="272" t="s">
        <v>677</v>
      </c>
      <c r="AW1426" s="272" t="s">
        <v>677</v>
      </c>
      <c r="AX1426" s="272" t="s">
        <v>677</v>
      </c>
    </row>
    <row r="1427" spans="1:50">
      <c r="A1427" s="272">
        <v>809149</v>
      </c>
      <c r="B1427" s="272" t="s">
        <v>712</v>
      </c>
      <c r="C1427" s="272" t="s">
        <v>264</v>
      </c>
      <c r="D1427" s="272" t="s">
        <v>264</v>
      </c>
      <c r="E1427" s="272" t="s">
        <v>264</v>
      </c>
      <c r="F1427" s="272" t="s">
        <v>263</v>
      </c>
      <c r="G1427" s="272" t="s">
        <v>263</v>
      </c>
      <c r="H1427" s="272" t="s">
        <v>263</v>
      </c>
      <c r="I1427" s="272" t="s">
        <v>262</v>
      </c>
      <c r="J1427" s="272" t="s">
        <v>262</v>
      </c>
      <c r="K1427" s="272" t="s">
        <v>262</v>
      </c>
      <c r="L1427" s="272" t="s">
        <v>264</v>
      </c>
      <c r="M1427" s="272" t="s">
        <v>262</v>
      </c>
      <c r="N1427" s="272" t="s">
        <v>262</v>
      </c>
      <c r="O1427" s="272" t="s">
        <v>677</v>
      </c>
      <c r="P1427" s="272" t="s">
        <v>677</v>
      </c>
      <c r="Q1427" s="272" t="s">
        <v>677</v>
      </c>
      <c r="R1427" s="272" t="s">
        <v>677</v>
      </c>
      <c r="S1427" s="272" t="s">
        <v>677</v>
      </c>
      <c r="T1427" s="272" t="s">
        <v>677</v>
      </c>
      <c r="U1427" s="272" t="s">
        <v>677</v>
      </c>
      <c r="V1427" s="272" t="s">
        <v>677</v>
      </c>
      <c r="W1427" s="272" t="s">
        <v>677</v>
      </c>
      <c r="X1427" s="272" t="s">
        <v>677</v>
      </c>
      <c r="Y1427" s="272" t="s">
        <v>677</v>
      </c>
      <c r="Z1427" s="272" t="s">
        <v>677</v>
      </c>
      <c r="AA1427" s="272" t="s">
        <v>677</v>
      </c>
      <c r="AB1427" s="272" t="s">
        <v>677</v>
      </c>
      <c r="AC1427" s="272" t="s">
        <v>677</v>
      </c>
      <c r="AD1427" s="272" t="s">
        <v>677</v>
      </c>
      <c r="AE1427" s="272" t="s">
        <v>677</v>
      </c>
      <c r="AF1427" s="272" t="s">
        <v>677</v>
      </c>
      <c r="AG1427" s="272" t="s">
        <v>677</v>
      </c>
      <c r="AH1427" s="272" t="s">
        <v>677</v>
      </c>
      <c r="AI1427" s="272" t="s">
        <v>677</v>
      </c>
      <c r="AJ1427" s="272" t="s">
        <v>677</v>
      </c>
      <c r="AK1427" s="272" t="s">
        <v>677</v>
      </c>
      <c r="AL1427" s="272" t="s">
        <v>677</v>
      </c>
      <c r="AM1427" s="272" t="s">
        <v>677</v>
      </c>
      <c r="AN1427" s="272" t="s">
        <v>677</v>
      </c>
      <c r="AO1427" s="272" t="s">
        <v>677</v>
      </c>
      <c r="AP1427" s="272" t="s">
        <v>677</v>
      </c>
      <c r="AQ1427" s="272" t="s">
        <v>677</v>
      </c>
      <c r="AR1427" s="272" t="s">
        <v>677</v>
      </c>
      <c r="AS1427" s="272" t="s">
        <v>677</v>
      </c>
      <c r="AT1427" s="272" t="s">
        <v>677</v>
      </c>
      <c r="AU1427" s="272" t="s">
        <v>677</v>
      </c>
      <c r="AV1427" s="272" t="s">
        <v>677</v>
      </c>
      <c r="AW1427" s="272" t="s">
        <v>677</v>
      </c>
      <c r="AX1427" s="272" t="s">
        <v>677</v>
      </c>
    </row>
    <row r="1428" spans="1:50">
      <c r="A1428" s="272">
        <v>809153</v>
      </c>
      <c r="B1428" s="272" t="s">
        <v>712</v>
      </c>
      <c r="C1428" s="272" t="s">
        <v>262</v>
      </c>
      <c r="D1428" s="272" t="s">
        <v>262</v>
      </c>
      <c r="E1428" s="272" t="s">
        <v>264</v>
      </c>
      <c r="F1428" s="272" t="s">
        <v>262</v>
      </c>
      <c r="G1428" s="272" t="s">
        <v>263</v>
      </c>
      <c r="H1428" s="272" t="s">
        <v>262</v>
      </c>
      <c r="I1428" s="272" t="s">
        <v>264</v>
      </c>
      <c r="J1428" s="272" t="s">
        <v>262</v>
      </c>
      <c r="K1428" s="272" t="s">
        <v>262</v>
      </c>
      <c r="L1428" s="272" t="s">
        <v>264</v>
      </c>
      <c r="M1428" s="272" t="s">
        <v>262</v>
      </c>
      <c r="N1428" s="272" t="s">
        <v>262</v>
      </c>
      <c r="O1428" s="272" t="s">
        <v>677</v>
      </c>
      <c r="P1428" s="272" t="s">
        <v>677</v>
      </c>
      <c r="Q1428" s="272" t="s">
        <v>677</v>
      </c>
      <c r="R1428" s="272" t="s">
        <v>677</v>
      </c>
      <c r="S1428" s="272" t="s">
        <v>677</v>
      </c>
      <c r="T1428" s="272" t="s">
        <v>677</v>
      </c>
      <c r="U1428" s="272" t="s">
        <v>677</v>
      </c>
      <c r="V1428" s="272" t="s">
        <v>677</v>
      </c>
      <c r="W1428" s="272" t="s">
        <v>677</v>
      </c>
      <c r="X1428" s="272" t="s">
        <v>677</v>
      </c>
      <c r="Y1428" s="272" t="s">
        <v>677</v>
      </c>
      <c r="Z1428" s="272" t="s">
        <v>677</v>
      </c>
      <c r="AA1428" s="272" t="s">
        <v>677</v>
      </c>
      <c r="AB1428" s="272" t="s">
        <v>677</v>
      </c>
      <c r="AC1428" s="272" t="s">
        <v>677</v>
      </c>
      <c r="AD1428" s="272" t="s">
        <v>677</v>
      </c>
      <c r="AE1428" s="272" t="s">
        <v>677</v>
      </c>
      <c r="AF1428" s="272" t="s">
        <v>677</v>
      </c>
      <c r="AG1428" s="272" t="s">
        <v>677</v>
      </c>
      <c r="AH1428" s="272" t="s">
        <v>677</v>
      </c>
      <c r="AI1428" s="272" t="s">
        <v>677</v>
      </c>
      <c r="AJ1428" s="272" t="s">
        <v>677</v>
      </c>
      <c r="AK1428" s="272" t="s">
        <v>677</v>
      </c>
      <c r="AL1428" s="272" t="s">
        <v>677</v>
      </c>
      <c r="AM1428" s="272" t="s">
        <v>677</v>
      </c>
      <c r="AN1428" s="272" t="s">
        <v>677</v>
      </c>
      <c r="AO1428" s="272" t="s">
        <v>677</v>
      </c>
      <c r="AP1428" s="272" t="s">
        <v>677</v>
      </c>
      <c r="AQ1428" s="272" t="s">
        <v>677</v>
      </c>
      <c r="AR1428" s="272" t="s">
        <v>677</v>
      </c>
      <c r="AS1428" s="272" t="s">
        <v>677</v>
      </c>
      <c r="AT1428" s="272" t="s">
        <v>677</v>
      </c>
      <c r="AU1428" s="272" t="s">
        <v>677</v>
      </c>
      <c r="AV1428" s="272" t="s">
        <v>677</v>
      </c>
      <c r="AW1428" s="272" t="s">
        <v>677</v>
      </c>
      <c r="AX1428" s="272" t="s">
        <v>677</v>
      </c>
    </row>
    <row r="1429" spans="1:50">
      <c r="A1429" s="272">
        <v>809155</v>
      </c>
      <c r="B1429" s="272" t="s">
        <v>712</v>
      </c>
      <c r="C1429" s="272" t="s">
        <v>263</v>
      </c>
      <c r="D1429" s="272" t="s">
        <v>262</v>
      </c>
      <c r="E1429" s="272" t="s">
        <v>262</v>
      </c>
      <c r="F1429" s="272" t="s">
        <v>262</v>
      </c>
      <c r="G1429" s="272" t="s">
        <v>262</v>
      </c>
      <c r="H1429" s="272" t="s">
        <v>262</v>
      </c>
      <c r="I1429" s="272" t="s">
        <v>262</v>
      </c>
      <c r="J1429" s="272" t="s">
        <v>262</v>
      </c>
      <c r="K1429" s="272" t="s">
        <v>264</v>
      </c>
      <c r="L1429" s="272" t="s">
        <v>262</v>
      </c>
      <c r="M1429" s="272" t="s">
        <v>264</v>
      </c>
      <c r="N1429" s="272" t="s">
        <v>263</v>
      </c>
      <c r="O1429" s="272" t="s">
        <v>677</v>
      </c>
      <c r="P1429" s="272" t="s">
        <v>677</v>
      </c>
      <c r="Q1429" s="272" t="s">
        <v>677</v>
      </c>
      <c r="R1429" s="272" t="s">
        <v>677</v>
      </c>
      <c r="S1429" s="272" t="s">
        <v>677</v>
      </c>
      <c r="T1429" s="272" t="s">
        <v>677</v>
      </c>
      <c r="U1429" s="272" t="s">
        <v>677</v>
      </c>
      <c r="V1429" s="272" t="s">
        <v>677</v>
      </c>
      <c r="W1429" s="272" t="s">
        <v>677</v>
      </c>
      <c r="X1429" s="272" t="s">
        <v>677</v>
      </c>
      <c r="Y1429" s="272" t="s">
        <v>677</v>
      </c>
      <c r="Z1429" s="272" t="s">
        <v>677</v>
      </c>
      <c r="AA1429" s="272" t="s">
        <v>677</v>
      </c>
      <c r="AB1429" s="272" t="s">
        <v>677</v>
      </c>
      <c r="AC1429" s="272" t="s">
        <v>677</v>
      </c>
      <c r="AD1429" s="272" t="s">
        <v>677</v>
      </c>
      <c r="AE1429" s="272" t="s">
        <v>677</v>
      </c>
      <c r="AF1429" s="272" t="s">
        <v>677</v>
      </c>
      <c r="AG1429" s="272" t="s">
        <v>677</v>
      </c>
      <c r="AH1429" s="272" t="s">
        <v>677</v>
      </c>
      <c r="AI1429" s="272" t="s">
        <v>677</v>
      </c>
      <c r="AJ1429" s="272" t="s">
        <v>677</v>
      </c>
      <c r="AK1429" s="272" t="s">
        <v>677</v>
      </c>
      <c r="AL1429" s="272" t="s">
        <v>677</v>
      </c>
      <c r="AM1429" s="272" t="s">
        <v>677</v>
      </c>
      <c r="AN1429" s="272" t="s">
        <v>677</v>
      </c>
      <c r="AO1429" s="272" t="s">
        <v>677</v>
      </c>
      <c r="AP1429" s="272" t="s">
        <v>677</v>
      </c>
      <c r="AQ1429" s="272" t="s">
        <v>677</v>
      </c>
      <c r="AR1429" s="272" t="s">
        <v>677</v>
      </c>
      <c r="AS1429" s="272" t="s">
        <v>677</v>
      </c>
      <c r="AT1429" s="272" t="s">
        <v>677</v>
      </c>
      <c r="AU1429" s="272" t="s">
        <v>677</v>
      </c>
      <c r="AV1429" s="272" t="s">
        <v>677</v>
      </c>
      <c r="AW1429" s="272" t="s">
        <v>677</v>
      </c>
      <c r="AX1429" s="272" t="s">
        <v>677</v>
      </c>
    </row>
    <row r="1430" spans="1:50">
      <c r="A1430" s="272">
        <v>809206</v>
      </c>
      <c r="B1430" s="272" t="s">
        <v>712</v>
      </c>
      <c r="C1430" s="272" t="s">
        <v>264</v>
      </c>
      <c r="D1430" s="272" t="s">
        <v>263</v>
      </c>
      <c r="E1430" s="272" t="s">
        <v>264</v>
      </c>
      <c r="F1430" s="272" t="s">
        <v>262</v>
      </c>
      <c r="G1430" s="272" t="s">
        <v>262</v>
      </c>
      <c r="H1430" s="272" t="s">
        <v>264</v>
      </c>
      <c r="I1430" s="272" t="s">
        <v>262</v>
      </c>
      <c r="J1430" s="272" t="s">
        <v>264</v>
      </c>
      <c r="K1430" s="272" t="s">
        <v>262</v>
      </c>
      <c r="L1430" s="272" t="s">
        <v>264</v>
      </c>
      <c r="M1430" s="272" t="s">
        <v>262</v>
      </c>
      <c r="N1430" s="272" t="s">
        <v>264</v>
      </c>
      <c r="O1430" s="272" t="s">
        <v>677</v>
      </c>
      <c r="P1430" s="272" t="s">
        <v>677</v>
      </c>
      <c r="Q1430" s="272" t="s">
        <v>677</v>
      </c>
      <c r="R1430" s="272" t="s">
        <v>677</v>
      </c>
      <c r="S1430" s="272" t="s">
        <v>677</v>
      </c>
      <c r="T1430" s="272" t="s">
        <v>677</v>
      </c>
      <c r="U1430" s="272" t="s">
        <v>677</v>
      </c>
      <c r="V1430" s="272" t="s">
        <v>677</v>
      </c>
      <c r="W1430" s="272" t="s">
        <v>677</v>
      </c>
      <c r="X1430" s="272" t="s">
        <v>677</v>
      </c>
      <c r="Y1430" s="272" t="s">
        <v>677</v>
      </c>
      <c r="Z1430" s="272" t="s">
        <v>677</v>
      </c>
      <c r="AA1430" s="272" t="s">
        <v>677</v>
      </c>
      <c r="AB1430" s="272" t="s">
        <v>677</v>
      </c>
      <c r="AC1430" s="272" t="s">
        <v>677</v>
      </c>
      <c r="AD1430" s="272" t="s">
        <v>677</v>
      </c>
      <c r="AE1430" s="272" t="s">
        <v>677</v>
      </c>
      <c r="AF1430" s="272" t="s">
        <v>677</v>
      </c>
      <c r="AG1430" s="272" t="s">
        <v>677</v>
      </c>
      <c r="AH1430" s="272" t="s">
        <v>677</v>
      </c>
      <c r="AI1430" s="272" t="s">
        <v>677</v>
      </c>
      <c r="AJ1430" s="272" t="s">
        <v>677</v>
      </c>
      <c r="AK1430" s="272" t="s">
        <v>677</v>
      </c>
      <c r="AL1430" s="272" t="s">
        <v>677</v>
      </c>
      <c r="AM1430" s="272" t="s">
        <v>677</v>
      </c>
      <c r="AN1430" s="272" t="s">
        <v>677</v>
      </c>
      <c r="AO1430" s="272" t="s">
        <v>677</v>
      </c>
      <c r="AP1430" s="272" t="s">
        <v>677</v>
      </c>
      <c r="AQ1430" s="272" t="s">
        <v>677</v>
      </c>
      <c r="AR1430" s="272" t="s">
        <v>677</v>
      </c>
      <c r="AS1430" s="272" t="s">
        <v>677</v>
      </c>
      <c r="AT1430" s="272" t="s">
        <v>677</v>
      </c>
      <c r="AU1430" s="272" t="s">
        <v>677</v>
      </c>
      <c r="AV1430" s="272" t="s">
        <v>677</v>
      </c>
      <c r="AW1430" s="272" t="s">
        <v>677</v>
      </c>
      <c r="AX1430" s="272" t="s">
        <v>677</v>
      </c>
    </row>
    <row r="1431" spans="1:50">
      <c r="A1431" s="272">
        <v>809209</v>
      </c>
      <c r="B1431" s="272" t="s">
        <v>712</v>
      </c>
      <c r="C1431" s="272" t="s">
        <v>264</v>
      </c>
      <c r="D1431" s="272" t="s">
        <v>264</v>
      </c>
      <c r="E1431" s="272" t="s">
        <v>264</v>
      </c>
      <c r="F1431" s="272" t="s">
        <v>263</v>
      </c>
      <c r="G1431" s="272" t="s">
        <v>262</v>
      </c>
      <c r="H1431" s="272" t="s">
        <v>264</v>
      </c>
      <c r="I1431" s="272" t="s">
        <v>262</v>
      </c>
      <c r="J1431" s="272" t="s">
        <v>262</v>
      </c>
      <c r="K1431" s="272" t="s">
        <v>262</v>
      </c>
      <c r="L1431" s="272" t="s">
        <v>264</v>
      </c>
      <c r="M1431" s="272" t="s">
        <v>264</v>
      </c>
      <c r="N1431" s="272" t="s">
        <v>263</v>
      </c>
      <c r="O1431" s="272" t="s">
        <v>677</v>
      </c>
      <c r="P1431" s="272" t="s">
        <v>677</v>
      </c>
      <c r="Q1431" s="272" t="s">
        <v>677</v>
      </c>
      <c r="R1431" s="272" t="s">
        <v>677</v>
      </c>
      <c r="S1431" s="272" t="s">
        <v>677</v>
      </c>
      <c r="T1431" s="272" t="s">
        <v>677</v>
      </c>
      <c r="U1431" s="272" t="s">
        <v>677</v>
      </c>
      <c r="V1431" s="272" t="s">
        <v>677</v>
      </c>
      <c r="W1431" s="272" t="s">
        <v>677</v>
      </c>
      <c r="X1431" s="272" t="s">
        <v>677</v>
      </c>
      <c r="Y1431" s="272" t="s">
        <v>677</v>
      </c>
      <c r="Z1431" s="272" t="s">
        <v>677</v>
      </c>
      <c r="AA1431" s="272" t="s">
        <v>677</v>
      </c>
      <c r="AB1431" s="272" t="s">
        <v>677</v>
      </c>
      <c r="AC1431" s="272" t="s">
        <v>677</v>
      </c>
      <c r="AD1431" s="272" t="s">
        <v>677</v>
      </c>
      <c r="AE1431" s="272" t="s">
        <v>677</v>
      </c>
      <c r="AF1431" s="272" t="s">
        <v>677</v>
      </c>
      <c r="AG1431" s="272" t="s">
        <v>677</v>
      </c>
      <c r="AH1431" s="272" t="s">
        <v>677</v>
      </c>
      <c r="AI1431" s="272" t="s">
        <v>677</v>
      </c>
      <c r="AJ1431" s="272" t="s">
        <v>677</v>
      </c>
      <c r="AK1431" s="272" t="s">
        <v>677</v>
      </c>
      <c r="AL1431" s="272" t="s">
        <v>677</v>
      </c>
      <c r="AM1431" s="272" t="s">
        <v>677</v>
      </c>
      <c r="AN1431" s="272" t="s">
        <v>677</v>
      </c>
      <c r="AO1431" s="272" t="s">
        <v>677</v>
      </c>
      <c r="AP1431" s="272" t="s">
        <v>677</v>
      </c>
      <c r="AQ1431" s="272" t="s">
        <v>677</v>
      </c>
      <c r="AR1431" s="272" t="s">
        <v>677</v>
      </c>
      <c r="AS1431" s="272" t="s">
        <v>677</v>
      </c>
      <c r="AT1431" s="272" t="s">
        <v>677</v>
      </c>
      <c r="AU1431" s="272" t="s">
        <v>677</v>
      </c>
      <c r="AV1431" s="272" t="s">
        <v>677</v>
      </c>
      <c r="AW1431" s="272" t="s">
        <v>677</v>
      </c>
      <c r="AX1431" s="272" t="s">
        <v>677</v>
      </c>
    </row>
    <row r="1432" spans="1:50">
      <c r="A1432" s="272">
        <v>809214</v>
      </c>
      <c r="B1432" s="272" t="s">
        <v>712</v>
      </c>
      <c r="C1432" s="272" t="s">
        <v>262</v>
      </c>
      <c r="D1432" s="272" t="s">
        <v>262</v>
      </c>
      <c r="E1432" s="272" t="s">
        <v>262</v>
      </c>
      <c r="F1432" s="272" t="s">
        <v>262</v>
      </c>
      <c r="G1432" s="272" t="s">
        <v>262</v>
      </c>
      <c r="H1432" s="272" t="s">
        <v>262</v>
      </c>
      <c r="I1432" s="272" t="s">
        <v>264</v>
      </c>
      <c r="J1432" s="272" t="s">
        <v>264</v>
      </c>
      <c r="K1432" s="272" t="s">
        <v>262</v>
      </c>
      <c r="L1432" s="272" t="s">
        <v>262</v>
      </c>
      <c r="M1432" s="272" t="s">
        <v>262</v>
      </c>
      <c r="N1432" s="272" t="s">
        <v>263</v>
      </c>
      <c r="O1432" s="272" t="s">
        <v>677</v>
      </c>
      <c r="P1432" s="272" t="s">
        <v>677</v>
      </c>
      <c r="Q1432" s="272" t="s">
        <v>677</v>
      </c>
      <c r="R1432" s="272" t="s">
        <v>677</v>
      </c>
      <c r="S1432" s="272" t="s">
        <v>677</v>
      </c>
      <c r="T1432" s="272" t="s">
        <v>677</v>
      </c>
      <c r="U1432" s="272" t="s">
        <v>677</v>
      </c>
      <c r="V1432" s="272" t="s">
        <v>677</v>
      </c>
      <c r="W1432" s="272" t="s">
        <v>677</v>
      </c>
      <c r="X1432" s="272" t="s">
        <v>677</v>
      </c>
      <c r="Y1432" s="272" t="s">
        <v>677</v>
      </c>
      <c r="Z1432" s="272" t="s">
        <v>677</v>
      </c>
      <c r="AA1432" s="272" t="s">
        <v>677</v>
      </c>
      <c r="AB1432" s="272" t="s">
        <v>677</v>
      </c>
      <c r="AC1432" s="272" t="s">
        <v>677</v>
      </c>
      <c r="AD1432" s="272" t="s">
        <v>677</v>
      </c>
      <c r="AE1432" s="272" t="s">
        <v>677</v>
      </c>
      <c r="AF1432" s="272" t="s">
        <v>677</v>
      </c>
      <c r="AG1432" s="272" t="s">
        <v>677</v>
      </c>
      <c r="AH1432" s="272" t="s">
        <v>677</v>
      </c>
      <c r="AI1432" s="272" t="s">
        <v>677</v>
      </c>
      <c r="AJ1432" s="272" t="s">
        <v>677</v>
      </c>
      <c r="AK1432" s="272" t="s">
        <v>677</v>
      </c>
      <c r="AL1432" s="272" t="s">
        <v>677</v>
      </c>
      <c r="AM1432" s="272" t="s">
        <v>677</v>
      </c>
      <c r="AN1432" s="272" t="s">
        <v>677</v>
      </c>
      <c r="AO1432" s="272" t="s">
        <v>677</v>
      </c>
      <c r="AP1432" s="272" t="s">
        <v>677</v>
      </c>
      <c r="AQ1432" s="272" t="s">
        <v>677</v>
      </c>
      <c r="AR1432" s="272" t="s">
        <v>677</v>
      </c>
      <c r="AS1432" s="272" t="s">
        <v>677</v>
      </c>
      <c r="AT1432" s="272" t="s">
        <v>677</v>
      </c>
      <c r="AU1432" s="272" t="s">
        <v>677</v>
      </c>
      <c r="AV1432" s="272" t="s">
        <v>677</v>
      </c>
      <c r="AW1432" s="272" t="s">
        <v>677</v>
      </c>
      <c r="AX1432" s="272" t="s">
        <v>677</v>
      </c>
    </row>
    <row r="1433" spans="1:50">
      <c r="A1433" s="272">
        <v>809226</v>
      </c>
      <c r="B1433" s="272" t="s">
        <v>712</v>
      </c>
      <c r="C1433" s="272" t="s">
        <v>262</v>
      </c>
      <c r="D1433" s="272" t="s">
        <v>263</v>
      </c>
      <c r="E1433" s="272" t="s">
        <v>263</v>
      </c>
      <c r="F1433" s="272" t="s">
        <v>262</v>
      </c>
      <c r="G1433" s="272" t="s">
        <v>262</v>
      </c>
      <c r="H1433" s="272" t="s">
        <v>262</v>
      </c>
      <c r="I1433" s="272" t="s">
        <v>264</v>
      </c>
      <c r="J1433" s="272" t="s">
        <v>263</v>
      </c>
      <c r="K1433" s="272" t="s">
        <v>263</v>
      </c>
      <c r="L1433" s="272" t="s">
        <v>263</v>
      </c>
      <c r="M1433" s="272" t="s">
        <v>263</v>
      </c>
      <c r="N1433" s="272" t="s">
        <v>263</v>
      </c>
      <c r="O1433" s="272" t="s">
        <v>677</v>
      </c>
      <c r="P1433" s="272" t="s">
        <v>677</v>
      </c>
      <c r="Q1433" s="272" t="s">
        <v>677</v>
      </c>
      <c r="R1433" s="272" t="s">
        <v>677</v>
      </c>
      <c r="S1433" s="272" t="s">
        <v>677</v>
      </c>
      <c r="T1433" s="272" t="s">
        <v>677</v>
      </c>
      <c r="U1433" s="272" t="s">
        <v>677</v>
      </c>
      <c r="V1433" s="272" t="s">
        <v>677</v>
      </c>
      <c r="W1433" s="272" t="s">
        <v>677</v>
      </c>
      <c r="X1433" s="272" t="s">
        <v>677</v>
      </c>
      <c r="Y1433" s="272" t="s">
        <v>677</v>
      </c>
      <c r="Z1433" s="272" t="s">
        <v>677</v>
      </c>
      <c r="AA1433" s="272" t="s">
        <v>677</v>
      </c>
      <c r="AB1433" s="272" t="s">
        <v>677</v>
      </c>
      <c r="AC1433" s="272" t="s">
        <v>677</v>
      </c>
      <c r="AD1433" s="272" t="s">
        <v>677</v>
      </c>
      <c r="AE1433" s="272" t="s">
        <v>677</v>
      </c>
      <c r="AF1433" s="272" t="s">
        <v>677</v>
      </c>
      <c r="AG1433" s="272" t="s">
        <v>677</v>
      </c>
      <c r="AH1433" s="272" t="s">
        <v>677</v>
      </c>
      <c r="AI1433" s="272" t="s">
        <v>677</v>
      </c>
      <c r="AJ1433" s="272" t="s">
        <v>677</v>
      </c>
      <c r="AK1433" s="272" t="s">
        <v>677</v>
      </c>
      <c r="AL1433" s="272" t="s">
        <v>677</v>
      </c>
      <c r="AM1433" s="272" t="s">
        <v>677</v>
      </c>
      <c r="AN1433" s="272" t="s">
        <v>677</v>
      </c>
      <c r="AO1433" s="272" t="s">
        <v>677</v>
      </c>
      <c r="AP1433" s="272" t="s">
        <v>677</v>
      </c>
      <c r="AQ1433" s="272" t="s">
        <v>677</v>
      </c>
      <c r="AR1433" s="272" t="s">
        <v>677</v>
      </c>
      <c r="AS1433" s="272" t="s">
        <v>677</v>
      </c>
      <c r="AT1433" s="272" t="s">
        <v>677</v>
      </c>
      <c r="AU1433" s="272" t="s">
        <v>677</v>
      </c>
      <c r="AV1433" s="272" t="s">
        <v>677</v>
      </c>
      <c r="AW1433" s="272" t="s">
        <v>677</v>
      </c>
      <c r="AX1433" s="272" t="s">
        <v>677</v>
      </c>
    </row>
    <row r="1434" spans="1:50">
      <c r="A1434" s="272">
        <v>809229</v>
      </c>
      <c r="B1434" s="272" t="s">
        <v>712</v>
      </c>
      <c r="C1434" s="272" t="s">
        <v>262</v>
      </c>
      <c r="D1434" s="272" t="s">
        <v>263</v>
      </c>
      <c r="E1434" s="272" t="s">
        <v>264</v>
      </c>
      <c r="F1434" s="272" t="s">
        <v>264</v>
      </c>
      <c r="G1434" s="272" t="s">
        <v>264</v>
      </c>
      <c r="H1434" s="272" t="s">
        <v>263</v>
      </c>
      <c r="I1434" s="272" t="s">
        <v>262</v>
      </c>
      <c r="J1434" s="272" t="s">
        <v>263</v>
      </c>
      <c r="K1434" s="272" t="s">
        <v>264</v>
      </c>
      <c r="L1434" s="272" t="s">
        <v>263</v>
      </c>
      <c r="M1434" s="272" t="s">
        <v>262</v>
      </c>
      <c r="N1434" s="272" t="s">
        <v>262</v>
      </c>
      <c r="O1434" s="272" t="s">
        <v>677</v>
      </c>
      <c r="P1434" s="272" t="s">
        <v>677</v>
      </c>
      <c r="Q1434" s="272" t="s">
        <v>677</v>
      </c>
      <c r="R1434" s="272" t="s">
        <v>677</v>
      </c>
      <c r="S1434" s="272" t="s">
        <v>677</v>
      </c>
      <c r="T1434" s="272" t="s">
        <v>677</v>
      </c>
      <c r="U1434" s="272" t="s">
        <v>677</v>
      </c>
      <c r="V1434" s="272" t="s">
        <v>677</v>
      </c>
      <c r="W1434" s="272" t="s">
        <v>677</v>
      </c>
      <c r="X1434" s="272" t="s">
        <v>677</v>
      </c>
      <c r="Y1434" s="272" t="s">
        <v>677</v>
      </c>
      <c r="Z1434" s="272" t="s">
        <v>677</v>
      </c>
      <c r="AA1434" s="272" t="s">
        <v>677</v>
      </c>
      <c r="AB1434" s="272" t="s">
        <v>677</v>
      </c>
      <c r="AC1434" s="272" t="s">
        <v>677</v>
      </c>
      <c r="AD1434" s="272" t="s">
        <v>677</v>
      </c>
      <c r="AE1434" s="272" t="s">
        <v>677</v>
      </c>
      <c r="AF1434" s="272" t="s">
        <v>677</v>
      </c>
      <c r="AG1434" s="272" t="s">
        <v>677</v>
      </c>
      <c r="AH1434" s="272" t="s">
        <v>677</v>
      </c>
      <c r="AI1434" s="272" t="s">
        <v>677</v>
      </c>
      <c r="AJ1434" s="272" t="s">
        <v>677</v>
      </c>
      <c r="AK1434" s="272" t="s">
        <v>677</v>
      </c>
      <c r="AL1434" s="272" t="s">
        <v>677</v>
      </c>
      <c r="AM1434" s="272" t="s">
        <v>677</v>
      </c>
      <c r="AN1434" s="272" t="s">
        <v>677</v>
      </c>
      <c r="AO1434" s="272" t="s">
        <v>677</v>
      </c>
      <c r="AP1434" s="272" t="s">
        <v>677</v>
      </c>
      <c r="AQ1434" s="272" t="s">
        <v>677</v>
      </c>
      <c r="AR1434" s="272" t="s">
        <v>677</v>
      </c>
      <c r="AS1434" s="272" t="s">
        <v>677</v>
      </c>
      <c r="AT1434" s="272" t="s">
        <v>677</v>
      </c>
      <c r="AU1434" s="272" t="s">
        <v>677</v>
      </c>
      <c r="AV1434" s="272" t="s">
        <v>677</v>
      </c>
      <c r="AW1434" s="272" t="s">
        <v>677</v>
      </c>
      <c r="AX1434" s="272" t="s">
        <v>677</v>
      </c>
    </row>
    <row r="1435" spans="1:50">
      <c r="A1435" s="272">
        <v>809231</v>
      </c>
      <c r="B1435" s="272" t="s">
        <v>712</v>
      </c>
      <c r="C1435" s="272" t="s">
        <v>264</v>
      </c>
      <c r="D1435" s="272" t="s">
        <v>262</v>
      </c>
      <c r="E1435" s="272" t="s">
        <v>262</v>
      </c>
      <c r="F1435" s="272" t="s">
        <v>262</v>
      </c>
      <c r="G1435" s="272" t="s">
        <v>264</v>
      </c>
      <c r="H1435" s="272" t="s">
        <v>263</v>
      </c>
      <c r="I1435" s="272" t="s">
        <v>263</v>
      </c>
      <c r="J1435" s="272" t="s">
        <v>263</v>
      </c>
      <c r="K1435" s="272" t="s">
        <v>263</v>
      </c>
      <c r="L1435" s="272" t="s">
        <v>263</v>
      </c>
      <c r="M1435" s="272" t="s">
        <v>263</v>
      </c>
      <c r="N1435" s="272" t="s">
        <v>262</v>
      </c>
      <c r="O1435" s="272" t="s">
        <v>677</v>
      </c>
      <c r="P1435" s="272" t="s">
        <v>677</v>
      </c>
      <c r="Q1435" s="272" t="s">
        <v>677</v>
      </c>
      <c r="R1435" s="272" t="s">
        <v>677</v>
      </c>
      <c r="S1435" s="272" t="s">
        <v>677</v>
      </c>
      <c r="T1435" s="272" t="s">
        <v>677</v>
      </c>
      <c r="U1435" s="272" t="s">
        <v>677</v>
      </c>
      <c r="V1435" s="272" t="s">
        <v>677</v>
      </c>
      <c r="W1435" s="272" t="s">
        <v>677</v>
      </c>
      <c r="X1435" s="272" t="s">
        <v>677</v>
      </c>
      <c r="Y1435" s="272" t="s">
        <v>677</v>
      </c>
      <c r="Z1435" s="272" t="s">
        <v>677</v>
      </c>
      <c r="AA1435" s="272" t="s">
        <v>677</v>
      </c>
      <c r="AB1435" s="272" t="s">
        <v>677</v>
      </c>
      <c r="AC1435" s="272" t="s">
        <v>677</v>
      </c>
      <c r="AD1435" s="272" t="s">
        <v>677</v>
      </c>
      <c r="AE1435" s="272" t="s">
        <v>677</v>
      </c>
      <c r="AF1435" s="272" t="s">
        <v>677</v>
      </c>
      <c r="AG1435" s="272" t="s">
        <v>677</v>
      </c>
      <c r="AH1435" s="272" t="s">
        <v>677</v>
      </c>
      <c r="AI1435" s="272" t="s">
        <v>677</v>
      </c>
      <c r="AJ1435" s="272" t="s">
        <v>677</v>
      </c>
      <c r="AK1435" s="272" t="s">
        <v>677</v>
      </c>
      <c r="AL1435" s="272" t="s">
        <v>677</v>
      </c>
      <c r="AM1435" s="272" t="s">
        <v>677</v>
      </c>
      <c r="AN1435" s="272" t="s">
        <v>677</v>
      </c>
      <c r="AO1435" s="272" t="s">
        <v>677</v>
      </c>
      <c r="AP1435" s="272" t="s">
        <v>677</v>
      </c>
      <c r="AQ1435" s="272" t="s">
        <v>677</v>
      </c>
      <c r="AR1435" s="272" t="s">
        <v>677</v>
      </c>
      <c r="AS1435" s="272" t="s">
        <v>677</v>
      </c>
      <c r="AT1435" s="272" t="s">
        <v>677</v>
      </c>
      <c r="AU1435" s="272" t="s">
        <v>677</v>
      </c>
      <c r="AV1435" s="272" t="s">
        <v>677</v>
      </c>
      <c r="AW1435" s="272" t="s">
        <v>677</v>
      </c>
      <c r="AX1435" s="272" t="s">
        <v>677</v>
      </c>
    </row>
    <row r="1436" spans="1:50">
      <c r="A1436" s="272">
        <v>809234</v>
      </c>
      <c r="B1436" s="272" t="s">
        <v>712</v>
      </c>
      <c r="C1436" s="272" t="s">
        <v>262</v>
      </c>
      <c r="D1436" s="272" t="s">
        <v>263</v>
      </c>
      <c r="E1436" s="272" t="s">
        <v>262</v>
      </c>
      <c r="F1436" s="272" t="s">
        <v>262</v>
      </c>
      <c r="G1436" s="272" t="s">
        <v>264</v>
      </c>
      <c r="H1436" s="272" t="s">
        <v>262</v>
      </c>
      <c r="I1436" s="272" t="s">
        <v>264</v>
      </c>
      <c r="J1436" s="272" t="s">
        <v>264</v>
      </c>
      <c r="K1436" s="272" t="s">
        <v>262</v>
      </c>
      <c r="L1436" s="272" t="s">
        <v>262</v>
      </c>
      <c r="M1436" s="272" t="s">
        <v>264</v>
      </c>
      <c r="N1436" s="272" t="s">
        <v>262</v>
      </c>
      <c r="O1436" s="272" t="s">
        <v>677</v>
      </c>
      <c r="P1436" s="272" t="s">
        <v>677</v>
      </c>
      <c r="Q1436" s="272" t="s">
        <v>677</v>
      </c>
      <c r="R1436" s="272" t="s">
        <v>677</v>
      </c>
      <c r="S1436" s="272" t="s">
        <v>677</v>
      </c>
      <c r="T1436" s="272" t="s">
        <v>677</v>
      </c>
      <c r="U1436" s="272" t="s">
        <v>677</v>
      </c>
      <c r="V1436" s="272" t="s">
        <v>677</v>
      </c>
      <c r="W1436" s="272" t="s">
        <v>677</v>
      </c>
      <c r="X1436" s="272" t="s">
        <v>677</v>
      </c>
      <c r="Y1436" s="272" t="s">
        <v>677</v>
      </c>
      <c r="Z1436" s="272" t="s">
        <v>677</v>
      </c>
      <c r="AA1436" s="272" t="s">
        <v>677</v>
      </c>
      <c r="AB1436" s="272" t="s">
        <v>677</v>
      </c>
      <c r="AC1436" s="272" t="s">
        <v>677</v>
      </c>
      <c r="AD1436" s="272" t="s">
        <v>677</v>
      </c>
      <c r="AE1436" s="272" t="s">
        <v>677</v>
      </c>
      <c r="AF1436" s="272" t="s">
        <v>677</v>
      </c>
      <c r="AG1436" s="272" t="s">
        <v>677</v>
      </c>
      <c r="AH1436" s="272" t="s">
        <v>677</v>
      </c>
      <c r="AI1436" s="272" t="s">
        <v>677</v>
      </c>
      <c r="AJ1436" s="272" t="s">
        <v>677</v>
      </c>
      <c r="AK1436" s="272" t="s">
        <v>677</v>
      </c>
      <c r="AL1436" s="272" t="s">
        <v>677</v>
      </c>
      <c r="AM1436" s="272" t="s">
        <v>677</v>
      </c>
      <c r="AN1436" s="272" t="s">
        <v>677</v>
      </c>
      <c r="AO1436" s="272" t="s">
        <v>677</v>
      </c>
      <c r="AP1436" s="272" t="s">
        <v>677</v>
      </c>
      <c r="AQ1436" s="272" t="s">
        <v>677</v>
      </c>
      <c r="AR1436" s="272" t="s">
        <v>677</v>
      </c>
      <c r="AS1436" s="272" t="s">
        <v>677</v>
      </c>
      <c r="AT1436" s="272" t="s">
        <v>677</v>
      </c>
      <c r="AU1436" s="272" t="s">
        <v>677</v>
      </c>
      <c r="AV1436" s="272" t="s">
        <v>677</v>
      </c>
      <c r="AW1436" s="272" t="s">
        <v>677</v>
      </c>
      <c r="AX1436" s="272" t="s">
        <v>677</v>
      </c>
    </row>
    <row r="1437" spans="1:50">
      <c r="A1437" s="272">
        <v>809237</v>
      </c>
      <c r="B1437" s="272" t="s">
        <v>712</v>
      </c>
      <c r="C1437" s="272" t="s">
        <v>264</v>
      </c>
      <c r="D1437" s="272" t="s">
        <v>264</v>
      </c>
      <c r="E1437" s="272" t="s">
        <v>263</v>
      </c>
      <c r="F1437" s="272" t="s">
        <v>264</v>
      </c>
      <c r="G1437" s="272" t="s">
        <v>264</v>
      </c>
      <c r="H1437" s="272" t="s">
        <v>264</v>
      </c>
      <c r="I1437" s="272" t="s">
        <v>264</v>
      </c>
      <c r="J1437" s="272" t="s">
        <v>262</v>
      </c>
      <c r="K1437" s="272" t="s">
        <v>264</v>
      </c>
      <c r="L1437" s="272" t="s">
        <v>262</v>
      </c>
      <c r="M1437" s="272" t="s">
        <v>264</v>
      </c>
      <c r="N1437" s="272" t="s">
        <v>263</v>
      </c>
      <c r="O1437" s="272" t="s">
        <v>677</v>
      </c>
      <c r="P1437" s="272" t="s">
        <v>677</v>
      </c>
      <c r="Q1437" s="272" t="s">
        <v>677</v>
      </c>
      <c r="R1437" s="272" t="s">
        <v>677</v>
      </c>
      <c r="S1437" s="272" t="s">
        <v>677</v>
      </c>
      <c r="T1437" s="272" t="s">
        <v>677</v>
      </c>
      <c r="U1437" s="272" t="s">
        <v>677</v>
      </c>
      <c r="V1437" s="272" t="s">
        <v>677</v>
      </c>
      <c r="W1437" s="272" t="s">
        <v>677</v>
      </c>
      <c r="X1437" s="272" t="s">
        <v>677</v>
      </c>
      <c r="Y1437" s="272" t="s">
        <v>677</v>
      </c>
      <c r="Z1437" s="272" t="s">
        <v>677</v>
      </c>
      <c r="AA1437" s="272" t="s">
        <v>677</v>
      </c>
      <c r="AB1437" s="272" t="s">
        <v>677</v>
      </c>
      <c r="AC1437" s="272" t="s">
        <v>677</v>
      </c>
      <c r="AD1437" s="272" t="s">
        <v>677</v>
      </c>
      <c r="AE1437" s="272" t="s">
        <v>677</v>
      </c>
      <c r="AF1437" s="272" t="s">
        <v>677</v>
      </c>
      <c r="AG1437" s="272" t="s">
        <v>677</v>
      </c>
      <c r="AH1437" s="272" t="s">
        <v>677</v>
      </c>
      <c r="AI1437" s="272" t="s">
        <v>677</v>
      </c>
      <c r="AJ1437" s="272" t="s">
        <v>677</v>
      </c>
      <c r="AK1437" s="272" t="s">
        <v>677</v>
      </c>
      <c r="AL1437" s="272" t="s">
        <v>677</v>
      </c>
      <c r="AM1437" s="272" t="s">
        <v>677</v>
      </c>
      <c r="AN1437" s="272" t="s">
        <v>677</v>
      </c>
      <c r="AO1437" s="272" t="s">
        <v>677</v>
      </c>
      <c r="AP1437" s="272" t="s">
        <v>677</v>
      </c>
      <c r="AQ1437" s="272" t="s">
        <v>677</v>
      </c>
      <c r="AR1437" s="272" t="s">
        <v>677</v>
      </c>
      <c r="AS1437" s="272" t="s">
        <v>677</v>
      </c>
      <c r="AT1437" s="272" t="s">
        <v>677</v>
      </c>
      <c r="AU1437" s="272" t="s">
        <v>677</v>
      </c>
      <c r="AV1437" s="272" t="s">
        <v>677</v>
      </c>
      <c r="AW1437" s="272" t="s">
        <v>677</v>
      </c>
      <c r="AX1437" s="272" t="s">
        <v>677</v>
      </c>
    </row>
    <row r="1438" spans="1:50">
      <c r="A1438" s="272">
        <v>809239</v>
      </c>
      <c r="B1438" s="272" t="s">
        <v>712</v>
      </c>
      <c r="C1438" s="272" t="s">
        <v>262</v>
      </c>
      <c r="D1438" s="272" t="s">
        <v>262</v>
      </c>
      <c r="E1438" s="272" t="s">
        <v>264</v>
      </c>
      <c r="F1438" s="272" t="s">
        <v>264</v>
      </c>
      <c r="G1438" s="272" t="s">
        <v>263</v>
      </c>
      <c r="H1438" s="272" t="s">
        <v>262</v>
      </c>
      <c r="I1438" s="272" t="s">
        <v>262</v>
      </c>
      <c r="J1438" s="272" t="s">
        <v>264</v>
      </c>
      <c r="K1438" s="272" t="s">
        <v>262</v>
      </c>
      <c r="L1438" s="272" t="s">
        <v>262</v>
      </c>
      <c r="M1438" s="272" t="s">
        <v>262</v>
      </c>
      <c r="N1438" s="272" t="s">
        <v>264</v>
      </c>
      <c r="O1438" s="272" t="s">
        <v>677</v>
      </c>
      <c r="P1438" s="272" t="s">
        <v>677</v>
      </c>
      <c r="Q1438" s="272" t="s">
        <v>677</v>
      </c>
      <c r="R1438" s="272" t="s">
        <v>677</v>
      </c>
      <c r="S1438" s="272" t="s">
        <v>677</v>
      </c>
      <c r="T1438" s="272" t="s">
        <v>677</v>
      </c>
      <c r="U1438" s="272" t="s">
        <v>677</v>
      </c>
      <c r="V1438" s="272" t="s">
        <v>677</v>
      </c>
      <c r="W1438" s="272" t="s">
        <v>677</v>
      </c>
      <c r="X1438" s="272" t="s">
        <v>677</v>
      </c>
      <c r="Y1438" s="272" t="s">
        <v>677</v>
      </c>
      <c r="Z1438" s="272" t="s">
        <v>677</v>
      </c>
      <c r="AA1438" s="272" t="s">
        <v>677</v>
      </c>
      <c r="AB1438" s="272" t="s">
        <v>677</v>
      </c>
      <c r="AC1438" s="272" t="s">
        <v>677</v>
      </c>
      <c r="AD1438" s="272" t="s">
        <v>677</v>
      </c>
      <c r="AE1438" s="272" t="s">
        <v>677</v>
      </c>
      <c r="AF1438" s="272" t="s">
        <v>677</v>
      </c>
      <c r="AG1438" s="272" t="s">
        <v>677</v>
      </c>
      <c r="AH1438" s="272" t="s">
        <v>677</v>
      </c>
      <c r="AI1438" s="272" t="s">
        <v>677</v>
      </c>
      <c r="AJ1438" s="272" t="s">
        <v>677</v>
      </c>
      <c r="AK1438" s="272" t="s">
        <v>677</v>
      </c>
      <c r="AL1438" s="272" t="s">
        <v>677</v>
      </c>
      <c r="AM1438" s="272" t="s">
        <v>677</v>
      </c>
      <c r="AN1438" s="272" t="s">
        <v>677</v>
      </c>
      <c r="AO1438" s="272" t="s">
        <v>677</v>
      </c>
      <c r="AP1438" s="272" t="s">
        <v>677</v>
      </c>
      <c r="AQ1438" s="272" t="s">
        <v>677</v>
      </c>
      <c r="AR1438" s="272" t="s">
        <v>677</v>
      </c>
      <c r="AS1438" s="272" t="s">
        <v>677</v>
      </c>
      <c r="AT1438" s="272" t="s">
        <v>677</v>
      </c>
      <c r="AU1438" s="272" t="s">
        <v>677</v>
      </c>
      <c r="AV1438" s="272" t="s">
        <v>677</v>
      </c>
      <c r="AW1438" s="272" t="s">
        <v>677</v>
      </c>
      <c r="AX1438" s="272" t="s">
        <v>677</v>
      </c>
    </row>
    <row r="1439" spans="1:50">
      <c r="A1439" s="272">
        <v>809240</v>
      </c>
      <c r="B1439" s="272" t="s">
        <v>712</v>
      </c>
      <c r="C1439" s="272" t="s">
        <v>262</v>
      </c>
      <c r="D1439" s="272" t="s">
        <v>263</v>
      </c>
      <c r="E1439" s="272" t="s">
        <v>264</v>
      </c>
      <c r="F1439" s="272" t="s">
        <v>262</v>
      </c>
      <c r="G1439" s="272" t="s">
        <v>262</v>
      </c>
      <c r="H1439" s="272" t="s">
        <v>262</v>
      </c>
      <c r="I1439" s="272" t="s">
        <v>262</v>
      </c>
      <c r="J1439" s="272" t="s">
        <v>262</v>
      </c>
      <c r="K1439" s="272" t="s">
        <v>262</v>
      </c>
      <c r="L1439" s="272" t="s">
        <v>263</v>
      </c>
      <c r="M1439" s="272" t="s">
        <v>264</v>
      </c>
      <c r="N1439" s="272" t="s">
        <v>263</v>
      </c>
      <c r="O1439" s="272" t="s">
        <v>677</v>
      </c>
      <c r="P1439" s="272" t="s">
        <v>677</v>
      </c>
      <c r="Q1439" s="272" t="s">
        <v>677</v>
      </c>
      <c r="R1439" s="272" t="s">
        <v>677</v>
      </c>
      <c r="S1439" s="272" t="s">
        <v>677</v>
      </c>
      <c r="T1439" s="272" t="s">
        <v>677</v>
      </c>
      <c r="U1439" s="272" t="s">
        <v>677</v>
      </c>
      <c r="V1439" s="272" t="s">
        <v>677</v>
      </c>
      <c r="W1439" s="272" t="s">
        <v>677</v>
      </c>
      <c r="X1439" s="272" t="s">
        <v>677</v>
      </c>
      <c r="Y1439" s="272" t="s">
        <v>677</v>
      </c>
      <c r="Z1439" s="272" t="s">
        <v>677</v>
      </c>
      <c r="AA1439" s="272" t="s">
        <v>677</v>
      </c>
      <c r="AB1439" s="272" t="s">
        <v>677</v>
      </c>
      <c r="AC1439" s="272" t="s">
        <v>677</v>
      </c>
      <c r="AD1439" s="272" t="s">
        <v>677</v>
      </c>
      <c r="AE1439" s="272" t="s">
        <v>677</v>
      </c>
      <c r="AF1439" s="272" t="s">
        <v>677</v>
      </c>
      <c r="AG1439" s="272" t="s">
        <v>677</v>
      </c>
      <c r="AH1439" s="272" t="s">
        <v>677</v>
      </c>
      <c r="AI1439" s="272" t="s">
        <v>677</v>
      </c>
      <c r="AJ1439" s="272" t="s">
        <v>677</v>
      </c>
      <c r="AK1439" s="272" t="s">
        <v>677</v>
      </c>
      <c r="AL1439" s="272" t="s">
        <v>677</v>
      </c>
      <c r="AM1439" s="272" t="s">
        <v>677</v>
      </c>
      <c r="AN1439" s="272" t="s">
        <v>677</v>
      </c>
      <c r="AO1439" s="272" t="s">
        <v>677</v>
      </c>
      <c r="AP1439" s="272" t="s">
        <v>677</v>
      </c>
      <c r="AQ1439" s="272" t="s">
        <v>677</v>
      </c>
      <c r="AR1439" s="272" t="s">
        <v>677</v>
      </c>
      <c r="AS1439" s="272" t="s">
        <v>677</v>
      </c>
      <c r="AT1439" s="272" t="s">
        <v>677</v>
      </c>
      <c r="AU1439" s="272" t="s">
        <v>677</v>
      </c>
      <c r="AV1439" s="272" t="s">
        <v>677</v>
      </c>
      <c r="AW1439" s="272" t="s">
        <v>677</v>
      </c>
      <c r="AX1439" s="272" t="s">
        <v>677</v>
      </c>
    </row>
    <row r="1440" spans="1:50">
      <c r="A1440" s="272">
        <v>809258</v>
      </c>
      <c r="B1440" s="272" t="s">
        <v>712</v>
      </c>
      <c r="C1440" s="272" t="s">
        <v>264</v>
      </c>
      <c r="D1440" s="272" t="s">
        <v>262</v>
      </c>
      <c r="E1440" s="272" t="s">
        <v>263</v>
      </c>
      <c r="F1440" s="272" t="s">
        <v>263</v>
      </c>
      <c r="G1440" s="272" t="s">
        <v>262</v>
      </c>
      <c r="H1440" s="272" t="s">
        <v>263</v>
      </c>
      <c r="I1440" s="272" t="s">
        <v>262</v>
      </c>
      <c r="J1440" s="272" t="s">
        <v>262</v>
      </c>
      <c r="K1440" s="272" t="s">
        <v>264</v>
      </c>
      <c r="L1440" s="272" t="s">
        <v>262</v>
      </c>
      <c r="M1440" s="272" t="s">
        <v>264</v>
      </c>
      <c r="N1440" s="272" t="s">
        <v>264</v>
      </c>
      <c r="O1440" s="272" t="s">
        <v>677</v>
      </c>
      <c r="P1440" s="272" t="s">
        <v>677</v>
      </c>
      <c r="Q1440" s="272" t="s">
        <v>677</v>
      </c>
      <c r="R1440" s="272" t="s">
        <v>677</v>
      </c>
      <c r="S1440" s="272" t="s">
        <v>677</v>
      </c>
      <c r="T1440" s="272" t="s">
        <v>677</v>
      </c>
      <c r="U1440" s="272" t="s">
        <v>677</v>
      </c>
      <c r="V1440" s="272" t="s">
        <v>677</v>
      </c>
      <c r="W1440" s="272" t="s">
        <v>677</v>
      </c>
      <c r="X1440" s="272" t="s">
        <v>677</v>
      </c>
      <c r="Y1440" s="272" t="s">
        <v>677</v>
      </c>
      <c r="Z1440" s="272" t="s">
        <v>677</v>
      </c>
      <c r="AA1440" s="272" t="s">
        <v>677</v>
      </c>
      <c r="AB1440" s="272" t="s">
        <v>677</v>
      </c>
      <c r="AC1440" s="272" t="s">
        <v>677</v>
      </c>
      <c r="AD1440" s="272" t="s">
        <v>677</v>
      </c>
      <c r="AE1440" s="272" t="s">
        <v>677</v>
      </c>
      <c r="AF1440" s="272" t="s">
        <v>677</v>
      </c>
      <c r="AG1440" s="272" t="s">
        <v>677</v>
      </c>
      <c r="AH1440" s="272" t="s">
        <v>677</v>
      </c>
      <c r="AI1440" s="272" t="s">
        <v>677</v>
      </c>
      <c r="AJ1440" s="272" t="s">
        <v>677</v>
      </c>
      <c r="AK1440" s="272" t="s">
        <v>677</v>
      </c>
      <c r="AL1440" s="272" t="s">
        <v>677</v>
      </c>
      <c r="AM1440" s="272" t="s">
        <v>677</v>
      </c>
      <c r="AN1440" s="272" t="s">
        <v>677</v>
      </c>
      <c r="AO1440" s="272" t="s">
        <v>677</v>
      </c>
      <c r="AP1440" s="272" t="s">
        <v>677</v>
      </c>
      <c r="AQ1440" s="272" t="s">
        <v>677</v>
      </c>
      <c r="AR1440" s="272" t="s">
        <v>677</v>
      </c>
      <c r="AS1440" s="272" t="s">
        <v>677</v>
      </c>
      <c r="AT1440" s="272" t="s">
        <v>677</v>
      </c>
      <c r="AU1440" s="272" t="s">
        <v>677</v>
      </c>
      <c r="AV1440" s="272" t="s">
        <v>677</v>
      </c>
      <c r="AW1440" s="272" t="s">
        <v>677</v>
      </c>
      <c r="AX1440" s="272" t="s">
        <v>677</v>
      </c>
    </row>
    <row r="1441" spans="1:50">
      <c r="A1441" s="272">
        <v>809260</v>
      </c>
      <c r="B1441" s="272" t="s">
        <v>712</v>
      </c>
      <c r="C1441" s="272" t="s">
        <v>262</v>
      </c>
      <c r="D1441" s="272" t="s">
        <v>264</v>
      </c>
      <c r="E1441" s="272" t="s">
        <v>262</v>
      </c>
      <c r="F1441" s="272" t="s">
        <v>263</v>
      </c>
      <c r="G1441" s="272" t="s">
        <v>263</v>
      </c>
      <c r="H1441" s="272" t="s">
        <v>264</v>
      </c>
      <c r="I1441" s="272" t="s">
        <v>264</v>
      </c>
      <c r="J1441" s="272" t="s">
        <v>263</v>
      </c>
      <c r="K1441" s="272" t="s">
        <v>263</v>
      </c>
      <c r="L1441" s="272" t="s">
        <v>263</v>
      </c>
      <c r="M1441" s="272" t="s">
        <v>264</v>
      </c>
      <c r="N1441" s="272" t="s">
        <v>262</v>
      </c>
      <c r="O1441" s="272" t="s">
        <v>677</v>
      </c>
      <c r="P1441" s="272" t="s">
        <v>677</v>
      </c>
      <c r="Q1441" s="272" t="s">
        <v>677</v>
      </c>
      <c r="R1441" s="272" t="s">
        <v>677</v>
      </c>
      <c r="S1441" s="272" t="s">
        <v>677</v>
      </c>
      <c r="T1441" s="272" t="s">
        <v>677</v>
      </c>
      <c r="U1441" s="272" t="s">
        <v>677</v>
      </c>
      <c r="V1441" s="272" t="s">
        <v>677</v>
      </c>
      <c r="W1441" s="272" t="s">
        <v>677</v>
      </c>
      <c r="X1441" s="272" t="s">
        <v>677</v>
      </c>
      <c r="Y1441" s="272" t="s">
        <v>677</v>
      </c>
      <c r="Z1441" s="272" t="s">
        <v>677</v>
      </c>
      <c r="AA1441" s="272" t="s">
        <v>677</v>
      </c>
      <c r="AB1441" s="272" t="s">
        <v>677</v>
      </c>
      <c r="AC1441" s="272" t="s">
        <v>677</v>
      </c>
      <c r="AD1441" s="272" t="s">
        <v>677</v>
      </c>
      <c r="AE1441" s="272" t="s">
        <v>677</v>
      </c>
      <c r="AF1441" s="272" t="s">
        <v>677</v>
      </c>
      <c r="AG1441" s="272" t="s">
        <v>677</v>
      </c>
      <c r="AH1441" s="272" t="s">
        <v>677</v>
      </c>
      <c r="AI1441" s="272" t="s">
        <v>677</v>
      </c>
      <c r="AJ1441" s="272" t="s">
        <v>677</v>
      </c>
      <c r="AK1441" s="272" t="s">
        <v>677</v>
      </c>
      <c r="AL1441" s="272" t="s">
        <v>677</v>
      </c>
      <c r="AM1441" s="272" t="s">
        <v>677</v>
      </c>
      <c r="AN1441" s="272" t="s">
        <v>677</v>
      </c>
      <c r="AO1441" s="272" t="s">
        <v>677</v>
      </c>
      <c r="AP1441" s="272" t="s">
        <v>677</v>
      </c>
      <c r="AQ1441" s="272" t="s">
        <v>677</v>
      </c>
      <c r="AR1441" s="272" t="s">
        <v>677</v>
      </c>
      <c r="AS1441" s="272" t="s">
        <v>677</v>
      </c>
      <c r="AT1441" s="272" t="s">
        <v>677</v>
      </c>
      <c r="AU1441" s="272" t="s">
        <v>677</v>
      </c>
      <c r="AV1441" s="272" t="s">
        <v>677</v>
      </c>
      <c r="AW1441" s="272" t="s">
        <v>677</v>
      </c>
      <c r="AX1441" s="272" t="s">
        <v>677</v>
      </c>
    </row>
    <row r="1442" spans="1:50">
      <c r="A1442" s="272">
        <v>809264</v>
      </c>
      <c r="B1442" s="272" t="s">
        <v>712</v>
      </c>
      <c r="C1442" s="272" t="s">
        <v>264</v>
      </c>
      <c r="D1442" s="272" t="s">
        <v>263</v>
      </c>
      <c r="E1442" s="272" t="s">
        <v>263</v>
      </c>
      <c r="F1442" s="272" t="s">
        <v>263</v>
      </c>
      <c r="G1442" s="272" t="s">
        <v>264</v>
      </c>
      <c r="H1442" s="272" t="s">
        <v>262</v>
      </c>
      <c r="I1442" s="272" t="s">
        <v>262</v>
      </c>
      <c r="J1442" s="272" t="s">
        <v>264</v>
      </c>
      <c r="K1442" s="272" t="s">
        <v>263</v>
      </c>
      <c r="L1442" s="272" t="s">
        <v>263</v>
      </c>
      <c r="M1442" s="272" t="s">
        <v>262</v>
      </c>
      <c r="N1442" s="272" t="s">
        <v>264</v>
      </c>
      <c r="O1442" s="272" t="s">
        <v>677</v>
      </c>
      <c r="P1442" s="272" t="s">
        <v>677</v>
      </c>
      <c r="Q1442" s="272" t="s">
        <v>677</v>
      </c>
      <c r="R1442" s="272" t="s">
        <v>677</v>
      </c>
      <c r="S1442" s="272" t="s">
        <v>677</v>
      </c>
      <c r="T1442" s="272" t="s">
        <v>677</v>
      </c>
      <c r="U1442" s="272" t="s">
        <v>677</v>
      </c>
      <c r="V1442" s="272" t="s">
        <v>677</v>
      </c>
      <c r="W1442" s="272" t="s">
        <v>677</v>
      </c>
      <c r="X1442" s="272" t="s">
        <v>677</v>
      </c>
      <c r="Y1442" s="272" t="s">
        <v>677</v>
      </c>
      <c r="Z1442" s="272" t="s">
        <v>677</v>
      </c>
      <c r="AA1442" s="272" t="s">
        <v>677</v>
      </c>
      <c r="AB1442" s="272" t="s">
        <v>677</v>
      </c>
      <c r="AC1442" s="272" t="s">
        <v>677</v>
      </c>
      <c r="AD1442" s="272" t="s">
        <v>677</v>
      </c>
      <c r="AE1442" s="272" t="s">
        <v>677</v>
      </c>
      <c r="AF1442" s="272" t="s">
        <v>677</v>
      </c>
      <c r="AG1442" s="272" t="s">
        <v>677</v>
      </c>
      <c r="AH1442" s="272" t="s">
        <v>677</v>
      </c>
      <c r="AI1442" s="272" t="s">
        <v>677</v>
      </c>
      <c r="AJ1442" s="272" t="s">
        <v>677</v>
      </c>
      <c r="AK1442" s="272" t="s">
        <v>677</v>
      </c>
      <c r="AL1442" s="272" t="s">
        <v>677</v>
      </c>
      <c r="AM1442" s="272" t="s">
        <v>677</v>
      </c>
      <c r="AN1442" s="272" t="s">
        <v>677</v>
      </c>
      <c r="AO1442" s="272" t="s">
        <v>677</v>
      </c>
      <c r="AP1442" s="272" t="s">
        <v>677</v>
      </c>
      <c r="AQ1442" s="272" t="s">
        <v>677</v>
      </c>
      <c r="AR1442" s="272" t="s">
        <v>677</v>
      </c>
      <c r="AS1442" s="272" t="s">
        <v>677</v>
      </c>
      <c r="AT1442" s="272" t="s">
        <v>677</v>
      </c>
      <c r="AU1442" s="272" t="s">
        <v>677</v>
      </c>
      <c r="AV1442" s="272" t="s">
        <v>677</v>
      </c>
      <c r="AW1442" s="272" t="s">
        <v>677</v>
      </c>
      <c r="AX1442" s="272" t="s">
        <v>677</v>
      </c>
    </row>
    <row r="1443" spans="1:50">
      <c r="A1443" s="272">
        <v>809266</v>
      </c>
      <c r="B1443" s="272" t="s">
        <v>712</v>
      </c>
      <c r="C1443" s="272" t="s">
        <v>262</v>
      </c>
      <c r="D1443" s="272" t="s">
        <v>262</v>
      </c>
      <c r="E1443" s="272" t="s">
        <v>263</v>
      </c>
      <c r="F1443" s="272" t="s">
        <v>264</v>
      </c>
      <c r="G1443" s="272" t="s">
        <v>263</v>
      </c>
      <c r="H1443" s="272" t="s">
        <v>262</v>
      </c>
      <c r="I1443" s="272" t="s">
        <v>262</v>
      </c>
      <c r="J1443" s="272" t="s">
        <v>262</v>
      </c>
      <c r="K1443" s="272" t="s">
        <v>262</v>
      </c>
      <c r="L1443" s="272" t="s">
        <v>263</v>
      </c>
      <c r="M1443" s="272" t="s">
        <v>262</v>
      </c>
      <c r="N1443" s="272" t="s">
        <v>264</v>
      </c>
      <c r="O1443" s="272" t="s">
        <v>677</v>
      </c>
      <c r="P1443" s="272" t="s">
        <v>677</v>
      </c>
      <c r="Q1443" s="272" t="s">
        <v>677</v>
      </c>
      <c r="R1443" s="272" t="s">
        <v>677</v>
      </c>
      <c r="S1443" s="272" t="s">
        <v>677</v>
      </c>
      <c r="T1443" s="272" t="s">
        <v>677</v>
      </c>
      <c r="U1443" s="272" t="s">
        <v>677</v>
      </c>
      <c r="V1443" s="272" t="s">
        <v>677</v>
      </c>
      <c r="W1443" s="272" t="s">
        <v>677</v>
      </c>
      <c r="X1443" s="272" t="s">
        <v>677</v>
      </c>
      <c r="Y1443" s="272" t="s">
        <v>677</v>
      </c>
      <c r="Z1443" s="272" t="s">
        <v>677</v>
      </c>
      <c r="AA1443" s="272" t="s">
        <v>677</v>
      </c>
      <c r="AB1443" s="272" t="s">
        <v>677</v>
      </c>
      <c r="AC1443" s="272" t="s">
        <v>677</v>
      </c>
      <c r="AD1443" s="272" t="s">
        <v>677</v>
      </c>
      <c r="AE1443" s="272" t="s">
        <v>677</v>
      </c>
      <c r="AF1443" s="272" t="s">
        <v>677</v>
      </c>
      <c r="AG1443" s="272" t="s">
        <v>677</v>
      </c>
      <c r="AH1443" s="272" t="s">
        <v>677</v>
      </c>
      <c r="AI1443" s="272" t="s">
        <v>677</v>
      </c>
      <c r="AJ1443" s="272" t="s">
        <v>677</v>
      </c>
      <c r="AK1443" s="272" t="s">
        <v>677</v>
      </c>
      <c r="AL1443" s="272" t="s">
        <v>677</v>
      </c>
      <c r="AM1443" s="272" t="s">
        <v>677</v>
      </c>
      <c r="AN1443" s="272" t="s">
        <v>677</v>
      </c>
      <c r="AO1443" s="272" t="s">
        <v>677</v>
      </c>
      <c r="AP1443" s="272" t="s">
        <v>677</v>
      </c>
      <c r="AQ1443" s="272" t="s">
        <v>677</v>
      </c>
      <c r="AR1443" s="272" t="s">
        <v>677</v>
      </c>
      <c r="AS1443" s="272" t="s">
        <v>677</v>
      </c>
      <c r="AT1443" s="272" t="s">
        <v>677</v>
      </c>
      <c r="AU1443" s="272" t="s">
        <v>677</v>
      </c>
      <c r="AV1443" s="272" t="s">
        <v>677</v>
      </c>
      <c r="AW1443" s="272" t="s">
        <v>677</v>
      </c>
      <c r="AX1443" s="272" t="s">
        <v>677</v>
      </c>
    </row>
    <row r="1444" spans="1:50">
      <c r="A1444" s="272">
        <v>809273</v>
      </c>
      <c r="B1444" s="272" t="s">
        <v>712</v>
      </c>
      <c r="C1444" s="272" t="s">
        <v>262</v>
      </c>
      <c r="D1444" s="272" t="s">
        <v>264</v>
      </c>
      <c r="E1444" s="272" t="s">
        <v>262</v>
      </c>
      <c r="F1444" s="272" t="s">
        <v>264</v>
      </c>
      <c r="G1444" s="272" t="s">
        <v>263</v>
      </c>
      <c r="H1444" s="272" t="s">
        <v>263</v>
      </c>
      <c r="I1444" s="272" t="s">
        <v>262</v>
      </c>
      <c r="J1444" s="272" t="s">
        <v>263</v>
      </c>
      <c r="K1444" s="272" t="s">
        <v>264</v>
      </c>
      <c r="L1444" s="272" t="s">
        <v>264</v>
      </c>
      <c r="M1444" s="272" t="s">
        <v>263</v>
      </c>
      <c r="N1444" s="272" t="s">
        <v>264</v>
      </c>
      <c r="O1444" s="272" t="s">
        <v>677</v>
      </c>
      <c r="P1444" s="272" t="s">
        <v>677</v>
      </c>
      <c r="Q1444" s="272" t="s">
        <v>677</v>
      </c>
      <c r="R1444" s="272" t="s">
        <v>677</v>
      </c>
      <c r="S1444" s="272" t="s">
        <v>677</v>
      </c>
      <c r="T1444" s="272" t="s">
        <v>677</v>
      </c>
      <c r="U1444" s="272" t="s">
        <v>677</v>
      </c>
      <c r="V1444" s="272" t="s">
        <v>677</v>
      </c>
      <c r="W1444" s="272" t="s">
        <v>677</v>
      </c>
      <c r="X1444" s="272" t="s">
        <v>677</v>
      </c>
      <c r="Y1444" s="272" t="s">
        <v>677</v>
      </c>
      <c r="Z1444" s="272" t="s">
        <v>677</v>
      </c>
      <c r="AA1444" s="272" t="s">
        <v>677</v>
      </c>
      <c r="AB1444" s="272" t="s">
        <v>677</v>
      </c>
      <c r="AC1444" s="272" t="s">
        <v>677</v>
      </c>
      <c r="AD1444" s="272" t="s">
        <v>677</v>
      </c>
      <c r="AE1444" s="272" t="s">
        <v>677</v>
      </c>
      <c r="AF1444" s="272" t="s">
        <v>677</v>
      </c>
      <c r="AG1444" s="272" t="s">
        <v>677</v>
      </c>
      <c r="AH1444" s="272" t="s">
        <v>677</v>
      </c>
      <c r="AI1444" s="272" t="s">
        <v>677</v>
      </c>
      <c r="AJ1444" s="272" t="s">
        <v>677</v>
      </c>
      <c r="AK1444" s="272" t="s">
        <v>677</v>
      </c>
      <c r="AL1444" s="272" t="s">
        <v>677</v>
      </c>
      <c r="AM1444" s="272" t="s">
        <v>677</v>
      </c>
      <c r="AN1444" s="272" t="s">
        <v>677</v>
      </c>
      <c r="AO1444" s="272" t="s">
        <v>677</v>
      </c>
      <c r="AP1444" s="272" t="s">
        <v>677</v>
      </c>
      <c r="AQ1444" s="272" t="s">
        <v>677</v>
      </c>
      <c r="AR1444" s="272" t="s">
        <v>677</v>
      </c>
      <c r="AS1444" s="272" t="s">
        <v>677</v>
      </c>
      <c r="AT1444" s="272" t="s">
        <v>677</v>
      </c>
      <c r="AU1444" s="272" t="s">
        <v>677</v>
      </c>
      <c r="AV1444" s="272" t="s">
        <v>677</v>
      </c>
      <c r="AW1444" s="272" t="s">
        <v>677</v>
      </c>
      <c r="AX1444" s="272" t="s">
        <v>677</v>
      </c>
    </row>
    <row r="1445" spans="1:50">
      <c r="A1445" s="272">
        <v>809314</v>
      </c>
      <c r="B1445" s="272" t="s">
        <v>712</v>
      </c>
      <c r="C1445" s="272" t="s">
        <v>264</v>
      </c>
      <c r="D1445" s="272" t="s">
        <v>264</v>
      </c>
      <c r="E1445" s="272" t="s">
        <v>262</v>
      </c>
      <c r="F1445" s="272" t="s">
        <v>264</v>
      </c>
      <c r="G1445" s="272" t="s">
        <v>264</v>
      </c>
      <c r="H1445" s="272" t="s">
        <v>264</v>
      </c>
      <c r="I1445" s="272" t="s">
        <v>264</v>
      </c>
      <c r="J1445" s="272" t="s">
        <v>263</v>
      </c>
      <c r="K1445" s="272" t="s">
        <v>263</v>
      </c>
      <c r="L1445" s="272" t="s">
        <v>263</v>
      </c>
      <c r="M1445" s="272" t="s">
        <v>263</v>
      </c>
      <c r="N1445" s="272" t="s">
        <v>263</v>
      </c>
      <c r="O1445" s="272" t="s">
        <v>677</v>
      </c>
      <c r="P1445" s="272" t="s">
        <v>677</v>
      </c>
      <c r="Q1445" s="272" t="s">
        <v>677</v>
      </c>
      <c r="R1445" s="272" t="s">
        <v>677</v>
      </c>
      <c r="S1445" s="272" t="s">
        <v>677</v>
      </c>
      <c r="T1445" s="272" t="s">
        <v>677</v>
      </c>
      <c r="U1445" s="272" t="s">
        <v>677</v>
      </c>
      <c r="V1445" s="272" t="s">
        <v>677</v>
      </c>
      <c r="W1445" s="272" t="s">
        <v>677</v>
      </c>
      <c r="X1445" s="272" t="s">
        <v>677</v>
      </c>
      <c r="Y1445" s="272" t="s">
        <v>677</v>
      </c>
      <c r="Z1445" s="272" t="s">
        <v>677</v>
      </c>
      <c r="AA1445" s="272" t="s">
        <v>677</v>
      </c>
      <c r="AB1445" s="272" t="s">
        <v>677</v>
      </c>
      <c r="AC1445" s="272" t="s">
        <v>677</v>
      </c>
      <c r="AD1445" s="272" t="s">
        <v>677</v>
      </c>
      <c r="AE1445" s="272" t="s">
        <v>677</v>
      </c>
      <c r="AF1445" s="272" t="s">
        <v>677</v>
      </c>
      <c r="AG1445" s="272" t="s">
        <v>677</v>
      </c>
      <c r="AH1445" s="272" t="s">
        <v>677</v>
      </c>
      <c r="AI1445" s="272" t="s">
        <v>677</v>
      </c>
      <c r="AJ1445" s="272" t="s">
        <v>677</v>
      </c>
      <c r="AK1445" s="272" t="s">
        <v>677</v>
      </c>
      <c r="AL1445" s="272" t="s">
        <v>677</v>
      </c>
      <c r="AM1445" s="272" t="s">
        <v>677</v>
      </c>
      <c r="AN1445" s="272" t="s">
        <v>677</v>
      </c>
      <c r="AO1445" s="272" t="s">
        <v>677</v>
      </c>
      <c r="AP1445" s="272" t="s">
        <v>677</v>
      </c>
      <c r="AQ1445" s="272" t="s">
        <v>677</v>
      </c>
      <c r="AR1445" s="272" t="s">
        <v>677</v>
      </c>
      <c r="AS1445" s="272" t="s">
        <v>677</v>
      </c>
      <c r="AT1445" s="272" t="s">
        <v>677</v>
      </c>
      <c r="AU1445" s="272" t="s">
        <v>677</v>
      </c>
      <c r="AV1445" s="272" t="s">
        <v>677</v>
      </c>
      <c r="AW1445" s="272" t="s">
        <v>677</v>
      </c>
      <c r="AX1445" s="272" t="s">
        <v>677</v>
      </c>
    </row>
    <row r="1446" spans="1:50">
      <c r="A1446" s="272">
        <v>809319</v>
      </c>
      <c r="B1446" s="272" t="s">
        <v>712</v>
      </c>
      <c r="C1446" s="272" t="s">
        <v>264</v>
      </c>
      <c r="D1446" s="272" t="s">
        <v>262</v>
      </c>
      <c r="E1446" s="272" t="s">
        <v>262</v>
      </c>
      <c r="F1446" s="272" t="s">
        <v>262</v>
      </c>
      <c r="G1446" s="272" t="s">
        <v>262</v>
      </c>
      <c r="H1446" s="272" t="s">
        <v>262</v>
      </c>
      <c r="I1446" s="272" t="s">
        <v>262</v>
      </c>
      <c r="J1446" s="272" t="s">
        <v>262</v>
      </c>
      <c r="K1446" s="272" t="s">
        <v>262</v>
      </c>
      <c r="L1446" s="272" t="s">
        <v>262</v>
      </c>
      <c r="M1446" s="272" t="s">
        <v>262</v>
      </c>
      <c r="N1446" s="272" t="s">
        <v>262</v>
      </c>
      <c r="O1446" s="272" t="s">
        <v>677</v>
      </c>
      <c r="P1446" s="272" t="s">
        <v>677</v>
      </c>
      <c r="Q1446" s="272" t="s">
        <v>677</v>
      </c>
      <c r="R1446" s="272" t="s">
        <v>677</v>
      </c>
      <c r="S1446" s="272" t="s">
        <v>677</v>
      </c>
      <c r="T1446" s="272" t="s">
        <v>677</v>
      </c>
      <c r="U1446" s="272" t="s">
        <v>677</v>
      </c>
      <c r="V1446" s="272" t="s">
        <v>677</v>
      </c>
      <c r="W1446" s="272" t="s">
        <v>677</v>
      </c>
      <c r="X1446" s="272" t="s">
        <v>677</v>
      </c>
      <c r="Y1446" s="272" t="s">
        <v>677</v>
      </c>
      <c r="Z1446" s="272" t="s">
        <v>677</v>
      </c>
      <c r="AA1446" s="272" t="s">
        <v>677</v>
      </c>
      <c r="AB1446" s="272" t="s">
        <v>677</v>
      </c>
      <c r="AC1446" s="272" t="s">
        <v>677</v>
      </c>
      <c r="AD1446" s="272" t="s">
        <v>677</v>
      </c>
      <c r="AE1446" s="272" t="s">
        <v>677</v>
      </c>
      <c r="AF1446" s="272" t="s">
        <v>677</v>
      </c>
      <c r="AG1446" s="272" t="s">
        <v>677</v>
      </c>
      <c r="AH1446" s="272" t="s">
        <v>677</v>
      </c>
      <c r="AI1446" s="272" t="s">
        <v>677</v>
      </c>
      <c r="AJ1446" s="272" t="s">
        <v>677</v>
      </c>
      <c r="AK1446" s="272" t="s">
        <v>677</v>
      </c>
      <c r="AL1446" s="272" t="s">
        <v>677</v>
      </c>
      <c r="AM1446" s="272" t="s">
        <v>677</v>
      </c>
      <c r="AN1446" s="272" t="s">
        <v>677</v>
      </c>
      <c r="AO1446" s="272" t="s">
        <v>677</v>
      </c>
      <c r="AP1446" s="272" t="s">
        <v>677</v>
      </c>
      <c r="AQ1446" s="272" t="s">
        <v>677</v>
      </c>
      <c r="AR1446" s="272" t="s">
        <v>677</v>
      </c>
      <c r="AS1446" s="272" t="s">
        <v>677</v>
      </c>
      <c r="AT1446" s="272" t="s">
        <v>677</v>
      </c>
      <c r="AU1446" s="272" t="s">
        <v>677</v>
      </c>
      <c r="AV1446" s="272" t="s">
        <v>677</v>
      </c>
      <c r="AW1446" s="272" t="s">
        <v>677</v>
      </c>
      <c r="AX1446" s="272" t="s">
        <v>677</v>
      </c>
    </row>
    <row r="1447" spans="1:50">
      <c r="A1447" s="272">
        <v>809320</v>
      </c>
      <c r="B1447" s="272" t="s">
        <v>712</v>
      </c>
      <c r="C1447" s="272" t="s">
        <v>262</v>
      </c>
      <c r="D1447" s="272" t="s">
        <v>262</v>
      </c>
      <c r="E1447" s="272" t="s">
        <v>262</v>
      </c>
      <c r="F1447" s="272" t="s">
        <v>263</v>
      </c>
      <c r="G1447" s="272" t="s">
        <v>263</v>
      </c>
      <c r="H1447" s="272" t="s">
        <v>262</v>
      </c>
      <c r="I1447" s="272" t="s">
        <v>264</v>
      </c>
      <c r="J1447" s="272" t="s">
        <v>262</v>
      </c>
      <c r="K1447" s="272" t="s">
        <v>264</v>
      </c>
      <c r="L1447" s="272" t="s">
        <v>262</v>
      </c>
      <c r="M1447" s="272" t="s">
        <v>262</v>
      </c>
      <c r="N1447" s="272" t="s">
        <v>264</v>
      </c>
      <c r="O1447" s="272" t="s">
        <v>677</v>
      </c>
      <c r="P1447" s="272" t="s">
        <v>677</v>
      </c>
      <c r="Q1447" s="272" t="s">
        <v>677</v>
      </c>
      <c r="R1447" s="272" t="s">
        <v>677</v>
      </c>
      <c r="S1447" s="272" t="s">
        <v>677</v>
      </c>
      <c r="T1447" s="272" t="s">
        <v>677</v>
      </c>
      <c r="U1447" s="272" t="s">
        <v>677</v>
      </c>
      <c r="V1447" s="272" t="s">
        <v>677</v>
      </c>
      <c r="W1447" s="272" t="s">
        <v>677</v>
      </c>
      <c r="X1447" s="272" t="s">
        <v>677</v>
      </c>
      <c r="Y1447" s="272" t="s">
        <v>677</v>
      </c>
      <c r="Z1447" s="272" t="s">
        <v>677</v>
      </c>
      <c r="AA1447" s="272" t="s">
        <v>677</v>
      </c>
      <c r="AB1447" s="272" t="s">
        <v>677</v>
      </c>
      <c r="AC1447" s="272" t="s">
        <v>677</v>
      </c>
      <c r="AD1447" s="272" t="s">
        <v>677</v>
      </c>
      <c r="AE1447" s="272" t="s">
        <v>677</v>
      </c>
      <c r="AF1447" s="272" t="s">
        <v>677</v>
      </c>
      <c r="AG1447" s="272" t="s">
        <v>677</v>
      </c>
      <c r="AH1447" s="272" t="s">
        <v>677</v>
      </c>
      <c r="AI1447" s="272" t="s">
        <v>677</v>
      </c>
      <c r="AJ1447" s="272" t="s">
        <v>677</v>
      </c>
      <c r="AK1447" s="272" t="s">
        <v>677</v>
      </c>
      <c r="AL1447" s="272" t="s">
        <v>677</v>
      </c>
      <c r="AM1447" s="272" t="s">
        <v>677</v>
      </c>
      <c r="AN1447" s="272" t="s">
        <v>677</v>
      </c>
      <c r="AO1447" s="272" t="s">
        <v>677</v>
      </c>
      <c r="AP1447" s="272" t="s">
        <v>677</v>
      </c>
      <c r="AQ1447" s="272" t="s">
        <v>677</v>
      </c>
      <c r="AR1447" s="272" t="s">
        <v>677</v>
      </c>
      <c r="AS1447" s="272" t="s">
        <v>677</v>
      </c>
      <c r="AT1447" s="272" t="s">
        <v>677</v>
      </c>
      <c r="AU1447" s="272" t="s">
        <v>677</v>
      </c>
      <c r="AV1447" s="272" t="s">
        <v>677</v>
      </c>
      <c r="AW1447" s="272" t="s">
        <v>677</v>
      </c>
      <c r="AX1447" s="272" t="s">
        <v>677</v>
      </c>
    </row>
    <row r="1448" spans="1:50">
      <c r="A1448" s="272">
        <v>809351</v>
      </c>
      <c r="B1448" s="272" t="s">
        <v>712</v>
      </c>
      <c r="C1448" s="272" t="s">
        <v>264</v>
      </c>
      <c r="D1448" s="272" t="s">
        <v>262</v>
      </c>
      <c r="E1448" s="272" t="s">
        <v>262</v>
      </c>
      <c r="F1448" s="272" t="s">
        <v>262</v>
      </c>
      <c r="G1448" s="272" t="s">
        <v>263</v>
      </c>
      <c r="H1448" s="272" t="s">
        <v>263</v>
      </c>
      <c r="I1448" s="272" t="s">
        <v>262</v>
      </c>
      <c r="J1448" s="272" t="s">
        <v>264</v>
      </c>
      <c r="K1448" s="272" t="s">
        <v>262</v>
      </c>
      <c r="L1448" s="272" t="s">
        <v>263</v>
      </c>
      <c r="M1448" s="272" t="s">
        <v>264</v>
      </c>
      <c r="N1448" s="272" t="s">
        <v>263</v>
      </c>
      <c r="O1448" s="272" t="s">
        <v>677</v>
      </c>
      <c r="P1448" s="272" t="s">
        <v>677</v>
      </c>
      <c r="Q1448" s="272" t="s">
        <v>677</v>
      </c>
      <c r="R1448" s="272" t="s">
        <v>677</v>
      </c>
      <c r="S1448" s="272" t="s">
        <v>677</v>
      </c>
      <c r="T1448" s="272" t="s">
        <v>677</v>
      </c>
      <c r="U1448" s="272" t="s">
        <v>677</v>
      </c>
      <c r="V1448" s="272" t="s">
        <v>677</v>
      </c>
      <c r="W1448" s="272" t="s">
        <v>677</v>
      </c>
      <c r="X1448" s="272" t="s">
        <v>677</v>
      </c>
      <c r="Y1448" s="272" t="s">
        <v>677</v>
      </c>
      <c r="Z1448" s="272" t="s">
        <v>677</v>
      </c>
      <c r="AA1448" s="272" t="s">
        <v>677</v>
      </c>
      <c r="AB1448" s="272" t="s">
        <v>677</v>
      </c>
      <c r="AC1448" s="272" t="s">
        <v>677</v>
      </c>
      <c r="AD1448" s="272" t="s">
        <v>677</v>
      </c>
      <c r="AE1448" s="272" t="s">
        <v>677</v>
      </c>
      <c r="AF1448" s="272" t="s">
        <v>677</v>
      </c>
      <c r="AG1448" s="272" t="s">
        <v>677</v>
      </c>
      <c r="AH1448" s="272" t="s">
        <v>677</v>
      </c>
      <c r="AI1448" s="272" t="s">
        <v>677</v>
      </c>
      <c r="AJ1448" s="272" t="s">
        <v>677</v>
      </c>
      <c r="AK1448" s="272" t="s">
        <v>677</v>
      </c>
      <c r="AL1448" s="272" t="s">
        <v>677</v>
      </c>
      <c r="AM1448" s="272" t="s">
        <v>677</v>
      </c>
      <c r="AN1448" s="272" t="s">
        <v>677</v>
      </c>
      <c r="AO1448" s="272" t="s">
        <v>677</v>
      </c>
      <c r="AP1448" s="272" t="s">
        <v>677</v>
      </c>
      <c r="AQ1448" s="272" t="s">
        <v>677</v>
      </c>
      <c r="AR1448" s="272" t="s">
        <v>677</v>
      </c>
      <c r="AS1448" s="272" t="s">
        <v>677</v>
      </c>
      <c r="AT1448" s="272" t="s">
        <v>677</v>
      </c>
      <c r="AU1448" s="272" t="s">
        <v>677</v>
      </c>
      <c r="AV1448" s="272" t="s">
        <v>677</v>
      </c>
      <c r="AW1448" s="272" t="s">
        <v>677</v>
      </c>
      <c r="AX1448" s="272" t="s">
        <v>677</v>
      </c>
    </row>
    <row r="1449" spans="1:50">
      <c r="A1449" s="272">
        <v>809356</v>
      </c>
      <c r="B1449" s="272" t="s">
        <v>712</v>
      </c>
      <c r="C1449" s="272" t="s">
        <v>262</v>
      </c>
      <c r="D1449" s="272" t="s">
        <v>264</v>
      </c>
      <c r="E1449" s="272" t="s">
        <v>264</v>
      </c>
      <c r="F1449" s="272" t="s">
        <v>264</v>
      </c>
      <c r="G1449" s="272" t="s">
        <v>264</v>
      </c>
      <c r="H1449" s="272" t="s">
        <v>262</v>
      </c>
      <c r="I1449" s="272" t="s">
        <v>264</v>
      </c>
      <c r="J1449" s="272" t="s">
        <v>264</v>
      </c>
      <c r="K1449" s="272" t="s">
        <v>264</v>
      </c>
      <c r="L1449" s="272" t="s">
        <v>264</v>
      </c>
      <c r="M1449" s="272" t="s">
        <v>264</v>
      </c>
      <c r="N1449" s="272" t="s">
        <v>264</v>
      </c>
      <c r="O1449" s="272" t="s">
        <v>677</v>
      </c>
      <c r="P1449" s="272" t="s">
        <v>677</v>
      </c>
      <c r="Q1449" s="272" t="s">
        <v>677</v>
      </c>
      <c r="R1449" s="272" t="s">
        <v>677</v>
      </c>
      <c r="S1449" s="272" t="s">
        <v>677</v>
      </c>
      <c r="T1449" s="272" t="s">
        <v>677</v>
      </c>
      <c r="U1449" s="272" t="s">
        <v>677</v>
      </c>
      <c r="V1449" s="272" t="s">
        <v>677</v>
      </c>
      <c r="W1449" s="272" t="s">
        <v>677</v>
      </c>
      <c r="X1449" s="272" t="s">
        <v>677</v>
      </c>
      <c r="Y1449" s="272" t="s">
        <v>677</v>
      </c>
      <c r="Z1449" s="272" t="s">
        <v>677</v>
      </c>
      <c r="AA1449" s="272" t="s">
        <v>677</v>
      </c>
      <c r="AB1449" s="272" t="s">
        <v>677</v>
      </c>
      <c r="AC1449" s="272" t="s">
        <v>677</v>
      </c>
      <c r="AD1449" s="272" t="s">
        <v>677</v>
      </c>
      <c r="AE1449" s="272" t="s">
        <v>677</v>
      </c>
      <c r="AF1449" s="272" t="s">
        <v>677</v>
      </c>
      <c r="AG1449" s="272" t="s">
        <v>677</v>
      </c>
      <c r="AH1449" s="272" t="s">
        <v>677</v>
      </c>
      <c r="AI1449" s="272" t="s">
        <v>677</v>
      </c>
      <c r="AJ1449" s="272" t="s">
        <v>677</v>
      </c>
      <c r="AK1449" s="272" t="s">
        <v>677</v>
      </c>
      <c r="AL1449" s="272" t="s">
        <v>677</v>
      </c>
      <c r="AM1449" s="272" t="s">
        <v>677</v>
      </c>
      <c r="AN1449" s="272" t="s">
        <v>677</v>
      </c>
      <c r="AO1449" s="272" t="s">
        <v>677</v>
      </c>
      <c r="AP1449" s="272" t="s">
        <v>677</v>
      </c>
      <c r="AQ1449" s="272" t="s">
        <v>677</v>
      </c>
      <c r="AR1449" s="272" t="s">
        <v>677</v>
      </c>
      <c r="AS1449" s="272" t="s">
        <v>677</v>
      </c>
      <c r="AT1449" s="272" t="s">
        <v>677</v>
      </c>
      <c r="AU1449" s="272" t="s">
        <v>677</v>
      </c>
      <c r="AV1449" s="272" t="s">
        <v>677</v>
      </c>
      <c r="AW1449" s="272" t="s">
        <v>677</v>
      </c>
      <c r="AX1449" s="272" t="s">
        <v>677</v>
      </c>
    </row>
    <row r="1450" spans="1:50">
      <c r="A1450" s="272">
        <v>809369</v>
      </c>
      <c r="B1450" s="272" t="s">
        <v>712</v>
      </c>
      <c r="C1450" s="272" t="s">
        <v>262</v>
      </c>
      <c r="D1450" s="272" t="s">
        <v>262</v>
      </c>
      <c r="E1450" s="272" t="s">
        <v>262</v>
      </c>
      <c r="F1450" s="272" t="s">
        <v>262</v>
      </c>
      <c r="G1450" s="272" t="s">
        <v>262</v>
      </c>
      <c r="H1450" s="272" t="s">
        <v>262</v>
      </c>
      <c r="I1450" s="272" t="s">
        <v>262</v>
      </c>
      <c r="J1450" s="272" t="s">
        <v>263</v>
      </c>
      <c r="K1450" s="272" t="s">
        <v>262</v>
      </c>
      <c r="L1450" s="272" t="s">
        <v>263</v>
      </c>
      <c r="M1450" s="272" t="s">
        <v>262</v>
      </c>
      <c r="N1450" s="272" t="s">
        <v>264</v>
      </c>
      <c r="O1450" s="272" t="s">
        <v>677</v>
      </c>
      <c r="P1450" s="272" t="s">
        <v>677</v>
      </c>
      <c r="Q1450" s="272" t="s">
        <v>677</v>
      </c>
      <c r="R1450" s="272" t="s">
        <v>677</v>
      </c>
      <c r="S1450" s="272" t="s">
        <v>677</v>
      </c>
      <c r="T1450" s="272" t="s">
        <v>677</v>
      </c>
      <c r="U1450" s="272" t="s">
        <v>677</v>
      </c>
      <c r="V1450" s="272" t="s">
        <v>677</v>
      </c>
      <c r="W1450" s="272" t="s">
        <v>677</v>
      </c>
      <c r="X1450" s="272" t="s">
        <v>677</v>
      </c>
      <c r="Y1450" s="272" t="s">
        <v>677</v>
      </c>
      <c r="Z1450" s="272" t="s">
        <v>677</v>
      </c>
      <c r="AA1450" s="272" t="s">
        <v>677</v>
      </c>
      <c r="AB1450" s="272" t="s">
        <v>677</v>
      </c>
      <c r="AC1450" s="272" t="s">
        <v>677</v>
      </c>
      <c r="AD1450" s="272" t="s">
        <v>677</v>
      </c>
      <c r="AE1450" s="272" t="s">
        <v>677</v>
      </c>
      <c r="AF1450" s="272" t="s">
        <v>677</v>
      </c>
      <c r="AG1450" s="272" t="s">
        <v>677</v>
      </c>
      <c r="AH1450" s="272" t="s">
        <v>677</v>
      </c>
      <c r="AI1450" s="272" t="s">
        <v>677</v>
      </c>
      <c r="AJ1450" s="272" t="s">
        <v>677</v>
      </c>
      <c r="AK1450" s="272" t="s">
        <v>677</v>
      </c>
      <c r="AL1450" s="272" t="s">
        <v>677</v>
      </c>
      <c r="AM1450" s="272" t="s">
        <v>677</v>
      </c>
      <c r="AN1450" s="272" t="s">
        <v>677</v>
      </c>
      <c r="AO1450" s="272" t="s">
        <v>677</v>
      </c>
      <c r="AP1450" s="272" t="s">
        <v>677</v>
      </c>
      <c r="AQ1450" s="272" t="s">
        <v>677</v>
      </c>
      <c r="AR1450" s="272" t="s">
        <v>677</v>
      </c>
      <c r="AS1450" s="272" t="s">
        <v>677</v>
      </c>
      <c r="AT1450" s="272" t="s">
        <v>677</v>
      </c>
      <c r="AU1450" s="272" t="s">
        <v>677</v>
      </c>
      <c r="AV1450" s="272" t="s">
        <v>677</v>
      </c>
      <c r="AW1450" s="272" t="s">
        <v>677</v>
      </c>
      <c r="AX1450" s="272" t="s">
        <v>677</v>
      </c>
    </row>
    <row r="1451" spans="1:50">
      <c r="A1451" s="272">
        <v>809371</v>
      </c>
      <c r="B1451" s="272" t="s">
        <v>712</v>
      </c>
      <c r="C1451" s="272" t="s">
        <v>264</v>
      </c>
      <c r="D1451" s="272" t="s">
        <v>262</v>
      </c>
      <c r="E1451" s="272" t="s">
        <v>262</v>
      </c>
      <c r="F1451" s="272" t="s">
        <v>262</v>
      </c>
      <c r="G1451" s="272" t="s">
        <v>262</v>
      </c>
      <c r="H1451" s="272" t="s">
        <v>262</v>
      </c>
      <c r="I1451" s="272" t="s">
        <v>262</v>
      </c>
      <c r="J1451" s="272" t="s">
        <v>263</v>
      </c>
      <c r="K1451" s="272" t="s">
        <v>262</v>
      </c>
      <c r="L1451" s="272" t="s">
        <v>264</v>
      </c>
      <c r="M1451" s="272" t="s">
        <v>262</v>
      </c>
      <c r="N1451" s="272" t="s">
        <v>264</v>
      </c>
      <c r="O1451" s="272" t="s">
        <v>677</v>
      </c>
      <c r="P1451" s="272" t="s">
        <v>677</v>
      </c>
      <c r="Q1451" s="272" t="s">
        <v>677</v>
      </c>
      <c r="R1451" s="272" t="s">
        <v>677</v>
      </c>
      <c r="S1451" s="272" t="s">
        <v>677</v>
      </c>
      <c r="T1451" s="272" t="s">
        <v>677</v>
      </c>
      <c r="U1451" s="272" t="s">
        <v>677</v>
      </c>
      <c r="V1451" s="272" t="s">
        <v>677</v>
      </c>
      <c r="W1451" s="272" t="s">
        <v>677</v>
      </c>
      <c r="X1451" s="272" t="s">
        <v>677</v>
      </c>
      <c r="Y1451" s="272" t="s">
        <v>677</v>
      </c>
      <c r="Z1451" s="272" t="s">
        <v>677</v>
      </c>
      <c r="AA1451" s="272" t="s">
        <v>677</v>
      </c>
      <c r="AB1451" s="272" t="s">
        <v>677</v>
      </c>
      <c r="AC1451" s="272" t="s">
        <v>677</v>
      </c>
      <c r="AD1451" s="272" t="s">
        <v>677</v>
      </c>
      <c r="AE1451" s="272" t="s">
        <v>677</v>
      </c>
      <c r="AF1451" s="272" t="s">
        <v>677</v>
      </c>
      <c r="AG1451" s="272" t="s">
        <v>677</v>
      </c>
      <c r="AH1451" s="272" t="s">
        <v>677</v>
      </c>
      <c r="AI1451" s="272" t="s">
        <v>677</v>
      </c>
      <c r="AJ1451" s="272" t="s">
        <v>677</v>
      </c>
      <c r="AK1451" s="272" t="s">
        <v>677</v>
      </c>
      <c r="AL1451" s="272" t="s">
        <v>677</v>
      </c>
      <c r="AM1451" s="272" t="s">
        <v>677</v>
      </c>
      <c r="AN1451" s="272" t="s">
        <v>677</v>
      </c>
      <c r="AO1451" s="272" t="s">
        <v>677</v>
      </c>
      <c r="AP1451" s="272" t="s">
        <v>677</v>
      </c>
      <c r="AQ1451" s="272" t="s">
        <v>677</v>
      </c>
      <c r="AR1451" s="272" t="s">
        <v>677</v>
      </c>
      <c r="AS1451" s="272" t="s">
        <v>677</v>
      </c>
      <c r="AT1451" s="272" t="s">
        <v>677</v>
      </c>
      <c r="AU1451" s="272" t="s">
        <v>677</v>
      </c>
      <c r="AV1451" s="272" t="s">
        <v>677</v>
      </c>
      <c r="AW1451" s="272" t="s">
        <v>677</v>
      </c>
      <c r="AX1451" s="272" t="s">
        <v>677</v>
      </c>
    </row>
    <row r="1452" spans="1:50">
      <c r="A1452" s="272">
        <v>809377</v>
      </c>
      <c r="B1452" s="272" t="s">
        <v>712</v>
      </c>
      <c r="C1452" s="272" t="s">
        <v>264</v>
      </c>
      <c r="D1452" s="272" t="s">
        <v>262</v>
      </c>
      <c r="E1452" s="272" t="s">
        <v>262</v>
      </c>
      <c r="F1452" s="272" t="s">
        <v>262</v>
      </c>
      <c r="G1452" s="272" t="s">
        <v>262</v>
      </c>
      <c r="H1452" s="272" t="s">
        <v>264</v>
      </c>
      <c r="I1452" s="272" t="s">
        <v>262</v>
      </c>
      <c r="J1452" s="272" t="s">
        <v>264</v>
      </c>
      <c r="K1452" s="272" t="s">
        <v>262</v>
      </c>
      <c r="L1452" s="272" t="s">
        <v>262</v>
      </c>
      <c r="M1452" s="272" t="s">
        <v>262</v>
      </c>
      <c r="N1452" s="272" t="s">
        <v>262</v>
      </c>
      <c r="O1452" s="272" t="s">
        <v>677</v>
      </c>
      <c r="P1452" s="272" t="s">
        <v>677</v>
      </c>
      <c r="Q1452" s="272" t="s">
        <v>677</v>
      </c>
      <c r="R1452" s="272" t="s">
        <v>677</v>
      </c>
      <c r="S1452" s="272" t="s">
        <v>677</v>
      </c>
      <c r="T1452" s="272" t="s">
        <v>677</v>
      </c>
      <c r="U1452" s="272" t="s">
        <v>677</v>
      </c>
      <c r="V1452" s="272" t="s">
        <v>677</v>
      </c>
      <c r="W1452" s="272" t="s">
        <v>677</v>
      </c>
      <c r="X1452" s="272" t="s">
        <v>677</v>
      </c>
      <c r="Y1452" s="272" t="s">
        <v>677</v>
      </c>
      <c r="Z1452" s="272" t="s">
        <v>677</v>
      </c>
      <c r="AA1452" s="272" t="s">
        <v>677</v>
      </c>
      <c r="AB1452" s="272" t="s">
        <v>677</v>
      </c>
      <c r="AC1452" s="272" t="s">
        <v>677</v>
      </c>
      <c r="AD1452" s="272" t="s">
        <v>677</v>
      </c>
      <c r="AE1452" s="272" t="s">
        <v>677</v>
      </c>
      <c r="AF1452" s="272" t="s">
        <v>677</v>
      </c>
      <c r="AG1452" s="272" t="s">
        <v>677</v>
      </c>
      <c r="AH1452" s="272" t="s">
        <v>677</v>
      </c>
      <c r="AI1452" s="272" t="s">
        <v>677</v>
      </c>
      <c r="AJ1452" s="272" t="s">
        <v>677</v>
      </c>
      <c r="AK1452" s="272" t="s">
        <v>677</v>
      </c>
      <c r="AL1452" s="272" t="s">
        <v>677</v>
      </c>
      <c r="AM1452" s="272" t="s">
        <v>677</v>
      </c>
      <c r="AN1452" s="272" t="s">
        <v>677</v>
      </c>
      <c r="AO1452" s="272" t="s">
        <v>677</v>
      </c>
      <c r="AP1452" s="272" t="s">
        <v>677</v>
      </c>
      <c r="AQ1452" s="272" t="s">
        <v>677</v>
      </c>
      <c r="AR1452" s="272" t="s">
        <v>677</v>
      </c>
      <c r="AS1452" s="272" t="s">
        <v>677</v>
      </c>
      <c r="AT1452" s="272" t="s">
        <v>677</v>
      </c>
      <c r="AU1452" s="272" t="s">
        <v>677</v>
      </c>
      <c r="AV1452" s="272" t="s">
        <v>677</v>
      </c>
      <c r="AW1452" s="272" t="s">
        <v>677</v>
      </c>
      <c r="AX1452" s="272" t="s">
        <v>677</v>
      </c>
    </row>
    <row r="1453" spans="1:50">
      <c r="A1453" s="272">
        <v>809379</v>
      </c>
      <c r="B1453" s="272" t="s">
        <v>712</v>
      </c>
      <c r="C1453" s="272" t="s">
        <v>262</v>
      </c>
      <c r="D1453" s="272" t="s">
        <v>262</v>
      </c>
      <c r="E1453" s="272" t="s">
        <v>262</v>
      </c>
      <c r="F1453" s="272" t="s">
        <v>264</v>
      </c>
      <c r="G1453" s="272" t="s">
        <v>264</v>
      </c>
      <c r="H1453" s="272" t="s">
        <v>262</v>
      </c>
      <c r="I1453" s="272" t="s">
        <v>263</v>
      </c>
      <c r="J1453" s="272" t="s">
        <v>263</v>
      </c>
      <c r="K1453" s="272" t="s">
        <v>263</v>
      </c>
      <c r="L1453" s="272" t="s">
        <v>264</v>
      </c>
      <c r="M1453" s="272" t="s">
        <v>264</v>
      </c>
      <c r="N1453" s="272" t="s">
        <v>264</v>
      </c>
      <c r="O1453" s="272" t="s">
        <v>677</v>
      </c>
      <c r="P1453" s="272" t="s">
        <v>677</v>
      </c>
      <c r="Q1453" s="272" t="s">
        <v>677</v>
      </c>
      <c r="R1453" s="272" t="s">
        <v>677</v>
      </c>
      <c r="S1453" s="272" t="s">
        <v>677</v>
      </c>
      <c r="T1453" s="272" t="s">
        <v>677</v>
      </c>
      <c r="U1453" s="272" t="s">
        <v>677</v>
      </c>
      <c r="V1453" s="272" t="s">
        <v>677</v>
      </c>
      <c r="W1453" s="272" t="s">
        <v>677</v>
      </c>
      <c r="X1453" s="272" t="s">
        <v>677</v>
      </c>
      <c r="Y1453" s="272" t="s">
        <v>677</v>
      </c>
      <c r="Z1453" s="272" t="s">
        <v>677</v>
      </c>
      <c r="AA1453" s="272" t="s">
        <v>677</v>
      </c>
      <c r="AB1453" s="272" t="s">
        <v>677</v>
      </c>
      <c r="AC1453" s="272" t="s">
        <v>677</v>
      </c>
      <c r="AD1453" s="272" t="s">
        <v>677</v>
      </c>
      <c r="AE1453" s="272" t="s">
        <v>677</v>
      </c>
      <c r="AF1453" s="272" t="s">
        <v>677</v>
      </c>
      <c r="AG1453" s="272" t="s">
        <v>677</v>
      </c>
      <c r="AH1453" s="272" t="s">
        <v>677</v>
      </c>
      <c r="AI1453" s="272" t="s">
        <v>677</v>
      </c>
      <c r="AJ1453" s="272" t="s">
        <v>677</v>
      </c>
      <c r="AK1453" s="272" t="s">
        <v>677</v>
      </c>
      <c r="AL1453" s="272" t="s">
        <v>677</v>
      </c>
      <c r="AM1453" s="272" t="s">
        <v>677</v>
      </c>
      <c r="AN1453" s="272" t="s">
        <v>677</v>
      </c>
      <c r="AO1453" s="272" t="s">
        <v>677</v>
      </c>
      <c r="AP1453" s="272" t="s">
        <v>677</v>
      </c>
      <c r="AQ1453" s="272" t="s">
        <v>677</v>
      </c>
      <c r="AR1453" s="272" t="s">
        <v>677</v>
      </c>
      <c r="AS1453" s="272" t="s">
        <v>677</v>
      </c>
      <c r="AT1453" s="272" t="s">
        <v>677</v>
      </c>
      <c r="AU1453" s="272" t="s">
        <v>677</v>
      </c>
      <c r="AV1453" s="272" t="s">
        <v>677</v>
      </c>
      <c r="AW1453" s="272" t="s">
        <v>677</v>
      </c>
      <c r="AX1453" s="272" t="s">
        <v>677</v>
      </c>
    </row>
    <row r="1454" spans="1:50">
      <c r="A1454" s="272">
        <v>809441</v>
      </c>
      <c r="B1454" s="272" t="s">
        <v>712</v>
      </c>
      <c r="C1454" s="272" t="s">
        <v>262</v>
      </c>
      <c r="D1454" s="272" t="s">
        <v>264</v>
      </c>
      <c r="E1454" s="272" t="s">
        <v>264</v>
      </c>
      <c r="F1454" s="272" t="s">
        <v>262</v>
      </c>
      <c r="G1454" s="272" t="s">
        <v>264</v>
      </c>
      <c r="H1454" s="272" t="s">
        <v>263</v>
      </c>
      <c r="I1454" s="272" t="s">
        <v>264</v>
      </c>
      <c r="J1454" s="272" t="s">
        <v>263</v>
      </c>
      <c r="K1454" s="272" t="s">
        <v>263</v>
      </c>
      <c r="L1454" s="272" t="s">
        <v>263</v>
      </c>
      <c r="M1454" s="272" t="s">
        <v>264</v>
      </c>
      <c r="N1454" s="272" t="s">
        <v>263</v>
      </c>
      <c r="O1454" s="272" t="s">
        <v>677</v>
      </c>
      <c r="P1454" s="272" t="s">
        <v>677</v>
      </c>
      <c r="Q1454" s="272" t="s">
        <v>677</v>
      </c>
      <c r="R1454" s="272" t="s">
        <v>677</v>
      </c>
      <c r="S1454" s="272" t="s">
        <v>677</v>
      </c>
      <c r="T1454" s="272" t="s">
        <v>677</v>
      </c>
      <c r="U1454" s="272" t="s">
        <v>677</v>
      </c>
      <c r="V1454" s="272" t="s">
        <v>677</v>
      </c>
      <c r="W1454" s="272" t="s">
        <v>677</v>
      </c>
      <c r="X1454" s="272" t="s">
        <v>677</v>
      </c>
      <c r="Y1454" s="272" t="s">
        <v>677</v>
      </c>
      <c r="Z1454" s="272" t="s">
        <v>677</v>
      </c>
      <c r="AA1454" s="272" t="s">
        <v>677</v>
      </c>
      <c r="AB1454" s="272" t="s">
        <v>677</v>
      </c>
      <c r="AC1454" s="272" t="s">
        <v>677</v>
      </c>
      <c r="AD1454" s="272" t="s">
        <v>677</v>
      </c>
      <c r="AE1454" s="272" t="s">
        <v>677</v>
      </c>
      <c r="AF1454" s="272" t="s">
        <v>677</v>
      </c>
      <c r="AG1454" s="272" t="s">
        <v>677</v>
      </c>
      <c r="AH1454" s="272" t="s">
        <v>677</v>
      </c>
      <c r="AI1454" s="272" t="s">
        <v>677</v>
      </c>
      <c r="AJ1454" s="272" t="s">
        <v>677</v>
      </c>
      <c r="AK1454" s="272" t="s">
        <v>677</v>
      </c>
      <c r="AL1454" s="272" t="s">
        <v>677</v>
      </c>
      <c r="AM1454" s="272" t="s">
        <v>677</v>
      </c>
      <c r="AN1454" s="272" t="s">
        <v>677</v>
      </c>
      <c r="AO1454" s="272" t="s">
        <v>677</v>
      </c>
      <c r="AP1454" s="272" t="s">
        <v>677</v>
      </c>
      <c r="AQ1454" s="272" t="s">
        <v>677</v>
      </c>
      <c r="AR1454" s="272" t="s">
        <v>677</v>
      </c>
      <c r="AS1454" s="272" t="s">
        <v>677</v>
      </c>
      <c r="AT1454" s="272" t="s">
        <v>677</v>
      </c>
      <c r="AU1454" s="272" t="s">
        <v>677</v>
      </c>
      <c r="AV1454" s="272" t="s">
        <v>677</v>
      </c>
      <c r="AW1454" s="272" t="s">
        <v>677</v>
      </c>
      <c r="AX1454" s="272" t="s">
        <v>677</v>
      </c>
    </row>
    <row r="1455" spans="1:50">
      <c r="A1455" s="272">
        <v>809447</v>
      </c>
      <c r="B1455" s="272" t="s">
        <v>712</v>
      </c>
      <c r="C1455" s="272" t="s">
        <v>262</v>
      </c>
      <c r="D1455" s="272" t="s">
        <v>263</v>
      </c>
      <c r="E1455" s="272" t="s">
        <v>263</v>
      </c>
      <c r="F1455" s="272" t="s">
        <v>264</v>
      </c>
      <c r="G1455" s="272" t="s">
        <v>262</v>
      </c>
      <c r="H1455" s="272" t="s">
        <v>264</v>
      </c>
      <c r="I1455" s="272" t="s">
        <v>263</v>
      </c>
      <c r="J1455" s="272" t="s">
        <v>263</v>
      </c>
      <c r="K1455" s="272" t="s">
        <v>263</v>
      </c>
      <c r="L1455" s="272" t="s">
        <v>263</v>
      </c>
      <c r="M1455" s="272" t="s">
        <v>263</v>
      </c>
      <c r="N1455" s="272" t="s">
        <v>263</v>
      </c>
      <c r="O1455" s="272" t="s">
        <v>677</v>
      </c>
      <c r="P1455" s="272" t="s">
        <v>677</v>
      </c>
      <c r="Q1455" s="272" t="s">
        <v>677</v>
      </c>
      <c r="R1455" s="272" t="s">
        <v>677</v>
      </c>
      <c r="S1455" s="272" t="s">
        <v>677</v>
      </c>
      <c r="T1455" s="272" t="s">
        <v>677</v>
      </c>
      <c r="U1455" s="272" t="s">
        <v>677</v>
      </c>
      <c r="V1455" s="272" t="s">
        <v>677</v>
      </c>
      <c r="W1455" s="272" t="s">
        <v>677</v>
      </c>
      <c r="X1455" s="272" t="s">
        <v>677</v>
      </c>
      <c r="Y1455" s="272" t="s">
        <v>677</v>
      </c>
      <c r="Z1455" s="272" t="s">
        <v>677</v>
      </c>
      <c r="AA1455" s="272" t="s">
        <v>677</v>
      </c>
      <c r="AB1455" s="272" t="s">
        <v>677</v>
      </c>
      <c r="AC1455" s="272" t="s">
        <v>677</v>
      </c>
      <c r="AD1455" s="272" t="s">
        <v>677</v>
      </c>
      <c r="AE1455" s="272" t="s">
        <v>677</v>
      </c>
      <c r="AF1455" s="272" t="s">
        <v>677</v>
      </c>
      <c r="AG1455" s="272" t="s">
        <v>677</v>
      </c>
      <c r="AH1455" s="272" t="s">
        <v>677</v>
      </c>
      <c r="AI1455" s="272" t="s">
        <v>677</v>
      </c>
      <c r="AJ1455" s="272" t="s">
        <v>677</v>
      </c>
      <c r="AK1455" s="272" t="s">
        <v>677</v>
      </c>
      <c r="AL1455" s="272" t="s">
        <v>677</v>
      </c>
      <c r="AM1455" s="272" t="s">
        <v>677</v>
      </c>
      <c r="AN1455" s="272" t="s">
        <v>677</v>
      </c>
      <c r="AO1455" s="272" t="s">
        <v>677</v>
      </c>
      <c r="AP1455" s="272" t="s">
        <v>677</v>
      </c>
      <c r="AQ1455" s="272" t="s">
        <v>677</v>
      </c>
      <c r="AR1455" s="272" t="s">
        <v>677</v>
      </c>
      <c r="AS1455" s="272" t="s">
        <v>677</v>
      </c>
      <c r="AT1455" s="272" t="s">
        <v>677</v>
      </c>
      <c r="AU1455" s="272" t="s">
        <v>677</v>
      </c>
      <c r="AV1455" s="272" t="s">
        <v>677</v>
      </c>
      <c r="AW1455" s="272" t="s">
        <v>677</v>
      </c>
      <c r="AX1455" s="272" t="s">
        <v>677</v>
      </c>
    </row>
    <row r="1456" spans="1:50">
      <c r="A1456" s="272">
        <v>809448</v>
      </c>
      <c r="B1456" s="272" t="s">
        <v>712</v>
      </c>
      <c r="C1456" s="272" t="s">
        <v>262</v>
      </c>
      <c r="D1456" s="272" t="s">
        <v>262</v>
      </c>
      <c r="E1456" s="272" t="s">
        <v>264</v>
      </c>
      <c r="F1456" s="272" t="s">
        <v>264</v>
      </c>
      <c r="G1456" s="272" t="s">
        <v>262</v>
      </c>
      <c r="H1456" s="272" t="s">
        <v>264</v>
      </c>
      <c r="I1456" s="272" t="s">
        <v>264</v>
      </c>
      <c r="J1456" s="272" t="s">
        <v>263</v>
      </c>
      <c r="K1456" s="272" t="s">
        <v>262</v>
      </c>
      <c r="L1456" s="272" t="s">
        <v>262</v>
      </c>
      <c r="M1456" s="272" t="s">
        <v>262</v>
      </c>
      <c r="N1456" s="272" t="s">
        <v>263</v>
      </c>
      <c r="O1456" s="272" t="s">
        <v>677</v>
      </c>
      <c r="P1456" s="272" t="s">
        <v>677</v>
      </c>
      <c r="Q1456" s="272" t="s">
        <v>677</v>
      </c>
      <c r="R1456" s="272" t="s">
        <v>677</v>
      </c>
      <c r="S1456" s="272" t="s">
        <v>677</v>
      </c>
      <c r="T1456" s="272" t="s">
        <v>677</v>
      </c>
      <c r="U1456" s="272" t="s">
        <v>677</v>
      </c>
      <c r="V1456" s="272" t="s">
        <v>677</v>
      </c>
      <c r="W1456" s="272" t="s">
        <v>677</v>
      </c>
      <c r="X1456" s="272" t="s">
        <v>677</v>
      </c>
      <c r="Y1456" s="272" t="s">
        <v>677</v>
      </c>
      <c r="Z1456" s="272" t="s">
        <v>677</v>
      </c>
      <c r="AA1456" s="272" t="s">
        <v>677</v>
      </c>
      <c r="AB1456" s="272" t="s">
        <v>677</v>
      </c>
      <c r="AC1456" s="272" t="s">
        <v>677</v>
      </c>
      <c r="AD1456" s="272" t="s">
        <v>677</v>
      </c>
      <c r="AE1456" s="272" t="s">
        <v>677</v>
      </c>
      <c r="AF1456" s="272" t="s">
        <v>677</v>
      </c>
      <c r="AG1456" s="272" t="s">
        <v>677</v>
      </c>
      <c r="AH1456" s="272" t="s">
        <v>677</v>
      </c>
      <c r="AI1456" s="272" t="s">
        <v>677</v>
      </c>
      <c r="AJ1456" s="272" t="s">
        <v>677</v>
      </c>
      <c r="AK1456" s="272" t="s">
        <v>677</v>
      </c>
      <c r="AL1456" s="272" t="s">
        <v>677</v>
      </c>
      <c r="AM1456" s="272" t="s">
        <v>677</v>
      </c>
      <c r="AN1456" s="272" t="s">
        <v>677</v>
      </c>
      <c r="AO1456" s="272" t="s">
        <v>677</v>
      </c>
      <c r="AP1456" s="272" t="s">
        <v>677</v>
      </c>
      <c r="AQ1456" s="272" t="s">
        <v>677</v>
      </c>
      <c r="AR1456" s="272" t="s">
        <v>677</v>
      </c>
      <c r="AS1456" s="272" t="s">
        <v>677</v>
      </c>
      <c r="AT1456" s="272" t="s">
        <v>677</v>
      </c>
      <c r="AU1456" s="272" t="s">
        <v>677</v>
      </c>
      <c r="AV1456" s="272" t="s">
        <v>677</v>
      </c>
      <c r="AW1456" s="272" t="s">
        <v>677</v>
      </c>
      <c r="AX1456" s="272" t="s">
        <v>677</v>
      </c>
    </row>
    <row r="1457" spans="1:50">
      <c r="A1457" s="272">
        <v>809459</v>
      </c>
      <c r="B1457" s="272" t="s">
        <v>712</v>
      </c>
      <c r="C1457" s="272" t="s">
        <v>262</v>
      </c>
      <c r="D1457" s="272" t="s">
        <v>262</v>
      </c>
      <c r="E1457" s="272" t="s">
        <v>262</v>
      </c>
      <c r="F1457" s="272" t="s">
        <v>262</v>
      </c>
      <c r="G1457" s="272" t="s">
        <v>262</v>
      </c>
      <c r="H1457" s="272" t="s">
        <v>262</v>
      </c>
      <c r="I1457" s="272" t="s">
        <v>262</v>
      </c>
      <c r="J1457" s="272" t="s">
        <v>264</v>
      </c>
      <c r="K1457" s="272" t="s">
        <v>264</v>
      </c>
      <c r="L1457" s="272" t="s">
        <v>262</v>
      </c>
      <c r="M1457" s="272" t="s">
        <v>264</v>
      </c>
      <c r="N1457" s="272" t="s">
        <v>263</v>
      </c>
      <c r="O1457" s="272" t="s">
        <v>677</v>
      </c>
      <c r="P1457" s="272" t="s">
        <v>677</v>
      </c>
      <c r="Q1457" s="272" t="s">
        <v>677</v>
      </c>
      <c r="R1457" s="272" t="s">
        <v>677</v>
      </c>
      <c r="S1457" s="272" t="s">
        <v>677</v>
      </c>
      <c r="T1457" s="272" t="s">
        <v>677</v>
      </c>
      <c r="U1457" s="272" t="s">
        <v>677</v>
      </c>
      <c r="V1457" s="272" t="s">
        <v>677</v>
      </c>
      <c r="W1457" s="272" t="s">
        <v>677</v>
      </c>
      <c r="X1457" s="272" t="s">
        <v>677</v>
      </c>
      <c r="Y1457" s="272" t="s">
        <v>677</v>
      </c>
      <c r="Z1457" s="272" t="s">
        <v>677</v>
      </c>
      <c r="AA1457" s="272" t="s">
        <v>677</v>
      </c>
      <c r="AB1457" s="272" t="s">
        <v>677</v>
      </c>
      <c r="AC1457" s="272" t="s">
        <v>677</v>
      </c>
      <c r="AD1457" s="272" t="s">
        <v>677</v>
      </c>
      <c r="AE1457" s="272" t="s">
        <v>677</v>
      </c>
      <c r="AF1457" s="272" t="s">
        <v>677</v>
      </c>
      <c r="AG1457" s="272" t="s">
        <v>677</v>
      </c>
      <c r="AH1457" s="272" t="s">
        <v>677</v>
      </c>
      <c r="AI1457" s="272" t="s">
        <v>677</v>
      </c>
      <c r="AJ1457" s="272" t="s">
        <v>677</v>
      </c>
      <c r="AK1457" s="272" t="s">
        <v>677</v>
      </c>
      <c r="AL1457" s="272" t="s">
        <v>677</v>
      </c>
      <c r="AM1457" s="272" t="s">
        <v>677</v>
      </c>
      <c r="AN1457" s="272" t="s">
        <v>677</v>
      </c>
      <c r="AO1457" s="272" t="s">
        <v>677</v>
      </c>
      <c r="AP1457" s="272" t="s">
        <v>677</v>
      </c>
      <c r="AQ1457" s="272" t="s">
        <v>677</v>
      </c>
      <c r="AR1457" s="272" t="s">
        <v>677</v>
      </c>
      <c r="AS1457" s="272" t="s">
        <v>677</v>
      </c>
      <c r="AT1457" s="272" t="s">
        <v>677</v>
      </c>
      <c r="AU1457" s="272" t="s">
        <v>677</v>
      </c>
      <c r="AV1457" s="272" t="s">
        <v>677</v>
      </c>
      <c r="AW1457" s="272" t="s">
        <v>677</v>
      </c>
      <c r="AX1457" s="272" t="s">
        <v>677</v>
      </c>
    </row>
    <row r="1458" spans="1:50">
      <c r="A1458" s="272">
        <v>809469</v>
      </c>
      <c r="B1458" s="272" t="s">
        <v>712</v>
      </c>
      <c r="C1458" s="272" t="s">
        <v>264</v>
      </c>
      <c r="D1458" s="272" t="s">
        <v>262</v>
      </c>
      <c r="E1458" s="272" t="s">
        <v>262</v>
      </c>
      <c r="F1458" s="272" t="s">
        <v>264</v>
      </c>
      <c r="G1458" s="272" t="s">
        <v>262</v>
      </c>
      <c r="H1458" s="272" t="s">
        <v>262</v>
      </c>
      <c r="I1458" s="272" t="s">
        <v>262</v>
      </c>
      <c r="J1458" s="272" t="s">
        <v>262</v>
      </c>
      <c r="K1458" s="272" t="s">
        <v>262</v>
      </c>
      <c r="L1458" s="272" t="s">
        <v>262</v>
      </c>
      <c r="M1458" s="272" t="s">
        <v>263</v>
      </c>
      <c r="N1458" s="272" t="s">
        <v>262</v>
      </c>
      <c r="O1458" s="272" t="s">
        <v>677</v>
      </c>
      <c r="P1458" s="272" t="s">
        <v>677</v>
      </c>
      <c r="Q1458" s="272" t="s">
        <v>677</v>
      </c>
      <c r="R1458" s="272" t="s">
        <v>677</v>
      </c>
      <c r="S1458" s="272" t="s">
        <v>677</v>
      </c>
      <c r="T1458" s="272" t="s">
        <v>677</v>
      </c>
      <c r="U1458" s="272" t="s">
        <v>677</v>
      </c>
      <c r="V1458" s="272" t="s">
        <v>677</v>
      </c>
      <c r="W1458" s="272" t="s">
        <v>677</v>
      </c>
      <c r="X1458" s="272" t="s">
        <v>677</v>
      </c>
      <c r="Y1458" s="272" t="s">
        <v>677</v>
      </c>
      <c r="Z1458" s="272" t="s">
        <v>677</v>
      </c>
      <c r="AA1458" s="272" t="s">
        <v>677</v>
      </c>
      <c r="AB1458" s="272" t="s">
        <v>677</v>
      </c>
      <c r="AC1458" s="272" t="s">
        <v>677</v>
      </c>
      <c r="AD1458" s="272" t="s">
        <v>677</v>
      </c>
      <c r="AE1458" s="272" t="s">
        <v>677</v>
      </c>
      <c r="AF1458" s="272" t="s">
        <v>677</v>
      </c>
      <c r="AG1458" s="272" t="s">
        <v>677</v>
      </c>
      <c r="AH1458" s="272" t="s">
        <v>677</v>
      </c>
      <c r="AI1458" s="272" t="s">
        <v>677</v>
      </c>
      <c r="AJ1458" s="272" t="s">
        <v>677</v>
      </c>
      <c r="AK1458" s="272" t="s">
        <v>677</v>
      </c>
      <c r="AL1458" s="272" t="s">
        <v>677</v>
      </c>
      <c r="AM1458" s="272" t="s">
        <v>677</v>
      </c>
      <c r="AN1458" s="272" t="s">
        <v>677</v>
      </c>
      <c r="AO1458" s="272" t="s">
        <v>677</v>
      </c>
      <c r="AP1458" s="272" t="s">
        <v>677</v>
      </c>
      <c r="AQ1458" s="272" t="s">
        <v>677</v>
      </c>
      <c r="AR1458" s="272" t="s">
        <v>677</v>
      </c>
      <c r="AS1458" s="272" t="s">
        <v>677</v>
      </c>
      <c r="AT1458" s="272" t="s">
        <v>677</v>
      </c>
      <c r="AU1458" s="272" t="s">
        <v>677</v>
      </c>
      <c r="AV1458" s="272" t="s">
        <v>677</v>
      </c>
      <c r="AW1458" s="272" t="s">
        <v>677</v>
      </c>
      <c r="AX1458" s="272" t="s">
        <v>677</v>
      </c>
    </row>
    <row r="1459" spans="1:50">
      <c r="A1459" s="272">
        <v>809480</v>
      </c>
      <c r="B1459" s="272" t="s">
        <v>712</v>
      </c>
      <c r="C1459" s="272" t="s">
        <v>264</v>
      </c>
      <c r="D1459" s="272" t="s">
        <v>264</v>
      </c>
      <c r="E1459" s="272" t="s">
        <v>263</v>
      </c>
      <c r="F1459" s="272" t="s">
        <v>264</v>
      </c>
      <c r="G1459" s="272" t="s">
        <v>264</v>
      </c>
      <c r="H1459" s="272" t="s">
        <v>264</v>
      </c>
      <c r="I1459" s="272" t="s">
        <v>263</v>
      </c>
      <c r="J1459" s="272" t="s">
        <v>263</v>
      </c>
      <c r="K1459" s="272" t="s">
        <v>264</v>
      </c>
      <c r="L1459" s="272" t="s">
        <v>263</v>
      </c>
      <c r="M1459" s="272" t="s">
        <v>264</v>
      </c>
      <c r="N1459" s="272" t="s">
        <v>263</v>
      </c>
      <c r="O1459" s="272" t="s">
        <v>677</v>
      </c>
      <c r="P1459" s="272" t="s">
        <v>677</v>
      </c>
      <c r="Q1459" s="272" t="s">
        <v>677</v>
      </c>
      <c r="R1459" s="272" t="s">
        <v>677</v>
      </c>
      <c r="S1459" s="272" t="s">
        <v>677</v>
      </c>
      <c r="T1459" s="272" t="s">
        <v>677</v>
      </c>
      <c r="U1459" s="272" t="s">
        <v>677</v>
      </c>
      <c r="V1459" s="272" t="s">
        <v>677</v>
      </c>
      <c r="W1459" s="272" t="s">
        <v>677</v>
      </c>
      <c r="X1459" s="272" t="s">
        <v>677</v>
      </c>
      <c r="Y1459" s="272" t="s">
        <v>677</v>
      </c>
      <c r="Z1459" s="272" t="s">
        <v>677</v>
      </c>
      <c r="AA1459" s="272" t="s">
        <v>677</v>
      </c>
      <c r="AB1459" s="272" t="s">
        <v>677</v>
      </c>
      <c r="AC1459" s="272" t="s">
        <v>677</v>
      </c>
      <c r="AD1459" s="272" t="s">
        <v>677</v>
      </c>
      <c r="AE1459" s="272" t="s">
        <v>677</v>
      </c>
      <c r="AF1459" s="272" t="s">
        <v>677</v>
      </c>
      <c r="AG1459" s="272" t="s">
        <v>677</v>
      </c>
      <c r="AH1459" s="272" t="s">
        <v>677</v>
      </c>
      <c r="AI1459" s="272" t="s">
        <v>677</v>
      </c>
      <c r="AJ1459" s="272" t="s">
        <v>677</v>
      </c>
      <c r="AK1459" s="272" t="s">
        <v>677</v>
      </c>
      <c r="AL1459" s="272" t="s">
        <v>677</v>
      </c>
      <c r="AM1459" s="272" t="s">
        <v>677</v>
      </c>
      <c r="AN1459" s="272" t="s">
        <v>677</v>
      </c>
      <c r="AO1459" s="272" t="s">
        <v>677</v>
      </c>
      <c r="AP1459" s="272" t="s">
        <v>677</v>
      </c>
      <c r="AQ1459" s="272" t="s">
        <v>677</v>
      </c>
      <c r="AR1459" s="272" t="s">
        <v>677</v>
      </c>
      <c r="AS1459" s="272" t="s">
        <v>677</v>
      </c>
      <c r="AT1459" s="272" t="s">
        <v>677</v>
      </c>
      <c r="AU1459" s="272" t="s">
        <v>677</v>
      </c>
      <c r="AV1459" s="272" t="s">
        <v>677</v>
      </c>
      <c r="AW1459" s="272" t="s">
        <v>677</v>
      </c>
      <c r="AX1459" s="272" t="s">
        <v>677</v>
      </c>
    </row>
    <row r="1460" spans="1:50">
      <c r="A1460" s="272">
        <v>809482</v>
      </c>
      <c r="B1460" s="272" t="s">
        <v>712</v>
      </c>
      <c r="C1460" s="272" t="s">
        <v>264</v>
      </c>
      <c r="D1460" s="272" t="s">
        <v>264</v>
      </c>
      <c r="E1460" s="272" t="s">
        <v>263</v>
      </c>
      <c r="F1460" s="272" t="s">
        <v>262</v>
      </c>
      <c r="G1460" s="272" t="s">
        <v>264</v>
      </c>
      <c r="H1460" s="272" t="s">
        <v>263</v>
      </c>
      <c r="I1460" s="272" t="s">
        <v>263</v>
      </c>
      <c r="J1460" s="272" t="s">
        <v>264</v>
      </c>
      <c r="K1460" s="272" t="s">
        <v>264</v>
      </c>
      <c r="L1460" s="272" t="s">
        <v>263</v>
      </c>
      <c r="M1460" s="272" t="s">
        <v>264</v>
      </c>
      <c r="N1460" s="272" t="s">
        <v>263</v>
      </c>
      <c r="O1460" s="272" t="s">
        <v>677</v>
      </c>
      <c r="P1460" s="272" t="s">
        <v>677</v>
      </c>
      <c r="Q1460" s="272" t="s">
        <v>677</v>
      </c>
      <c r="R1460" s="272" t="s">
        <v>677</v>
      </c>
      <c r="S1460" s="272" t="s">
        <v>677</v>
      </c>
      <c r="T1460" s="272" t="s">
        <v>677</v>
      </c>
      <c r="U1460" s="272" t="s">
        <v>677</v>
      </c>
      <c r="V1460" s="272" t="s">
        <v>677</v>
      </c>
      <c r="W1460" s="272" t="s">
        <v>677</v>
      </c>
      <c r="X1460" s="272" t="s">
        <v>677</v>
      </c>
      <c r="Y1460" s="272" t="s">
        <v>677</v>
      </c>
      <c r="Z1460" s="272" t="s">
        <v>677</v>
      </c>
      <c r="AA1460" s="272" t="s">
        <v>677</v>
      </c>
      <c r="AB1460" s="272" t="s">
        <v>677</v>
      </c>
      <c r="AC1460" s="272" t="s">
        <v>677</v>
      </c>
      <c r="AD1460" s="272" t="s">
        <v>677</v>
      </c>
      <c r="AE1460" s="272" t="s">
        <v>677</v>
      </c>
      <c r="AF1460" s="272" t="s">
        <v>677</v>
      </c>
      <c r="AG1460" s="272" t="s">
        <v>677</v>
      </c>
      <c r="AH1460" s="272" t="s">
        <v>677</v>
      </c>
      <c r="AI1460" s="272" t="s">
        <v>677</v>
      </c>
      <c r="AJ1460" s="272" t="s">
        <v>677</v>
      </c>
      <c r="AK1460" s="272" t="s">
        <v>677</v>
      </c>
      <c r="AL1460" s="272" t="s">
        <v>677</v>
      </c>
      <c r="AM1460" s="272" t="s">
        <v>677</v>
      </c>
      <c r="AN1460" s="272" t="s">
        <v>677</v>
      </c>
      <c r="AO1460" s="272" t="s">
        <v>677</v>
      </c>
      <c r="AP1460" s="272" t="s">
        <v>677</v>
      </c>
      <c r="AQ1460" s="272" t="s">
        <v>677</v>
      </c>
      <c r="AR1460" s="272" t="s">
        <v>677</v>
      </c>
      <c r="AS1460" s="272" t="s">
        <v>677</v>
      </c>
      <c r="AT1460" s="272" t="s">
        <v>677</v>
      </c>
      <c r="AU1460" s="272" t="s">
        <v>677</v>
      </c>
      <c r="AV1460" s="272" t="s">
        <v>677</v>
      </c>
      <c r="AW1460" s="272" t="s">
        <v>677</v>
      </c>
      <c r="AX1460" s="272" t="s">
        <v>677</v>
      </c>
    </row>
    <row r="1461" spans="1:50">
      <c r="A1461" s="272">
        <v>809485</v>
      </c>
      <c r="B1461" s="272" t="s">
        <v>712</v>
      </c>
      <c r="C1461" s="272" t="s">
        <v>264</v>
      </c>
      <c r="D1461" s="272" t="s">
        <v>264</v>
      </c>
      <c r="E1461" s="272" t="s">
        <v>264</v>
      </c>
      <c r="F1461" s="272" t="s">
        <v>264</v>
      </c>
      <c r="G1461" s="272" t="s">
        <v>264</v>
      </c>
      <c r="H1461" s="272" t="s">
        <v>263</v>
      </c>
      <c r="I1461" s="272" t="s">
        <v>262</v>
      </c>
      <c r="J1461" s="272" t="s">
        <v>262</v>
      </c>
      <c r="K1461" s="272" t="s">
        <v>263</v>
      </c>
      <c r="L1461" s="272" t="s">
        <v>263</v>
      </c>
      <c r="M1461" s="272" t="s">
        <v>263</v>
      </c>
      <c r="N1461" s="272" t="s">
        <v>263</v>
      </c>
      <c r="O1461" s="272" t="s">
        <v>677</v>
      </c>
      <c r="P1461" s="272" t="s">
        <v>677</v>
      </c>
      <c r="Q1461" s="272" t="s">
        <v>677</v>
      </c>
      <c r="R1461" s="272" t="s">
        <v>677</v>
      </c>
      <c r="S1461" s="272" t="s">
        <v>677</v>
      </c>
      <c r="T1461" s="272" t="s">
        <v>677</v>
      </c>
      <c r="U1461" s="272" t="s">
        <v>677</v>
      </c>
      <c r="V1461" s="272" t="s">
        <v>677</v>
      </c>
      <c r="W1461" s="272" t="s">
        <v>677</v>
      </c>
      <c r="X1461" s="272" t="s">
        <v>677</v>
      </c>
      <c r="Y1461" s="272" t="s">
        <v>677</v>
      </c>
      <c r="Z1461" s="272" t="s">
        <v>677</v>
      </c>
      <c r="AA1461" s="272" t="s">
        <v>677</v>
      </c>
      <c r="AB1461" s="272" t="s">
        <v>677</v>
      </c>
      <c r="AC1461" s="272" t="s">
        <v>677</v>
      </c>
      <c r="AD1461" s="272" t="s">
        <v>677</v>
      </c>
      <c r="AE1461" s="272" t="s">
        <v>677</v>
      </c>
      <c r="AF1461" s="272" t="s">
        <v>677</v>
      </c>
      <c r="AG1461" s="272" t="s">
        <v>677</v>
      </c>
      <c r="AH1461" s="272" t="s">
        <v>677</v>
      </c>
      <c r="AI1461" s="272" t="s">
        <v>677</v>
      </c>
      <c r="AJ1461" s="272" t="s">
        <v>677</v>
      </c>
      <c r="AK1461" s="272" t="s">
        <v>677</v>
      </c>
      <c r="AL1461" s="272" t="s">
        <v>677</v>
      </c>
      <c r="AM1461" s="272" t="s">
        <v>677</v>
      </c>
      <c r="AN1461" s="272" t="s">
        <v>677</v>
      </c>
      <c r="AO1461" s="272" t="s">
        <v>677</v>
      </c>
      <c r="AP1461" s="272" t="s">
        <v>677</v>
      </c>
      <c r="AQ1461" s="272" t="s">
        <v>677</v>
      </c>
      <c r="AR1461" s="272" t="s">
        <v>677</v>
      </c>
      <c r="AS1461" s="272" t="s">
        <v>677</v>
      </c>
      <c r="AT1461" s="272" t="s">
        <v>677</v>
      </c>
      <c r="AU1461" s="272" t="s">
        <v>677</v>
      </c>
      <c r="AV1461" s="272" t="s">
        <v>677</v>
      </c>
      <c r="AW1461" s="272" t="s">
        <v>677</v>
      </c>
      <c r="AX1461" s="272" t="s">
        <v>677</v>
      </c>
    </row>
    <row r="1462" spans="1:50">
      <c r="A1462" s="272">
        <v>809497</v>
      </c>
      <c r="B1462" s="272" t="s">
        <v>712</v>
      </c>
      <c r="C1462" s="272" t="s">
        <v>262</v>
      </c>
      <c r="D1462" s="272" t="s">
        <v>262</v>
      </c>
      <c r="E1462" s="272" t="s">
        <v>262</v>
      </c>
      <c r="F1462" s="272" t="s">
        <v>264</v>
      </c>
      <c r="G1462" s="272" t="s">
        <v>263</v>
      </c>
      <c r="H1462" s="272" t="s">
        <v>264</v>
      </c>
      <c r="I1462" s="272" t="s">
        <v>264</v>
      </c>
      <c r="J1462" s="272" t="s">
        <v>263</v>
      </c>
      <c r="K1462" s="272" t="s">
        <v>264</v>
      </c>
      <c r="L1462" s="272" t="s">
        <v>263</v>
      </c>
      <c r="M1462" s="272" t="s">
        <v>263</v>
      </c>
      <c r="N1462" s="272" t="s">
        <v>264</v>
      </c>
      <c r="O1462" s="272" t="s">
        <v>677</v>
      </c>
      <c r="P1462" s="272" t="s">
        <v>677</v>
      </c>
      <c r="Q1462" s="272" t="s">
        <v>677</v>
      </c>
      <c r="R1462" s="272" t="s">
        <v>677</v>
      </c>
      <c r="S1462" s="272" t="s">
        <v>677</v>
      </c>
      <c r="T1462" s="272" t="s">
        <v>677</v>
      </c>
      <c r="U1462" s="272" t="s">
        <v>677</v>
      </c>
      <c r="V1462" s="272" t="s">
        <v>677</v>
      </c>
      <c r="W1462" s="272" t="s">
        <v>677</v>
      </c>
      <c r="X1462" s="272" t="s">
        <v>677</v>
      </c>
      <c r="Y1462" s="272" t="s">
        <v>677</v>
      </c>
      <c r="Z1462" s="272" t="s">
        <v>677</v>
      </c>
      <c r="AA1462" s="272" t="s">
        <v>677</v>
      </c>
      <c r="AB1462" s="272" t="s">
        <v>677</v>
      </c>
      <c r="AC1462" s="272" t="s">
        <v>677</v>
      </c>
      <c r="AD1462" s="272" t="s">
        <v>677</v>
      </c>
      <c r="AE1462" s="272" t="s">
        <v>677</v>
      </c>
      <c r="AF1462" s="272" t="s">
        <v>677</v>
      </c>
      <c r="AG1462" s="272" t="s">
        <v>677</v>
      </c>
      <c r="AH1462" s="272" t="s">
        <v>677</v>
      </c>
      <c r="AI1462" s="272" t="s">
        <v>677</v>
      </c>
      <c r="AJ1462" s="272" t="s">
        <v>677</v>
      </c>
      <c r="AK1462" s="272" t="s">
        <v>677</v>
      </c>
      <c r="AL1462" s="272" t="s">
        <v>677</v>
      </c>
      <c r="AM1462" s="272" t="s">
        <v>677</v>
      </c>
      <c r="AN1462" s="272" t="s">
        <v>677</v>
      </c>
      <c r="AO1462" s="272" t="s">
        <v>677</v>
      </c>
      <c r="AP1462" s="272" t="s">
        <v>677</v>
      </c>
      <c r="AQ1462" s="272" t="s">
        <v>677</v>
      </c>
      <c r="AR1462" s="272" t="s">
        <v>677</v>
      </c>
      <c r="AS1462" s="272" t="s">
        <v>677</v>
      </c>
      <c r="AT1462" s="272" t="s">
        <v>677</v>
      </c>
      <c r="AU1462" s="272" t="s">
        <v>677</v>
      </c>
      <c r="AV1462" s="272" t="s">
        <v>677</v>
      </c>
      <c r="AW1462" s="272" t="s">
        <v>677</v>
      </c>
      <c r="AX1462" s="272" t="s">
        <v>677</v>
      </c>
    </row>
    <row r="1463" spans="1:50">
      <c r="A1463" s="272">
        <v>809498</v>
      </c>
      <c r="B1463" s="272" t="s">
        <v>712</v>
      </c>
      <c r="C1463" s="272" t="s">
        <v>262</v>
      </c>
      <c r="D1463" s="272" t="s">
        <v>262</v>
      </c>
      <c r="E1463" s="272" t="s">
        <v>262</v>
      </c>
      <c r="F1463" s="272" t="s">
        <v>263</v>
      </c>
      <c r="G1463" s="272" t="s">
        <v>262</v>
      </c>
      <c r="H1463" s="272" t="s">
        <v>263</v>
      </c>
      <c r="I1463" s="272" t="s">
        <v>263</v>
      </c>
      <c r="J1463" s="272" t="s">
        <v>263</v>
      </c>
      <c r="K1463" s="272" t="s">
        <v>263</v>
      </c>
      <c r="L1463" s="272" t="s">
        <v>263</v>
      </c>
      <c r="M1463" s="272" t="s">
        <v>263</v>
      </c>
      <c r="N1463" s="272" t="s">
        <v>263</v>
      </c>
      <c r="O1463" s="272" t="s">
        <v>677</v>
      </c>
      <c r="P1463" s="272" t="s">
        <v>677</v>
      </c>
      <c r="Q1463" s="272" t="s">
        <v>677</v>
      </c>
      <c r="R1463" s="272" t="s">
        <v>677</v>
      </c>
      <c r="S1463" s="272" t="s">
        <v>677</v>
      </c>
      <c r="T1463" s="272" t="s">
        <v>677</v>
      </c>
      <c r="U1463" s="272" t="s">
        <v>677</v>
      </c>
      <c r="V1463" s="272" t="s">
        <v>677</v>
      </c>
      <c r="W1463" s="272" t="s">
        <v>677</v>
      </c>
      <c r="X1463" s="272" t="s">
        <v>677</v>
      </c>
      <c r="Y1463" s="272" t="s">
        <v>677</v>
      </c>
      <c r="Z1463" s="272" t="s">
        <v>677</v>
      </c>
      <c r="AA1463" s="272" t="s">
        <v>677</v>
      </c>
      <c r="AB1463" s="272" t="s">
        <v>677</v>
      </c>
      <c r="AC1463" s="272" t="s">
        <v>677</v>
      </c>
      <c r="AD1463" s="272" t="s">
        <v>677</v>
      </c>
      <c r="AE1463" s="272" t="s">
        <v>677</v>
      </c>
      <c r="AF1463" s="272" t="s">
        <v>677</v>
      </c>
      <c r="AG1463" s="272" t="s">
        <v>677</v>
      </c>
      <c r="AH1463" s="272" t="s">
        <v>677</v>
      </c>
      <c r="AI1463" s="272" t="s">
        <v>677</v>
      </c>
      <c r="AJ1463" s="272" t="s">
        <v>677</v>
      </c>
      <c r="AK1463" s="272" t="s">
        <v>677</v>
      </c>
      <c r="AL1463" s="272" t="s">
        <v>677</v>
      </c>
      <c r="AM1463" s="272" t="s">
        <v>677</v>
      </c>
      <c r="AN1463" s="272" t="s">
        <v>677</v>
      </c>
      <c r="AO1463" s="272" t="s">
        <v>677</v>
      </c>
      <c r="AP1463" s="272" t="s">
        <v>677</v>
      </c>
      <c r="AQ1463" s="272" t="s">
        <v>677</v>
      </c>
      <c r="AR1463" s="272" t="s">
        <v>677</v>
      </c>
      <c r="AS1463" s="272" t="s">
        <v>677</v>
      </c>
      <c r="AT1463" s="272" t="s">
        <v>677</v>
      </c>
      <c r="AU1463" s="272" t="s">
        <v>677</v>
      </c>
      <c r="AV1463" s="272" t="s">
        <v>677</v>
      </c>
      <c r="AW1463" s="272" t="s">
        <v>677</v>
      </c>
      <c r="AX1463" s="272" t="s">
        <v>677</v>
      </c>
    </row>
    <row r="1464" spans="1:50">
      <c r="A1464" s="272">
        <v>809516</v>
      </c>
      <c r="B1464" s="272" t="s">
        <v>712</v>
      </c>
      <c r="C1464" s="272" t="s">
        <v>264</v>
      </c>
      <c r="D1464" s="272" t="s">
        <v>262</v>
      </c>
      <c r="E1464" s="272" t="s">
        <v>262</v>
      </c>
      <c r="F1464" s="272" t="s">
        <v>262</v>
      </c>
      <c r="G1464" s="272" t="s">
        <v>262</v>
      </c>
      <c r="H1464" s="272" t="s">
        <v>262</v>
      </c>
      <c r="I1464" s="272" t="s">
        <v>262</v>
      </c>
      <c r="J1464" s="272" t="s">
        <v>262</v>
      </c>
      <c r="K1464" s="272" t="s">
        <v>264</v>
      </c>
      <c r="L1464" s="272" t="s">
        <v>262</v>
      </c>
      <c r="M1464" s="272" t="s">
        <v>262</v>
      </c>
      <c r="N1464" s="272" t="s">
        <v>262</v>
      </c>
      <c r="O1464" s="272" t="s">
        <v>677</v>
      </c>
      <c r="P1464" s="272" t="s">
        <v>677</v>
      </c>
      <c r="Q1464" s="272" t="s">
        <v>677</v>
      </c>
      <c r="R1464" s="272" t="s">
        <v>677</v>
      </c>
      <c r="S1464" s="272" t="s">
        <v>677</v>
      </c>
      <c r="T1464" s="272" t="s">
        <v>677</v>
      </c>
      <c r="U1464" s="272" t="s">
        <v>677</v>
      </c>
      <c r="V1464" s="272" t="s">
        <v>677</v>
      </c>
      <c r="W1464" s="272" t="s">
        <v>677</v>
      </c>
      <c r="X1464" s="272" t="s">
        <v>677</v>
      </c>
      <c r="Y1464" s="272" t="s">
        <v>677</v>
      </c>
      <c r="Z1464" s="272" t="s">
        <v>677</v>
      </c>
      <c r="AA1464" s="272" t="s">
        <v>677</v>
      </c>
      <c r="AB1464" s="272" t="s">
        <v>677</v>
      </c>
      <c r="AC1464" s="272" t="s">
        <v>677</v>
      </c>
      <c r="AD1464" s="272" t="s">
        <v>677</v>
      </c>
      <c r="AE1464" s="272" t="s">
        <v>677</v>
      </c>
      <c r="AF1464" s="272" t="s">
        <v>677</v>
      </c>
      <c r="AG1464" s="272" t="s">
        <v>677</v>
      </c>
      <c r="AH1464" s="272" t="s">
        <v>677</v>
      </c>
      <c r="AI1464" s="272" t="s">
        <v>677</v>
      </c>
      <c r="AJ1464" s="272" t="s">
        <v>677</v>
      </c>
      <c r="AK1464" s="272" t="s">
        <v>677</v>
      </c>
      <c r="AL1464" s="272" t="s">
        <v>677</v>
      </c>
      <c r="AM1464" s="272" t="s">
        <v>677</v>
      </c>
      <c r="AN1464" s="272" t="s">
        <v>677</v>
      </c>
      <c r="AO1464" s="272" t="s">
        <v>677</v>
      </c>
      <c r="AP1464" s="272" t="s">
        <v>677</v>
      </c>
      <c r="AQ1464" s="272" t="s">
        <v>677</v>
      </c>
      <c r="AR1464" s="272" t="s">
        <v>677</v>
      </c>
      <c r="AS1464" s="272" t="s">
        <v>677</v>
      </c>
      <c r="AT1464" s="272" t="s">
        <v>677</v>
      </c>
      <c r="AU1464" s="272" t="s">
        <v>677</v>
      </c>
      <c r="AV1464" s="272" t="s">
        <v>677</v>
      </c>
      <c r="AW1464" s="272" t="s">
        <v>677</v>
      </c>
      <c r="AX1464" s="272" t="s">
        <v>677</v>
      </c>
    </row>
    <row r="1465" spans="1:50">
      <c r="A1465" s="272">
        <v>809517</v>
      </c>
      <c r="B1465" s="272" t="s">
        <v>712</v>
      </c>
      <c r="C1465" s="272" t="s">
        <v>262</v>
      </c>
      <c r="D1465" s="272" t="s">
        <v>264</v>
      </c>
      <c r="E1465" s="272" t="s">
        <v>264</v>
      </c>
      <c r="F1465" s="272" t="s">
        <v>263</v>
      </c>
      <c r="G1465" s="272" t="s">
        <v>263</v>
      </c>
      <c r="H1465" s="272" t="s">
        <v>263</v>
      </c>
      <c r="I1465" s="272" t="s">
        <v>263</v>
      </c>
      <c r="J1465" s="272" t="s">
        <v>263</v>
      </c>
      <c r="K1465" s="272" t="s">
        <v>263</v>
      </c>
      <c r="L1465" s="272" t="s">
        <v>263</v>
      </c>
      <c r="M1465" s="272" t="s">
        <v>263</v>
      </c>
      <c r="N1465" s="272" t="s">
        <v>263</v>
      </c>
      <c r="O1465" s="272" t="s">
        <v>677</v>
      </c>
      <c r="P1465" s="272" t="s">
        <v>677</v>
      </c>
      <c r="Q1465" s="272" t="s">
        <v>677</v>
      </c>
      <c r="R1465" s="272" t="s">
        <v>677</v>
      </c>
      <c r="S1465" s="272" t="s">
        <v>677</v>
      </c>
      <c r="T1465" s="272" t="s">
        <v>677</v>
      </c>
      <c r="U1465" s="272" t="s">
        <v>677</v>
      </c>
      <c r="V1465" s="272" t="s">
        <v>677</v>
      </c>
      <c r="W1465" s="272" t="s">
        <v>677</v>
      </c>
      <c r="X1465" s="272" t="s">
        <v>677</v>
      </c>
      <c r="Y1465" s="272" t="s">
        <v>677</v>
      </c>
      <c r="Z1465" s="272" t="s">
        <v>677</v>
      </c>
      <c r="AA1465" s="272" t="s">
        <v>677</v>
      </c>
      <c r="AB1465" s="272" t="s">
        <v>677</v>
      </c>
      <c r="AC1465" s="272" t="s">
        <v>677</v>
      </c>
      <c r="AD1465" s="272" t="s">
        <v>677</v>
      </c>
      <c r="AE1465" s="272" t="s">
        <v>677</v>
      </c>
      <c r="AF1465" s="272" t="s">
        <v>677</v>
      </c>
      <c r="AG1465" s="272" t="s">
        <v>677</v>
      </c>
      <c r="AH1465" s="272" t="s">
        <v>677</v>
      </c>
      <c r="AI1465" s="272" t="s">
        <v>677</v>
      </c>
      <c r="AJ1465" s="272" t="s">
        <v>677</v>
      </c>
      <c r="AK1465" s="272" t="s">
        <v>677</v>
      </c>
      <c r="AL1465" s="272" t="s">
        <v>677</v>
      </c>
      <c r="AM1465" s="272" t="s">
        <v>677</v>
      </c>
      <c r="AN1465" s="272" t="s">
        <v>677</v>
      </c>
      <c r="AO1465" s="272" t="s">
        <v>677</v>
      </c>
      <c r="AP1465" s="272" t="s">
        <v>677</v>
      </c>
      <c r="AQ1465" s="272" t="s">
        <v>677</v>
      </c>
      <c r="AR1465" s="272" t="s">
        <v>677</v>
      </c>
      <c r="AS1465" s="272" t="s">
        <v>677</v>
      </c>
      <c r="AT1465" s="272" t="s">
        <v>677</v>
      </c>
      <c r="AU1465" s="272" t="s">
        <v>677</v>
      </c>
      <c r="AV1465" s="272" t="s">
        <v>677</v>
      </c>
      <c r="AW1465" s="272" t="s">
        <v>677</v>
      </c>
      <c r="AX1465" s="272" t="s">
        <v>677</v>
      </c>
    </row>
    <row r="1466" spans="1:50">
      <c r="A1466" s="272">
        <v>809519</v>
      </c>
      <c r="B1466" s="272" t="s">
        <v>712</v>
      </c>
      <c r="C1466" s="272" t="s">
        <v>262</v>
      </c>
      <c r="D1466" s="272" t="s">
        <v>263</v>
      </c>
      <c r="E1466" s="272" t="s">
        <v>262</v>
      </c>
      <c r="F1466" s="272" t="s">
        <v>264</v>
      </c>
      <c r="G1466" s="272" t="s">
        <v>262</v>
      </c>
      <c r="H1466" s="272" t="s">
        <v>262</v>
      </c>
      <c r="I1466" s="272" t="s">
        <v>262</v>
      </c>
      <c r="J1466" s="272" t="s">
        <v>264</v>
      </c>
      <c r="K1466" s="272" t="s">
        <v>262</v>
      </c>
      <c r="L1466" s="272" t="s">
        <v>262</v>
      </c>
      <c r="M1466" s="272" t="s">
        <v>262</v>
      </c>
      <c r="N1466" s="272" t="s">
        <v>263</v>
      </c>
      <c r="O1466" s="272" t="s">
        <v>677</v>
      </c>
      <c r="P1466" s="272" t="s">
        <v>677</v>
      </c>
      <c r="Q1466" s="272" t="s">
        <v>677</v>
      </c>
      <c r="R1466" s="272" t="s">
        <v>677</v>
      </c>
      <c r="S1466" s="272" t="s">
        <v>677</v>
      </c>
      <c r="T1466" s="272" t="s">
        <v>677</v>
      </c>
      <c r="U1466" s="272" t="s">
        <v>677</v>
      </c>
      <c r="V1466" s="272" t="s">
        <v>677</v>
      </c>
      <c r="W1466" s="272" t="s">
        <v>677</v>
      </c>
      <c r="X1466" s="272" t="s">
        <v>677</v>
      </c>
      <c r="Y1466" s="272" t="s">
        <v>677</v>
      </c>
      <c r="Z1466" s="272" t="s">
        <v>677</v>
      </c>
      <c r="AA1466" s="272" t="s">
        <v>677</v>
      </c>
      <c r="AB1466" s="272" t="s">
        <v>677</v>
      </c>
      <c r="AC1466" s="272" t="s">
        <v>677</v>
      </c>
      <c r="AD1466" s="272" t="s">
        <v>677</v>
      </c>
      <c r="AE1466" s="272" t="s">
        <v>677</v>
      </c>
      <c r="AF1466" s="272" t="s">
        <v>677</v>
      </c>
      <c r="AG1466" s="272" t="s">
        <v>677</v>
      </c>
      <c r="AH1466" s="272" t="s">
        <v>677</v>
      </c>
      <c r="AI1466" s="272" t="s">
        <v>677</v>
      </c>
      <c r="AJ1466" s="272" t="s">
        <v>677</v>
      </c>
      <c r="AK1466" s="272" t="s">
        <v>677</v>
      </c>
      <c r="AL1466" s="272" t="s">
        <v>677</v>
      </c>
      <c r="AM1466" s="272" t="s">
        <v>677</v>
      </c>
      <c r="AN1466" s="272" t="s">
        <v>677</v>
      </c>
      <c r="AO1466" s="272" t="s">
        <v>677</v>
      </c>
      <c r="AP1466" s="272" t="s">
        <v>677</v>
      </c>
      <c r="AQ1466" s="272" t="s">
        <v>677</v>
      </c>
      <c r="AR1466" s="272" t="s">
        <v>677</v>
      </c>
      <c r="AS1466" s="272" t="s">
        <v>677</v>
      </c>
      <c r="AT1466" s="272" t="s">
        <v>677</v>
      </c>
      <c r="AU1466" s="272" t="s">
        <v>677</v>
      </c>
      <c r="AV1466" s="272" t="s">
        <v>677</v>
      </c>
      <c r="AW1466" s="272" t="s">
        <v>677</v>
      </c>
      <c r="AX1466" s="272" t="s">
        <v>677</v>
      </c>
    </row>
    <row r="1467" spans="1:50">
      <c r="A1467" s="272">
        <v>809523</v>
      </c>
      <c r="B1467" s="272" t="s">
        <v>712</v>
      </c>
      <c r="C1467" s="272" t="s">
        <v>264</v>
      </c>
      <c r="D1467" s="272" t="s">
        <v>264</v>
      </c>
      <c r="E1467" s="272" t="s">
        <v>262</v>
      </c>
      <c r="F1467" s="272" t="s">
        <v>262</v>
      </c>
      <c r="G1467" s="272" t="s">
        <v>262</v>
      </c>
      <c r="H1467" s="272" t="s">
        <v>262</v>
      </c>
      <c r="I1467" s="272" t="s">
        <v>264</v>
      </c>
      <c r="J1467" s="272" t="s">
        <v>264</v>
      </c>
      <c r="K1467" s="272" t="s">
        <v>263</v>
      </c>
      <c r="L1467" s="272" t="s">
        <v>264</v>
      </c>
      <c r="M1467" s="272" t="s">
        <v>264</v>
      </c>
      <c r="N1467" s="272" t="s">
        <v>263</v>
      </c>
      <c r="O1467" s="272" t="s">
        <v>677</v>
      </c>
      <c r="P1467" s="272" t="s">
        <v>677</v>
      </c>
      <c r="Q1467" s="272" t="s">
        <v>677</v>
      </c>
      <c r="R1467" s="272" t="s">
        <v>677</v>
      </c>
      <c r="S1467" s="272" t="s">
        <v>677</v>
      </c>
      <c r="T1467" s="272" t="s">
        <v>677</v>
      </c>
      <c r="U1467" s="272" t="s">
        <v>677</v>
      </c>
      <c r="V1467" s="272" t="s">
        <v>677</v>
      </c>
      <c r="W1467" s="272" t="s">
        <v>677</v>
      </c>
      <c r="X1467" s="272" t="s">
        <v>677</v>
      </c>
      <c r="Y1467" s="272" t="s">
        <v>677</v>
      </c>
      <c r="Z1467" s="272" t="s">
        <v>677</v>
      </c>
      <c r="AA1467" s="272" t="s">
        <v>677</v>
      </c>
      <c r="AB1467" s="272" t="s">
        <v>677</v>
      </c>
      <c r="AC1467" s="272" t="s">
        <v>677</v>
      </c>
      <c r="AD1467" s="272" t="s">
        <v>677</v>
      </c>
      <c r="AE1467" s="272" t="s">
        <v>677</v>
      </c>
      <c r="AF1467" s="272" t="s">
        <v>677</v>
      </c>
      <c r="AG1467" s="272" t="s">
        <v>677</v>
      </c>
      <c r="AH1467" s="272" t="s">
        <v>677</v>
      </c>
      <c r="AI1467" s="272" t="s">
        <v>677</v>
      </c>
      <c r="AJ1467" s="272" t="s">
        <v>677</v>
      </c>
      <c r="AK1467" s="272" t="s">
        <v>677</v>
      </c>
      <c r="AL1467" s="272" t="s">
        <v>677</v>
      </c>
      <c r="AM1467" s="272" t="s">
        <v>677</v>
      </c>
      <c r="AN1467" s="272" t="s">
        <v>677</v>
      </c>
      <c r="AO1467" s="272" t="s">
        <v>677</v>
      </c>
      <c r="AP1467" s="272" t="s">
        <v>677</v>
      </c>
      <c r="AQ1467" s="272" t="s">
        <v>677</v>
      </c>
      <c r="AR1467" s="272" t="s">
        <v>677</v>
      </c>
      <c r="AS1467" s="272" t="s">
        <v>677</v>
      </c>
      <c r="AT1467" s="272" t="s">
        <v>677</v>
      </c>
      <c r="AU1467" s="272" t="s">
        <v>677</v>
      </c>
      <c r="AV1467" s="272" t="s">
        <v>677</v>
      </c>
      <c r="AW1467" s="272" t="s">
        <v>677</v>
      </c>
      <c r="AX1467" s="272" t="s">
        <v>677</v>
      </c>
    </row>
    <row r="1468" spans="1:50">
      <c r="A1468" s="272">
        <v>809531</v>
      </c>
      <c r="B1468" s="272" t="s">
        <v>712</v>
      </c>
      <c r="C1468" s="272" t="s">
        <v>264</v>
      </c>
      <c r="D1468" s="272" t="s">
        <v>264</v>
      </c>
      <c r="E1468" s="272" t="s">
        <v>262</v>
      </c>
      <c r="F1468" s="272" t="s">
        <v>262</v>
      </c>
      <c r="G1468" s="272" t="s">
        <v>264</v>
      </c>
      <c r="H1468" s="272" t="s">
        <v>262</v>
      </c>
      <c r="I1468" s="272" t="s">
        <v>262</v>
      </c>
      <c r="J1468" s="272" t="s">
        <v>262</v>
      </c>
      <c r="K1468" s="272" t="s">
        <v>262</v>
      </c>
      <c r="L1468" s="272" t="s">
        <v>262</v>
      </c>
      <c r="M1468" s="272" t="s">
        <v>262</v>
      </c>
      <c r="N1468" s="272" t="s">
        <v>262</v>
      </c>
      <c r="O1468" s="272" t="s">
        <v>677</v>
      </c>
      <c r="P1468" s="272" t="s">
        <v>677</v>
      </c>
      <c r="Q1468" s="272" t="s">
        <v>677</v>
      </c>
      <c r="R1468" s="272" t="s">
        <v>677</v>
      </c>
      <c r="S1468" s="272" t="s">
        <v>677</v>
      </c>
      <c r="T1468" s="272" t="s">
        <v>677</v>
      </c>
      <c r="U1468" s="272" t="s">
        <v>677</v>
      </c>
      <c r="V1468" s="272" t="s">
        <v>677</v>
      </c>
      <c r="W1468" s="272" t="s">
        <v>677</v>
      </c>
      <c r="X1468" s="272" t="s">
        <v>677</v>
      </c>
      <c r="Y1468" s="272" t="s">
        <v>677</v>
      </c>
      <c r="Z1468" s="272" t="s">
        <v>677</v>
      </c>
      <c r="AA1468" s="272" t="s">
        <v>677</v>
      </c>
      <c r="AB1468" s="272" t="s">
        <v>677</v>
      </c>
      <c r="AC1468" s="272" t="s">
        <v>677</v>
      </c>
      <c r="AD1468" s="272" t="s">
        <v>677</v>
      </c>
      <c r="AE1468" s="272" t="s">
        <v>677</v>
      </c>
      <c r="AF1468" s="272" t="s">
        <v>677</v>
      </c>
      <c r="AG1468" s="272" t="s">
        <v>677</v>
      </c>
      <c r="AH1468" s="272" t="s">
        <v>677</v>
      </c>
      <c r="AI1468" s="272" t="s">
        <v>677</v>
      </c>
      <c r="AJ1468" s="272" t="s">
        <v>677</v>
      </c>
      <c r="AK1468" s="272" t="s">
        <v>677</v>
      </c>
      <c r="AL1468" s="272" t="s">
        <v>677</v>
      </c>
      <c r="AM1468" s="272" t="s">
        <v>677</v>
      </c>
      <c r="AN1468" s="272" t="s">
        <v>677</v>
      </c>
      <c r="AO1468" s="272" t="s">
        <v>677</v>
      </c>
      <c r="AP1468" s="272" t="s">
        <v>677</v>
      </c>
      <c r="AQ1468" s="272" t="s">
        <v>677</v>
      </c>
      <c r="AR1468" s="272" t="s">
        <v>677</v>
      </c>
      <c r="AS1468" s="272" t="s">
        <v>677</v>
      </c>
      <c r="AT1468" s="272" t="s">
        <v>677</v>
      </c>
      <c r="AU1468" s="272" t="s">
        <v>677</v>
      </c>
      <c r="AV1468" s="272" t="s">
        <v>677</v>
      </c>
      <c r="AW1468" s="272" t="s">
        <v>677</v>
      </c>
      <c r="AX1468" s="272" t="s">
        <v>677</v>
      </c>
    </row>
    <row r="1469" spans="1:50">
      <c r="A1469" s="272">
        <v>809555</v>
      </c>
      <c r="B1469" s="272" t="s">
        <v>712</v>
      </c>
      <c r="C1469" s="272" t="s">
        <v>264</v>
      </c>
      <c r="D1469" s="272" t="s">
        <v>262</v>
      </c>
      <c r="E1469" s="272" t="s">
        <v>262</v>
      </c>
      <c r="F1469" s="272" t="s">
        <v>262</v>
      </c>
      <c r="G1469" s="272" t="s">
        <v>262</v>
      </c>
      <c r="H1469" s="272" t="s">
        <v>262</v>
      </c>
      <c r="I1469" s="272" t="s">
        <v>262</v>
      </c>
      <c r="J1469" s="272" t="s">
        <v>264</v>
      </c>
      <c r="K1469" s="272" t="s">
        <v>262</v>
      </c>
      <c r="L1469" s="272" t="s">
        <v>263</v>
      </c>
      <c r="M1469" s="272" t="s">
        <v>264</v>
      </c>
      <c r="N1469" s="272" t="s">
        <v>263</v>
      </c>
      <c r="O1469" s="272" t="s">
        <v>677</v>
      </c>
      <c r="P1469" s="272" t="s">
        <v>677</v>
      </c>
      <c r="Q1469" s="272" t="s">
        <v>677</v>
      </c>
      <c r="R1469" s="272" t="s">
        <v>677</v>
      </c>
      <c r="S1469" s="272" t="s">
        <v>677</v>
      </c>
      <c r="T1469" s="272" t="s">
        <v>677</v>
      </c>
      <c r="U1469" s="272" t="s">
        <v>677</v>
      </c>
      <c r="V1469" s="272" t="s">
        <v>677</v>
      </c>
      <c r="W1469" s="272" t="s">
        <v>677</v>
      </c>
      <c r="X1469" s="272" t="s">
        <v>677</v>
      </c>
      <c r="Y1469" s="272" t="s">
        <v>677</v>
      </c>
      <c r="Z1469" s="272" t="s">
        <v>677</v>
      </c>
      <c r="AA1469" s="272" t="s">
        <v>677</v>
      </c>
      <c r="AB1469" s="272" t="s">
        <v>677</v>
      </c>
      <c r="AC1469" s="272" t="s">
        <v>677</v>
      </c>
      <c r="AD1469" s="272" t="s">
        <v>677</v>
      </c>
      <c r="AE1469" s="272" t="s">
        <v>677</v>
      </c>
      <c r="AF1469" s="272" t="s">
        <v>677</v>
      </c>
      <c r="AG1469" s="272" t="s">
        <v>677</v>
      </c>
      <c r="AH1469" s="272" t="s">
        <v>677</v>
      </c>
      <c r="AI1469" s="272" t="s">
        <v>677</v>
      </c>
      <c r="AJ1469" s="272" t="s">
        <v>677</v>
      </c>
      <c r="AK1469" s="272" t="s">
        <v>677</v>
      </c>
      <c r="AL1469" s="272" t="s">
        <v>677</v>
      </c>
      <c r="AM1469" s="272" t="s">
        <v>677</v>
      </c>
      <c r="AN1469" s="272" t="s">
        <v>677</v>
      </c>
      <c r="AO1469" s="272" t="s">
        <v>677</v>
      </c>
      <c r="AP1469" s="272" t="s">
        <v>677</v>
      </c>
      <c r="AQ1469" s="272" t="s">
        <v>677</v>
      </c>
      <c r="AR1469" s="272" t="s">
        <v>677</v>
      </c>
      <c r="AS1469" s="272" t="s">
        <v>677</v>
      </c>
      <c r="AT1469" s="272" t="s">
        <v>677</v>
      </c>
      <c r="AU1469" s="272" t="s">
        <v>677</v>
      </c>
      <c r="AV1469" s="272" t="s">
        <v>677</v>
      </c>
      <c r="AW1469" s="272" t="s">
        <v>677</v>
      </c>
      <c r="AX1469" s="272" t="s">
        <v>677</v>
      </c>
    </row>
    <row r="1470" spans="1:50">
      <c r="A1470" s="272">
        <v>809564</v>
      </c>
      <c r="B1470" s="272" t="s">
        <v>712</v>
      </c>
      <c r="C1470" s="272" t="s">
        <v>264</v>
      </c>
      <c r="D1470" s="272" t="s">
        <v>264</v>
      </c>
      <c r="E1470" s="272" t="s">
        <v>262</v>
      </c>
      <c r="F1470" s="272" t="s">
        <v>262</v>
      </c>
      <c r="G1470" s="272" t="s">
        <v>262</v>
      </c>
      <c r="H1470" s="272" t="s">
        <v>262</v>
      </c>
      <c r="I1470" s="272" t="s">
        <v>264</v>
      </c>
      <c r="J1470" s="272" t="s">
        <v>264</v>
      </c>
      <c r="K1470" s="272" t="s">
        <v>263</v>
      </c>
      <c r="L1470" s="272" t="s">
        <v>262</v>
      </c>
      <c r="M1470" s="272" t="s">
        <v>262</v>
      </c>
      <c r="N1470" s="272" t="s">
        <v>263</v>
      </c>
      <c r="O1470" s="272" t="s">
        <v>677</v>
      </c>
      <c r="P1470" s="272" t="s">
        <v>677</v>
      </c>
      <c r="Q1470" s="272" t="s">
        <v>677</v>
      </c>
      <c r="R1470" s="272" t="s">
        <v>677</v>
      </c>
      <c r="S1470" s="272" t="s">
        <v>677</v>
      </c>
      <c r="T1470" s="272" t="s">
        <v>677</v>
      </c>
      <c r="U1470" s="272" t="s">
        <v>677</v>
      </c>
      <c r="V1470" s="272" t="s">
        <v>677</v>
      </c>
      <c r="W1470" s="272" t="s">
        <v>677</v>
      </c>
      <c r="X1470" s="272" t="s">
        <v>677</v>
      </c>
      <c r="Y1470" s="272" t="s">
        <v>677</v>
      </c>
      <c r="Z1470" s="272" t="s">
        <v>677</v>
      </c>
      <c r="AA1470" s="272" t="s">
        <v>677</v>
      </c>
      <c r="AB1470" s="272" t="s">
        <v>677</v>
      </c>
      <c r="AC1470" s="272" t="s">
        <v>677</v>
      </c>
      <c r="AD1470" s="272" t="s">
        <v>677</v>
      </c>
      <c r="AE1470" s="272" t="s">
        <v>677</v>
      </c>
      <c r="AF1470" s="272" t="s">
        <v>677</v>
      </c>
      <c r="AG1470" s="272" t="s">
        <v>677</v>
      </c>
      <c r="AH1470" s="272" t="s">
        <v>677</v>
      </c>
      <c r="AI1470" s="272" t="s">
        <v>677</v>
      </c>
      <c r="AJ1470" s="272" t="s">
        <v>677</v>
      </c>
      <c r="AK1470" s="272" t="s">
        <v>677</v>
      </c>
      <c r="AL1470" s="272" t="s">
        <v>677</v>
      </c>
      <c r="AM1470" s="272" t="s">
        <v>677</v>
      </c>
      <c r="AN1470" s="272" t="s">
        <v>677</v>
      </c>
      <c r="AO1470" s="272" t="s">
        <v>677</v>
      </c>
      <c r="AP1470" s="272" t="s">
        <v>677</v>
      </c>
      <c r="AQ1470" s="272" t="s">
        <v>677</v>
      </c>
      <c r="AR1470" s="272" t="s">
        <v>677</v>
      </c>
      <c r="AS1470" s="272" t="s">
        <v>677</v>
      </c>
      <c r="AT1470" s="272" t="s">
        <v>677</v>
      </c>
      <c r="AU1470" s="272" t="s">
        <v>677</v>
      </c>
      <c r="AV1470" s="272" t="s">
        <v>677</v>
      </c>
      <c r="AW1470" s="272" t="s">
        <v>677</v>
      </c>
      <c r="AX1470" s="272" t="s">
        <v>677</v>
      </c>
    </row>
    <row r="1471" spans="1:50">
      <c r="A1471" s="272">
        <v>809569</v>
      </c>
      <c r="B1471" s="272" t="s">
        <v>712</v>
      </c>
      <c r="C1471" s="272" t="s">
        <v>262</v>
      </c>
      <c r="D1471" s="272" t="s">
        <v>262</v>
      </c>
      <c r="E1471" s="272" t="s">
        <v>262</v>
      </c>
      <c r="F1471" s="272" t="s">
        <v>264</v>
      </c>
      <c r="G1471" s="272" t="s">
        <v>264</v>
      </c>
      <c r="H1471" s="272" t="s">
        <v>262</v>
      </c>
      <c r="I1471" s="272" t="s">
        <v>263</v>
      </c>
      <c r="J1471" s="272" t="s">
        <v>262</v>
      </c>
      <c r="K1471" s="272" t="s">
        <v>264</v>
      </c>
      <c r="L1471" s="272" t="s">
        <v>262</v>
      </c>
      <c r="M1471" s="272" t="s">
        <v>262</v>
      </c>
      <c r="N1471" s="272" t="s">
        <v>263</v>
      </c>
      <c r="O1471" s="272" t="s">
        <v>677</v>
      </c>
      <c r="P1471" s="272" t="s">
        <v>677</v>
      </c>
      <c r="Q1471" s="272" t="s">
        <v>677</v>
      </c>
      <c r="R1471" s="272" t="s">
        <v>677</v>
      </c>
      <c r="S1471" s="272" t="s">
        <v>677</v>
      </c>
      <c r="T1471" s="272" t="s">
        <v>677</v>
      </c>
      <c r="U1471" s="272" t="s">
        <v>677</v>
      </c>
      <c r="V1471" s="272" t="s">
        <v>677</v>
      </c>
      <c r="W1471" s="272" t="s">
        <v>677</v>
      </c>
      <c r="X1471" s="272" t="s">
        <v>677</v>
      </c>
      <c r="Y1471" s="272" t="s">
        <v>677</v>
      </c>
      <c r="Z1471" s="272" t="s">
        <v>677</v>
      </c>
      <c r="AA1471" s="272" t="s">
        <v>677</v>
      </c>
      <c r="AB1471" s="272" t="s">
        <v>677</v>
      </c>
      <c r="AC1471" s="272" t="s">
        <v>677</v>
      </c>
      <c r="AD1471" s="272" t="s">
        <v>677</v>
      </c>
      <c r="AE1471" s="272" t="s">
        <v>677</v>
      </c>
      <c r="AF1471" s="272" t="s">
        <v>677</v>
      </c>
      <c r="AG1471" s="272" t="s">
        <v>677</v>
      </c>
      <c r="AH1471" s="272" t="s">
        <v>677</v>
      </c>
      <c r="AI1471" s="272" t="s">
        <v>677</v>
      </c>
      <c r="AJ1471" s="272" t="s">
        <v>677</v>
      </c>
      <c r="AK1471" s="272" t="s">
        <v>677</v>
      </c>
      <c r="AL1471" s="272" t="s">
        <v>677</v>
      </c>
      <c r="AM1471" s="272" t="s">
        <v>677</v>
      </c>
      <c r="AN1471" s="272" t="s">
        <v>677</v>
      </c>
      <c r="AO1471" s="272" t="s">
        <v>677</v>
      </c>
      <c r="AP1471" s="272" t="s">
        <v>677</v>
      </c>
      <c r="AQ1471" s="272" t="s">
        <v>677</v>
      </c>
      <c r="AR1471" s="272" t="s">
        <v>677</v>
      </c>
      <c r="AS1471" s="272" t="s">
        <v>677</v>
      </c>
      <c r="AT1471" s="272" t="s">
        <v>677</v>
      </c>
      <c r="AU1471" s="272" t="s">
        <v>677</v>
      </c>
      <c r="AV1471" s="272" t="s">
        <v>677</v>
      </c>
      <c r="AW1471" s="272" t="s">
        <v>677</v>
      </c>
      <c r="AX1471" s="272" t="s">
        <v>677</v>
      </c>
    </row>
    <row r="1472" spans="1:50">
      <c r="A1472" s="272">
        <v>809573</v>
      </c>
      <c r="B1472" s="272" t="s">
        <v>712</v>
      </c>
      <c r="C1472" s="272" t="s">
        <v>262</v>
      </c>
      <c r="D1472" s="272" t="s">
        <v>262</v>
      </c>
      <c r="E1472" s="272" t="s">
        <v>262</v>
      </c>
      <c r="F1472" s="272" t="s">
        <v>262</v>
      </c>
      <c r="G1472" s="272" t="s">
        <v>262</v>
      </c>
      <c r="H1472" s="272" t="s">
        <v>262</v>
      </c>
      <c r="I1472" s="272" t="s">
        <v>262</v>
      </c>
      <c r="J1472" s="272" t="s">
        <v>262</v>
      </c>
      <c r="K1472" s="272" t="s">
        <v>262</v>
      </c>
      <c r="L1472" s="272" t="s">
        <v>262</v>
      </c>
      <c r="M1472" s="272" t="s">
        <v>262</v>
      </c>
      <c r="N1472" s="272" t="s">
        <v>262</v>
      </c>
      <c r="O1472" s="272" t="s">
        <v>677</v>
      </c>
      <c r="P1472" s="272" t="s">
        <v>677</v>
      </c>
      <c r="Q1472" s="272" t="s">
        <v>677</v>
      </c>
      <c r="R1472" s="272" t="s">
        <v>677</v>
      </c>
      <c r="S1472" s="272" t="s">
        <v>677</v>
      </c>
      <c r="T1472" s="272" t="s">
        <v>677</v>
      </c>
      <c r="U1472" s="272" t="s">
        <v>677</v>
      </c>
      <c r="V1472" s="272" t="s">
        <v>677</v>
      </c>
      <c r="W1472" s="272" t="s">
        <v>677</v>
      </c>
      <c r="X1472" s="272" t="s">
        <v>677</v>
      </c>
      <c r="Y1472" s="272" t="s">
        <v>677</v>
      </c>
      <c r="Z1472" s="272" t="s">
        <v>677</v>
      </c>
      <c r="AA1472" s="272" t="s">
        <v>677</v>
      </c>
      <c r="AB1472" s="272" t="s">
        <v>677</v>
      </c>
      <c r="AC1472" s="272" t="s">
        <v>677</v>
      </c>
      <c r="AD1472" s="272" t="s">
        <v>677</v>
      </c>
      <c r="AE1472" s="272" t="s">
        <v>677</v>
      </c>
      <c r="AF1472" s="272" t="s">
        <v>677</v>
      </c>
      <c r="AG1472" s="272" t="s">
        <v>677</v>
      </c>
      <c r="AH1472" s="272" t="s">
        <v>677</v>
      </c>
      <c r="AI1472" s="272" t="s">
        <v>677</v>
      </c>
      <c r="AJ1472" s="272" t="s">
        <v>677</v>
      </c>
      <c r="AK1472" s="272" t="s">
        <v>677</v>
      </c>
      <c r="AL1472" s="272" t="s">
        <v>677</v>
      </c>
      <c r="AM1472" s="272" t="s">
        <v>677</v>
      </c>
      <c r="AN1472" s="272" t="s">
        <v>677</v>
      </c>
      <c r="AO1472" s="272" t="s">
        <v>677</v>
      </c>
      <c r="AP1472" s="272" t="s">
        <v>677</v>
      </c>
      <c r="AQ1472" s="272" t="s">
        <v>677</v>
      </c>
      <c r="AR1472" s="272" t="s">
        <v>677</v>
      </c>
      <c r="AS1472" s="272" t="s">
        <v>677</v>
      </c>
      <c r="AT1472" s="272" t="s">
        <v>677</v>
      </c>
      <c r="AU1472" s="272" t="s">
        <v>677</v>
      </c>
      <c r="AV1472" s="272" t="s">
        <v>677</v>
      </c>
      <c r="AW1472" s="272" t="s">
        <v>677</v>
      </c>
      <c r="AX1472" s="272" t="s">
        <v>677</v>
      </c>
    </row>
    <row r="1473" spans="1:50">
      <c r="A1473" s="272">
        <v>809582</v>
      </c>
      <c r="B1473" s="272" t="s">
        <v>712</v>
      </c>
      <c r="C1473" s="272" t="s">
        <v>262</v>
      </c>
      <c r="D1473" s="272" t="s">
        <v>262</v>
      </c>
      <c r="E1473" s="272" t="s">
        <v>262</v>
      </c>
      <c r="F1473" s="272" t="s">
        <v>262</v>
      </c>
      <c r="G1473" s="272" t="s">
        <v>264</v>
      </c>
      <c r="H1473" s="272" t="s">
        <v>262</v>
      </c>
      <c r="I1473" s="272" t="s">
        <v>263</v>
      </c>
      <c r="J1473" s="272" t="s">
        <v>263</v>
      </c>
      <c r="K1473" s="272" t="s">
        <v>262</v>
      </c>
      <c r="L1473" s="272" t="s">
        <v>263</v>
      </c>
      <c r="M1473" s="272" t="s">
        <v>263</v>
      </c>
      <c r="N1473" s="272" t="s">
        <v>263</v>
      </c>
      <c r="O1473" s="272" t="s">
        <v>677</v>
      </c>
      <c r="P1473" s="272" t="s">
        <v>677</v>
      </c>
      <c r="Q1473" s="272" t="s">
        <v>677</v>
      </c>
      <c r="R1473" s="272" t="s">
        <v>677</v>
      </c>
      <c r="S1473" s="272" t="s">
        <v>677</v>
      </c>
      <c r="T1473" s="272" t="s">
        <v>677</v>
      </c>
      <c r="U1473" s="272" t="s">
        <v>677</v>
      </c>
      <c r="V1473" s="272" t="s">
        <v>677</v>
      </c>
      <c r="W1473" s="272" t="s">
        <v>677</v>
      </c>
      <c r="X1473" s="272" t="s">
        <v>677</v>
      </c>
      <c r="Y1473" s="272" t="s">
        <v>677</v>
      </c>
      <c r="Z1473" s="272" t="s">
        <v>677</v>
      </c>
      <c r="AA1473" s="272" t="s">
        <v>677</v>
      </c>
      <c r="AB1473" s="272" t="s">
        <v>677</v>
      </c>
      <c r="AC1473" s="272" t="s">
        <v>677</v>
      </c>
      <c r="AD1473" s="272" t="s">
        <v>677</v>
      </c>
      <c r="AE1473" s="272" t="s">
        <v>677</v>
      </c>
      <c r="AF1473" s="272" t="s">
        <v>677</v>
      </c>
      <c r="AG1473" s="272" t="s">
        <v>677</v>
      </c>
      <c r="AH1473" s="272" t="s">
        <v>677</v>
      </c>
      <c r="AI1473" s="272" t="s">
        <v>677</v>
      </c>
      <c r="AJ1473" s="272" t="s">
        <v>677</v>
      </c>
      <c r="AK1473" s="272" t="s">
        <v>677</v>
      </c>
      <c r="AL1473" s="272" t="s">
        <v>677</v>
      </c>
      <c r="AM1473" s="272" t="s">
        <v>677</v>
      </c>
      <c r="AN1473" s="272" t="s">
        <v>677</v>
      </c>
      <c r="AO1473" s="272" t="s">
        <v>677</v>
      </c>
      <c r="AP1473" s="272" t="s">
        <v>677</v>
      </c>
      <c r="AQ1473" s="272" t="s">
        <v>677</v>
      </c>
      <c r="AR1473" s="272" t="s">
        <v>677</v>
      </c>
      <c r="AS1473" s="272" t="s">
        <v>677</v>
      </c>
      <c r="AT1473" s="272" t="s">
        <v>677</v>
      </c>
      <c r="AU1473" s="272" t="s">
        <v>677</v>
      </c>
      <c r="AV1473" s="272" t="s">
        <v>677</v>
      </c>
      <c r="AW1473" s="272" t="s">
        <v>677</v>
      </c>
      <c r="AX1473" s="272" t="s">
        <v>677</v>
      </c>
    </row>
    <row r="1474" spans="1:50">
      <c r="A1474" s="272">
        <v>809583</v>
      </c>
      <c r="B1474" s="272" t="s">
        <v>712</v>
      </c>
      <c r="C1474" s="272" t="s">
        <v>264</v>
      </c>
      <c r="D1474" s="272" t="s">
        <v>262</v>
      </c>
      <c r="E1474" s="272" t="s">
        <v>262</v>
      </c>
      <c r="F1474" s="272" t="s">
        <v>264</v>
      </c>
      <c r="G1474" s="272" t="s">
        <v>262</v>
      </c>
      <c r="H1474" s="272" t="s">
        <v>262</v>
      </c>
      <c r="I1474" s="272" t="s">
        <v>262</v>
      </c>
      <c r="J1474" s="272" t="s">
        <v>264</v>
      </c>
      <c r="K1474" s="272" t="s">
        <v>264</v>
      </c>
      <c r="L1474" s="272" t="s">
        <v>264</v>
      </c>
      <c r="M1474" s="272" t="s">
        <v>262</v>
      </c>
      <c r="N1474" s="272" t="s">
        <v>263</v>
      </c>
      <c r="O1474" s="272" t="s">
        <v>677</v>
      </c>
      <c r="P1474" s="272" t="s">
        <v>677</v>
      </c>
      <c r="Q1474" s="272" t="s">
        <v>677</v>
      </c>
      <c r="R1474" s="272" t="s">
        <v>677</v>
      </c>
      <c r="S1474" s="272" t="s">
        <v>677</v>
      </c>
      <c r="T1474" s="272" t="s">
        <v>677</v>
      </c>
      <c r="U1474" s="272" t="s">
        <v>677</v>
      </c>
      <c r="V1474" s="272" t="s">
        <v>677</v>
      </c>
      <c r="W1474" s="272" t="s">
        <v>677</v>
      </c>
      <c r="X1474" s="272" t="s">
        <v>677</v>
      </c>
      <c r="Y1474" s="272" t="s">
        <v>677</v>
      </c>
      <c r="Z1474" s="272" t="s">
        <v>677</v>
      </c>
      <c r="AA1474" s="272" t="s">
        <v>677</v>
      </c>
      <c r="AB1474" s="272" t="s">
        <v>677</v>
      </c>
      <c r="AC1474" s="272" t="s">
        <v>677</v>
      </c>
      <c r="AD1474" s="272" t="s">
        <v>677</v>
      </c>
      <c r="AE1474" s="272" t="s">
        <v>677</v>
      </c>
      <c r="AF1474" s="272" t="s">
        <v>677</v>
      </c>
      <c r="AG1474" s="272" t="s">
        <v>677</v>
      </c>
      <c r="AH1474" s="272" t="s">
        <v>677</v>
      </c>
      <c r="AI1474" s="272" t="s">
        <v>677</v>
      </c>
      <c r="AJ1474" s="272" t="s">
        <v>677</v>
      </c>
      <c r="AK1474" s="272" t="s">
        <v>677</v>
      </c>
      <c r="AL1474" s="272" t="s">
        <v>677</v>
      </c>
      <c r="AM1474" s="272" t="s">
        <v>677</v>
      </c>
      <c r="AN1474" s="272" t="s">
        <v>677</v>
      </c>
      <c r="AO1474" s="272" t="s">
        <v>677</v>
      </c>
      <c r="AP1474" s="272" t="s">
        <v>677</v>
      </c>
      <c r="AQ1474" s="272" t="s">
        <v>677</v>
      </c>
      <c r="AR1474" s="272" t="s">
        <v>677</v>
      </c>
      <c r="AS1474" s="272" t="s">
        <v>677</v>
      </c>
      <c r="AT1474" s="272" t="s">
        <v>677</v>
      </c>
      <c r="AU1474" s="272" t="s">
        <v>677</v>
      </c>
      <c r="AV1474" s="272" t="s">
        <v>677</v>
      </c>
      <c r="AW1474" s="272" t="s">
        <v>677</v>
      </c>
      <c r="AX1474" s="272" t="s">
        <v>677</v>
      </c>
    </row>
    <row r="1475" spans="1:50">
      <c r="A1475" s="272">
        <v>809586</v>
      </c>
      <c r="B1475" s="272" t="s">
        <v>712</v>
      </c>
      <c r="C1475" s="272" t="s">
        <v>262</v>
      </c>
      <c r="D1475" s="272" t="s">
        <v>262</v>
      </c>
      <c r="E1475" s="272" t="s">
        <v>264</v>
      </c>
      <c r="F1475" s="272" t="s">
        <v>262</v>
      </c>
      <c r="G1475" s="272" t="s">
        <v>264</v>
      </c>
      <c r="H1475" s="272" t="s">
        <v>264</v>
      </c>
      <c r="I1475" s="272" t="s">
        <v>262</v>
      </c>
      <c r="J1475" s="272" t="s">
        <v>262</v>
      </c>
      <c r="K1475" s="272" t="s">
        <v>262</v>
      </c>
      <c r="L1475" s="272" t="s">
        <v>263</v>
      </c>
      <c r="M1475" s="272" t="s">
        <v>262</v>
      </c>
      <c r="N1475" s="272" t="s">
        <v>263</v>
      </c>
      <c r="O1475" s="272" t="s">
        <v>677</v>
      </c>
      <c r="P1475" s="272" t="s">
        <v>677</v>
      </c>
      <c r="Q1475" s="272" t="s">
        <v>677</v>
      </c>
      <c r="R1475" s="272" t="s">
        <v>677</v>
      </c>
      <c r="S1475" s="272" t="s">
        <v>677</v>
      </c>
      <c r="T1475" s="272" t="s">
        <v>677</v>
      </c>
      <c r="U1475" s="272" t="s">
        <v>677</v>
      </c>
      <c r="V1475" s="272" t="s">
        <v>677</v>
      </c>
      <c r="W1475" s="272" t="s">
        <v>677</v>
      </c>
      <c r="X1475" s="272" t="s">
        <v>677</v>
      </c>
      <c r="Y1475" s="272" t="s">
        <v>677</v>
      </c>
      <c r="Z1475" s="272" t="s">
        <v>677</v>
      </c>
      <c r="AA1475" s="272" t="s">
        <v>677</v>
      </c>
      <c r="AB1475" s="272" t="s">
        <v>677</v>
      </c>
      <c r="AC1475" s="272" t="s">
        <v>677</v>
      </c>
      <c r="AD1475" s="272" t="s">
        <v>677</v>
      </c>
      <c r="AE1475" s="272" t="s">
        <v>677</v>
      </c>
      <c r="AF1475" s="272" t="s">
        <v>677</v>
      </c>
      <c r="AG1475" s="272" t="s">
        <v>677</v>
      </c>
      <c r="AH1475" s="272" t="s">
        <v>677</v>
      </c>
      <c r="AI1475" s="272" t="s">
        <v>677</v>
      </c>
      <c r="AJ1475" s="272" t="s">
        <v>677</v>
      </c>
      <c r="AK1475" s="272" t="s">
        <v>677</v>
      </c>
      <c r="AL1475" s="272" t="s">
        <v>677</v>
      </c>
      <c r="AM1475" s="272" t="s">
        <v>677</v>
      </c>
      <c r="AN1475" s="272" t="s">
        <v>677</v>
      </c>
      <c r="AO1475" s="272" t="s">
        <v>677</v>
      </c>
      <c r="AP1475" s="272" t="s">
        <v>677</v>
      </c>
      <c r="AQ1475" s="272" t="s">
        <v>677</v>
      </c>
      <c r="AR1475" s="272" t="s">
        <v>677</v>
      </c>
      <c r="AS1475" s="272" t="s">
        <v>677</v>
      </c>
      <c r="AT1475" s="272" t="s">
        <v>677</v>
      </c>
      <c r="AU1475" s="272" t="s">
        <v>677</v>
      </c>
      <c r="AV1475" s="272" t="s">
        <v>677</v>
      </c>
      <c r="AW1475" s="272" t="s">
        <v>677</v>
      </c>
      <c r="AX1475" s="272" t="s">
        <v>677</v>
      </c>
    </row>
    <row r="1476" spans="1:50">
      <c r="A1476" s="272">
        <v>809602</v>
      </c>
      <c r="B1476" s="272" t="s">
        <v>712</v>
      </c>
      <c r="C1476" s="272" t="s">
        <v>262</v>
      </c>
      <c r="D1476" s="272" t="s">
        <v>264</v>
      </c>
      <c r="E1476" s="272" t="s">
        <v>262</v>
      </c>
      <c r="F1476" s="272" t="s">
        <v>264</v>
      </c>
      <c r="G1476" s="272" t="s">
        <v>262</v>
      </c>
      <c r="H1476" s="272" t="s">
        <v>262</v>
      </c>
      <c r="I1476" s="272" t="s">
        <v>264</v>
      </c>
      <c r="J1476" s="272" t="s">
        <v>264</v>
      </c>
      <c r="K1476" s="272" t="s">
        <v>264</v>
      </c>
      <c r="L1476" s="272" t="s">
        <v>263</v>
      </c>
      <c r="M1476" s="272" t="s">
        <v>264</v>
      </c>
      <c r="N1476" s="272" t="s">
        <v>264</v>
      </c>
      <c r="O1476" s="272" t="s">
        <v>677</v>
      </c>
      <c r="P1476" s="272" t="s">
        <v>677</v>
      </c>
      <c r="Q1476" s="272" t="s">
        <v>677</v>
      </c>
      <c r="R1476" s="272" t="s">
        <v>677</v>
      </c>
      <c r="S1476" s="272" t="s">
        <v>677</v>
      </c>
      <c r="T1476" s="272" t="s">
        <v>677</v>
      </c>
      <c r="U1476" s="272" t="s">
        <v>677</v>
      </c>
      <c r="V1476" s="272" t="s">
        <v>677</v>
      </c>
      <c r="W1476" s="272" t="s">
        <v>677</v>
      </c>
      <c r="X1476" s="272" t="s">
        <v>677</v>
      </c>
      <c r="Y1476" s="272" t="s">
        <v>677</v>
      </c>
      <c r="Z1476" s="272" t="s">
        <v>677</v>
      </c>
      <c r="AA1476" s="272" t="s">
        <v>677</v>
      </c>
      <c r="AB1476" s="272" t="s">
        <v>677</v>
      </c>
      <c r="AC1476" s="272" t="s">
        <v>677</v>
      </c>
      <c r="AD1476" s="272" t="s">
        <v>677</v>
      </c>
      <c r="AE1476" s="272" t="s">
        <v>677</v>
      </c>
      <c r="AF1476" s="272" t="s">
        <v>677</v>
      </c>
      <c r="AG1476" s="272" t="s">
        <v>677</v>
      </c>
      <c r="AH1476" s="272" t="s">
        <v>677</v>
      </c>
      <c r="AI1476" s="272" t="s">
        <v>677</v>
      </c>
      <c r="AJ1476" s="272" t="s">
        <v>677</v>
      </c>
      <c r="AK1476" s="272" t="s">
        <v>677</v>
      </c>
      <c r="AL1476" s="272" t="s">
        <v>677</v>
      </c>
      <c r="AM1476" s="272" t="s">
        <v>677</v>
      </c>
      <c r="AN1476" s="272" t="s">
        <v>677</v>
      </c>
      <c r="AO1476" s="272" t="s">
        <v>677</v>
      </c>
      <c r="AP1476" s="272" t="s">
        <v>677</v>
      </c>
      <c r="AQ1476" s="272" t="s">
        <v>677</v>
      </c>
      <c r="AR1476" s="272" t="s">
        <v>677</v>
      </c>
      <c r="AS1476" s="272" t="s">
        <v>677</v>
      </c>
      <c r="AT1476" s="272" t="s">
        <v>677</v>
      </c>
      <c r="AU1476" s="272" t="s">
        <v>677</v>
      </c>
      <c r="AV1476" s="272" t="s">
        <v>677</v>
      </c>
      <c r="AW1476" s="272" t="s">
        <v>677</v>
      </c>
      <c r="AX1476" s="272" t="s">
        <v>677</v>
      </c>
    </row>
    <row r="1477" spans="1:50">
      <c r="A1477" s="272">
        <v>809619</v>
      </c>
      <c r="B1477" s="272" t="s">
        <v>712</v>
      </c>
      <c r="C1477" s="272" t="s">
        <v>262</v>
      </c>
      <c r="D1477" s="272" t="s">
        <v>262</v>
      </c>
      <c r="E1477" s="272" t="s">
        <v>262</v>
      </c>
      <c r="F1477" s="272" t="s">
        <v>264</v>
      </c>
      <c r="G1477" s="272" t="s">
        <v>262</v>
      </c>
      <c r="H1477" s="272" t="s">
        <v>262</v>
      </c>
      <c r="I1477" s="272" t="s">
        <v>264</v>
      </c>
      <c r="J1477" s="272" t="s">
        <v>264</v>
      </c>
      <c r="K1477" s="272" t="s">
        <v>264</v>
      </c>
      <c r="L1477" s="272" t="s">
        <v>264</v>
      </c>
      <c r="M1477" s="272" t="s">
        <v>262</v>
      </c>
      <c r="N1477" s="272" t="s">
        <v>264</v>
      </c>
      <c r="O1477" s="272" t="s">
        <v>677</v>
      </c>
      <c r="P1477" s="272" t="s">
        <v>677</v>
      </c>
      <c r="Q1477" s="272" t="s">
        <v>677</v>
      </c>
      <c r="R1477" s="272" t="s">
        <v>677</v>
      </c>
      <c r="S1477" s="272" t="s">
        <v>677</v>
      </c>
      <c r="T1477" s="272" t="s">
        <v>677</v>
      </c>
      <c r="U1477" s="272" t="s">
        <v>677</v>
      </c>
      <c r="V1477" s="272" t="s">
        <v>677</v>
      </c>
      <c r="W1477" s="272" t="s">
        <v>677</v>
      </c>
      <c r="X1477" s="272" t="s">
        <v>677</v>
      </c>
      <c r="Y1477" s="272" t="s">
        <v>677</v>
      </c>
      <c r="Z1477" s="272" t="s">
        <v>677</v>
      </c>
      <c r="AA1477" s="272" t="s">
        <v>677</v>
      </c>
      <c r="AB1477" s="272" t="s">
        <v>677</v>
      </c>
      <c r="AC1477" s="272" t="s">
        <v>677</v>
      </c>
      <c r="AD1477" s="272" t="s">
        <v>677</v>
      </c>
      <c r="AE1477" s="272" t="s">
        <v>677</v>
      </c>
      <c r="AF1477" s="272" t="s">
        <v>677</v>
      </c>
      <c r="AG1477" s="272" t="s">
        <v>677</v>
      </c>
      <c r="AH1477" s="272" t="s">
        <v>677</v>
      </c>
      <c r="AI1477" s="272" t="s">
        <v>677</v>
      </c>
      <c r="AJ1477" s="272" t="s">
        <v>677</v>
      </c>
      <c r="AK1477" s="272" t="s">
        <v>677</v>
      </c>
      <c r="AL1477" s="272" t="s">
        <v>677</v>
      </c>
      <c r="AM1477" s="272" t="s">
        <v>677</v>
      </c>
      <c r="AN1477" s="272" t="s">
        <v>677</v>
      </c>
      <c r="AO1477" s="272" t="s">
        <v>677</v>
      </c>
      <c r="AP1477" s="272" t="s">
        <v>677</v>
      </c>
      <c r="AQ1477" s="272" t="s">
        <v>677</v>
      </c>
      <c r="AR1477" s="272" t="s">
        <v>677</v>
      </c>
      <c r="AS1477" s="272" t="s">
        <v>677</v>
      </c>
      <c r="AT1477" s="272" t="s">
        <v>677</v>
      </c>
      <c r="AU1477" s="272" t="s">
        <v>677</v>
      </c>
      <c r="AV1477" s="272" t="s">
        <v>677</v>
      </c>
      <c r="AW1477" s="272" t="s">
        <v>677</v>
      </c>
      <c r="AX1477" s="272" t="s">
        <v>677</v>
      </c>
    </row>
    <row r="1478" spans="1:50">
      <c r="A1478" s="272">
        <v>809623</v>
      </c>
      <c r="B1478" s="272" t="s">
        <v>712</v>
      </c>
      <c r="C1478" s="272" t="s">
        <v>264</v>
      </c>
      <c r="D1478" s="272" t="s">
        <v>262</v>
      </c>
      <c r="E1478" s="272" t="s">
        <v>262</v>
      </c>
      <c r="F1478" s="272" t="s">
        <v>262</v>
      </c>
      <c r="G1478" s="272" t="s">
        <v>264</v>
      </c>
      <c r="H1478" s="272" t="s">
        <v>262</v>
      </c>
      <c r="I1478" s="272" t="s">
        <v>262</v>
      </c>
      <c r="J1478" s="272" t="s">
        <v>264</v>
      </c>
      <c r="K1478" s="272" t="s">
        <v>262</v>
      </c>
      <c r="L1478" s="272" t="s">
        <v>263</v>
      </c>
      <c r="M1478" s="272" t="s">
        <v>262</v>
      </c>
      <c r="N1478" s="272" t="s">
        <v>263</v>
      </c>
      <c r="O1478" s="272" t="s">
        <v>677</v>
      </c>
      <c r="P1478" s="272" t="s">
        <v>677</v>
      </c>
      <c r="Q1478" s="272" t="s">
        <v>677</v>
      </c>
      <c r="R1478" s="272" t="s">
        <v>677</v>
      </c>
      <c r="S1478" s="272" t="s">
        <v>677</v>
      </c>
      <c r="T1478" s="272" t="s">
        <v>677</v>
      </c>
      <c r="U1478" s="272" t="s">
        <v>677</v>
      </c>
      <c r="V1478" s="272" t="s">
        <v>677</v>
      </c>
      <c r="W1478" s="272" t="s">
        <v>677</v>
      </c>
      <c r="X1478" s="272" t="s">
        <v>677</v>
      </c>
      <c r="Y1478" s="272" t="s">
        <v>677</v>
      </c>
      <c r="Z1478" s="272" t="s">
        <v>677</v>
      </c>
      <c r="AA1478" s="272" t="s">
        <v>677</v>
      </c>
      <c r="AB1478" s="272" t="s">
        <v>677</v>
      </c>
      <c r="AC1478" s="272" t="s">
        <v>677</v>
      </c>
      <c r="AD1478" s="272" t="s">
        <v>677</v>
      </c>
      <c r="AE1478" s="272" t="s">
        <v>677</v>
      </c>
      <c r="AF1478" s="272" t="s">
        <v>677</v>
      </c>
      <c r="AG1478" s="272" t="s">
        <v>677</v>
      </c>
      <c r="AH1478" s="272" t="s">
        <v>677</v>
      </c>
      <c r="AI1478" s="272" t="s">
        <v>677</v>
      </c>
      <c r="AJ1478" s="272" t="s">
        <v>677</v>
      </c>
      <c r="AK1478" s="272" t="s">
        <v>677</v>
      </c>
      <c r="AL1478" s="272" t="s">
        <v>677</v>
      </c>
      <c r="AM1478" s="272" t="s">
        <v>677</v>
      </c>
      <c r="AN1478" s="272" t="s">
        <v>677</v>
      </c>
      <c r="AO1478" s="272" t="s">
        <v>677</v>
      </c>
      <c r="AP1478" s="272" t="s">
        <v>677</v>
      </c>
      <c r="AQ1478" s="272" t="s">
        <v>677</v>
      </c>
      <c r="AR1478" s="272" t="s">
        <v>677</v>
      </c>
      <c r="AS1478" s="272" t="s">
        <v>677</v>
      </c>
      <c r="AT1478" s="272" t="s">
        <v>677</v>
      </c>
      <c r="AU1478" s="272" t="s">
        <v>677</v>
      </c>
      <c r="AV1478" s="272" t="s">
        <v>677</v>
      </c>
      <c r="AW1478" s="272" t="s">
        <v>677</v>
      </c>
      <c r="AX1478" s="272" t="s">
        <v>677</v>
      </c>
    </row>
    <row r="1479" spans="1:50">
      <c r="A1479" s="272">
        <v>809637</v>
      </c>
      <c r="B1479" s="272" t="s">
        <v>712</v>
      </c>
      <c r="C1479" s="272" t="s">
        <v>262</v>
      </c>
      <c r="D1479" s="272" t="s">
        <v>262</v>
      </c>
      <c r="E1479" s="272" t="s">
        <v>264</v>
      </c>
      <c r="F1479" s="272" t="s">
        <v>264</v>
      </c>
      <c r="G1479" s="272" t="s">
        <v>262</v>
      </c>
      <c r="H1479" s="272" t="s">
        <v>263</v>
      </c>
      <c r="I1479" s="272" t="s">
        <v>262</v>
      </c>
      <c r="J1479" s="272" t="s">
        <v>262</v>
      </c>
      <c r="K1479" s="272" t="s">
        <v>264</v>
      </c>
      <c r="L1479" s="272" t="s">
        <v>262</v>
      </c>
      <c r="M1479" s="272" t="s">
        <v>262</v>
      </c>
      <c r="N1479" s="272" t="s">
        <v>263</v>
      </c>
      <c r="O1479" s="272" t="s">
        <v>677</v>
      </c>
      <c r="P1479" s="272" t="s">
        <v>677</v>
      </c>
      <c r="Q1479" s="272" t="s">
        <v>677</v>
      </c>
      <c r="R1479" s="272" t="s">
        <v>677</v>
      </c>
      <c r="S1479" s="272" t="s">
        <v>677</v>
      </c>
      <c r="T1479" s="272" t="s">
        <v>677</v>
      </c>
      <c r="U1479" s="272" t="s">
        <v>677</v>
      </c>
      <c r="V1479" s="272" t="s">
        <v>677</v>
      </c>
      <c r="W1479" s="272" t="s">
        <v>677</v>
      </c>
      <c r="X1479" s="272" t="s">
        <v>677</v>
      </c>
      <c r="Y1479" s="272" t="s">
        <v>677</v>
      </c>
      <c r="Z1479" s="272" t="s">
        <v>677</v>
      </c>
      <c r="AA1479" s="272" t="s">
        <v>677</v>
      </c>
      <c r="AB1479" s="272" t="s">
        <v>677</v>
      </c>
      <c r="AC1479" s="272" t="s">
        <v>677</v>
      </c>
      <c r="AD1479" s="272" t="s">
        <v>677</v>
      </c>
      <c r="AE1479" s="272" t="s">
        <v>677</v>
      </c>
      <c r="AF1479" s="272" t="s">
        <v>677</v>
      </c>
      <c r="AG1479" s="272" t="s">
        <v>677</v>
      </c>
      <c r="AH1479" s="272" t="s">
        <v>677</v>
      </c>
      <c r="AI1479" s="272" t="s">
        <v>677</v>
      </c>
      <c r="AJ1479" s="272" t="s">
        <v>677</v>
      </c>
      <c r="AK1479" s="272" t="s">
        <v>677</v>
      </c>
      <c r="AL1479" s="272" t="s">
        <v>677</v>
      </c>
      <c r="AM1479" s="272" t="s">
        <v>677</v>
      </c>
      <c r="AN1479" s="272" t="s">
        <v>677</v>
      </c>
      <c r="AO1479" s="272" t="s">
        <v>677</v>
      </c>
      <c r="AP1479" s="272" t="s">
        <v>677</v>
      </c>
      <c r="AQ1479" s="272" t="s">
        <v>677</v>
      </c>
      <c r="AR1479" s="272" t="s">
        <v>677</v>
      </c>
      <c r="AS1479" s="272" t="s">
        <v>677</v>
      </c>
      <c r="AT1479" s="272" t="s">
        <v>677</v>
      </c>
      <c r="AU1479" s="272" t="s">
        <v>677</v>
      </c>
      <c r="AV1479" s="272" t="s">
        <v>677</v>
      </c>
      <c r="AW1479" s="272" t="s">
        <v>677</v>
      </c>
      <c r="AX1479" s="272" t="s">
        <v>677</v>
      </c>
    </row>
    <row r="1480" spans="1:50">
      <c r="A1480" s="272">
        <v>809640</v>
      </c>
      <c r="B1480" s="272" t="s">
        <v>712</v>
      </c>
      <c r="C1480" s="272" t="s">
        <v>264</v>
      </c>
      <c r="D1480" s="272" t="s">
        <v>264</v>
      </c>
      <c r="E1480" s="272" t="s">
        <v>264</v>
      </c>
      <c r="F1480" s="272" t="s">
        <v>263</v>
      </c>
      <c r="G1480" s="272" t="s">
        <v>263</v>
      </c>
      <c r="H1480" s="272" t="s">
        <v>263</v>
      </c>
      <c r="I1480" s="272" t="s">
        <v>263</v>
      </c>
      <c r="J1480" s="272" t="s">
        <v>263</v>
      </c>
      <c r="K1480" s="272" t="s">
        <v>263</v>
      </c>
      <c r="L1480" s="272" t="s">
        <v>262</v>
      </c>
      <c r="M1480" s="272" t="s">
        <v>262</v>
      </c>
      <c r="N1480" s="272" t="s">
        <v>263</v>
      </c>
      <c r="O1480" s="272" t="s">
        <v>677</v>
      </c>
      <c r="P1480" s="272" t="s">
        <v>677</v>
      </c>
      <c r="Q1480" s="272" t="s">
        <v>677</v>
      </c>
      <c r="R1480" s="272" t="s">
        <v>677</v>
      </c>
      <c r="S1480" s="272" t="s">
        <v>677</v>
      </c>
      <c r="T1480" s="272" t="s">
        <v>677</v>
      </c>
      <c r="U1480" s="272" t="s">
        <v>677</v>
      </c>
      <c r="V1480" s="272" t="s">
        <v>677</v>
      </c>
      <c r="W1480" s="272" t="s">
        <v>677</v>
      </c>
      <c r="X1480" s="272" t="s">
        <v>677</v>
      </c>
      <c r="Y1480" s="272" t="s">
        <v>677</v>
      </c>
      <c r="Z1480" s="272" t="s">
        <v>677</v>
      </c>
      <c r="AA1480" s="272" t="s">
        <v>677</v>
      </c>
      <c r="AB1480" s="272" t="s">
        <v>677</v>
      </c>
      <c r="AC1480" s="272" t="s">
        <v>677</v>
      </c>
      <c r="AD1480" s="272" t="s">
        <v>677</v>
      </c>
      <c r="AE1480" s="272" t="s">
        <v>677</v>
      </c>
      <c r="AF1480" s="272" t="s">
        <v>677</v>
      </c>
      <c r="AG1480" s="272" t="s">
        <v>677</v>
      </c>
      <c r="AH1480" s="272" t="s">
        <v>677</v>
      </c>
      <c r="AI1480" s="272" t="s">
        <v>677</v>
      </c>
      <c r="AJ1480" s="272" t="s">
        <v>677</v>
      </c>
      <c r="AK1480" s="272" t="s">
        <v>677</v>
      </c>
      <c r="AL1480" s="272" t="s">
        <v>677</v>
      </c>
      <c r="AM1480" s="272" t="s">
        <v>677</v>
      </c>
      <c r="AN1480" s="272" t="s">
        <v>677</v>
      </c>
      <c r="AO1480" s="272" t="s">
        <v>677</v>
      </c>
      <c r="AP1480" s="272" t="s">
        <v>677</v>
      </c>
      <c r="AQ1480" s="272" t="s">
        <v>677</v>
      </c>
      <c r="AR1480" s="272" t="s">
        <v>677</v>
      </c>
      <c r="AS1480" s="272" t="s">
        <v>677</v>
      </c>
      <c r="AT1480" s="272" t="s">
        <v>677</v>
      </c>
      <c r="AU1480" s="272" t="s">
        <v>677</v>
      </c>
      <c r="AV1480" s="272" t="s">
        <v>677</v>
      </c>
      <c r="AW1480" s="272" t="s">
        <v>677</v>
      </c>
      <c r="AX1480" s="272" t="s">
        <v>677</v>
      </c>
    </row>
    <row r="1481" spans="1:50">
      <c r="A1481" s="272">
        <v>809644</v>
      </c>
      <c r="B1481" s="272" t="s">
        <v>712</v>
      </c>
      <c r="C1481" s="272" t="s">
        <v>262</v>
      </c>
      <c r="D1481" s="272" t="s">
        <v>262</v>
      </c>
      <c r="E1481" s="272" t="s">
        <v>262</v>
      </c>
      <c r="F1481" s="272" t="s">
        <v>262</v>
      </c>
      <c r="G1481" s="272" t="s">
        <v>262</v>
      </c>
      <c r="H1481" s="272" t="s">
        <v>262</v>
      </c>
      <c r="I1481" s="272" t="s">
        <v>264</v>
      </c>
      <c r="J1481" s="272" t="s">
        <v>264</v>
      </c>
      <c r="K1481" s="272" t="s">
        <v>262</v>
      </c>
      <c r="L1481" s="272" t="s">
        <v>264</v>
      </c>
      <c r="M1481" s="272" t="s">
        <v>264</v>
      </c>
      <c r="N1481" s="272" t="s">
        <v>262</v>
      </c>
      <c r="O1481" s="272" t="s">
        <v>677</v>
      </c>
      <c r="P1481" s="272" t="s">
        <v>677</v>
      </c>
      <c r="Q1481" s="272" t="s">
        <v>677</v>
      </c>
      <c r="R1481" s="272" t="s">
        <v>677</v>
      </c>
      <c r="S1481" s="272" t="s">
        <v>677</v>
      </c>
      <c r="T1481" s="272" t="s">
        <v>677</v>
      </c>
      <c r="U1481" s="272" t="s">
        <v>677</v>
      </c>
      <c r="V1481" s="272" t="s">
        <v>677</v>
      </c>
      <c r="W1481" s="272" t="s">
        <v>677</v>
      </c>
      <c r="X1481" s="272" t="s">
        <v>677</v>
      </c>
      <c r="Y1481" s="272" t="s">
        <v>677</v>
      </c>
      <c r="Z1481" s="272" t="s">
        <v>677</v>
      </c>
      <c r="AA1481" s="272" t="s">
        <v>677</v>
      </c>
      <c r="AB1481" s="272" t="s">
        <v>677</v>
      </c>
      <c r="AC1481" s="272" t="s">
        <v>677</v>
      </c>
      <c r="AD1481" s="272" t="s">
        <v>677</v>
      </c>
      <c r="AE1481" s="272" t="s">
        <v>677</v>
      </c>
      <c r="AF1481" s="272" t="s">
        <v>677</v>
      </c>
      <c r="AG1481" s="272" t="s">
        <v>677</v>
      </c>
      <c r="AH1481" s="272" t="s">
        <v>677</v>
      </c>
      <c r="AI1481" s="272" t="s">
        <v>677</v>
      </c>
      <c r="AJ1481" s="272" t="s">
        <v>677</v>
      </c>
      <c r="AK1481" s="272" t="s">
        <v>677</v>
      </c>
      <c r="AL1481" s="272" t="s">
        <v>677</v>
      </c>
      <c r="AM1481" s="272" t="s">
        <v>677</v>
      </c>
      <c r="AN1481" s="272" t="s">
        <v>677</v>
      </c>
      <c r="AO1481" s="272" t="s">
        <v>677</v>
      </c>
      <c r="AP1481" s="272" t="s">
        <v>677</v>
      </c>
      <c r="AQ1481" s="272" t="s">
        <v>677</v>
      </c>
      <c r="AR1481" s="272" t="s">
        <v>677</v>
      </c>
      <c r="AS1481" s="272" t="s">
        <v>677</v>
      </c>
      <c r="AT1481" s="272" t="s">
        <v>677</v>
      </c>
      <c r="AU1481" s="272" t="s">
        <v>677</v>
      </c>
      <c r="AV1481" s="272" t="s">
        <v>677</v>
      </c>
      <c r="AW1481" s="272" t="s">
        <v>677</v>
      </c>
      <c r="AX1481" s="272" t="s">
        <v>677</v>
      </c>
    </row>
    <row r="1482" spans="1:50">
      <c r="A1482" s="272">
        <v>809665</v>
      </c>
      <c r="B1482" s="272" t="s">
        <v>712</v>
      </c>
      <c r="C1482" s="272" t="s">
        <v>262</v>
      </c>
      <c r="D1482" s="272" t="s">
        <v>262</v>
      </c>
      <c r="E1482" s="272" t="s">
        <v>263</v>
      </c>
      <c r="F1482" s="272" t="s">
        <v>264</v>
      </c>
      <c r="G1482" s="272" t="s">
        <v>264</v>
      </c>
      <c r="H1482" s="272" t="s">
        <v>264</v>
      </c>
      <c r="I1482" s="272" t="s">
        <v>262</v>
      </c>
      <c r="J1482" s="272" t="s">
        <v>264</v>
      </c>
      <c r="K1482" s="272" t="s">
        <v>264</v>
      </c>
      <c r="L1482" s="272" t="s">
        <v>264</v>
      </c>
      <c r="M1482" s="272" t="s">
        <v>262</v>
      </c>
      <c r="N1482" s="272" t="s">
        <v>262</v>
      </c>
      <c r="O1482" s="272" t="s">
        <v>677</v>
      </c>
      <c r="P1482" s="272" t="s">
        <v>677</v>
      </c>
      <c r="Q1482" s="272" t="s">
        <v>677</v>
      </c>
      <c r="R1482" s="272" t="s">
        <v>677</v>
      </c>
      <c r="S1482" s="272" t="s">
        <v>677</v>
      </c>
      <c r="T1482" s="272" t="s">
        <v>677</v>
      </c>
      <c r="U1482" s="272" t="s">
        <v>677</v>
      </c>
      <c r="V1482" s="272" t="s">
        <v>677</v>
      </c>
      <c r="W1482" s="272" t="s">
        <v>677</v>
      </c>
      <c r="X1482" s="272" t="s">
        <v>677</v>
      </c>
      <c r="Y1482" s="272" t="s">
        <v>677</v>
      </c>
      <c r="Z1482" s="272" t="s">
        <v>677</v>
      </c>
      <c r="AA1482" s="272" t="s">
        <v>677</v>
      </c>
      <c r="AB1482" s="272" t="s">
        <v>677</v>
      </c>
      <c r="AC1482" s="272" t="s">
        <v>677</v>
      </c>
      <c r="AD1482" s="272" t="s">
        <v>677</v>
      </c>
      <c r="AE1482" s="272" t="s">
        <v>677</v>
      </c>
      <c r="AF1482" s="272" t="s">
        <v>677</v>
      </c>
      <c r="AG1482" s="272" t="s">
        <v>677</v>
      </c>
      <c r="AH1482" s="272" t="s">
        <v>677</v>
      </c>
      <c r="AI1482" s="272" t="s">
        <v>677</v>
      </c>
      <c r="AJ1482" s="272" t="s">
        <v>677</v>
      </c>
      <c r="AK1482" s="272" t="s">
        <v>677</v>
      </c>
      <c r="AL1482" s="272" t="s">
        <v>677</v>
      </c>
      <c r="AM1482" s="272" t="s">
        <v>677</v>
      </c>
      <c r="AN1482" s="272" t="s">
        <v>677</v>
      </c>
      <c r="AO1482" s="272" t="s">
        <v>677</v>
      </c>
      <c r="AP1482" s="272" t="s">
        <v>677</v>
      </c>
      <c r="AQ1482" s="272" t="s">
        <v>677</v>
      </c>
      <c r="AR1482" s="272" t="s">
        <v>677</v>
      </c>
      <c r="AS1482" s="272" t="s">
        <v>677</v>
      </c>
      <c r="AT1482" s="272" t="s">
        <v>677</v>
      </c>
      <c r="AU1482" s="272" t="s">
        <v>677</v>
      </c>
      <c r="AV1482" s="272" t="s">
        <v>677</v>
      </c>
      <c r="AW1482" s="272" t="s">
        <v>677</v>
      </c>
      <c r="AX1482" s="272" t="s">
        <v>677</v>
      </c>
    </row>
    <row r="1483" spans="1:50">
      <c r="A1483" s="272">
        <v>809670</v>
      </c>
      <c r="B1483" s="272" t="s">
        <v>712</v>
      </c>
      <c r="C1483" s="272" t="s">
        <v>262</v>
      </c>
      <c r="D1483" s="272" t="s">
        <v>262</v>
      </c>
      <c r="E1483" s="272" t="s">
        <v>262</v>
      </c>
      <c r="F1483" s="272" t="s">
        <v>262</v>
      </c>
      <c r="G1483" s="272" t="s">
        <v>262</v>
      </c>
      <c r="H1483" s="272" t="s">
        <v>264</v>
      </c>
      <c r="I1483" s="272" t="s">
        <v>262</v>
      </c>
      <c r="J1483" s="272" t="s">
        <v>262</v>
      </c>
      <c r="K1483" s="272" t="s">
        <v>262</v>
      </c>
      <c r="L1483" s="272" t="s">
        <v>264</v>
      </c>
      <c r="M1483" s="272" t="s">
        <v>264</v>
      </c>
      <c r="N1483" s="272" t="s">
        <v>262</v>
      </c>
      <c r="O1483" s="272" t="s">
        <v>677</v>
      </c>
      <c r="P1483" s="272" t="s">
        <v>677</v>
      </c>
      <c r="Q1483" s="272" t="s">
        <v>677</v>
      </c>
      <c r="R1483" s="272" t="s">
        <v>677</v>
      </c>
      <c r="S1483" s="272" t="s">
        <v>677</v>
      </c>
      <c r="T1483" s="272" t="s">
        <v>677</v>
      </c>
      <c r="U1483" s="272" t="s">
        <v>677</v>
      </c>
      <c r="V1483" s="272" t="s">
        <v>677</v>
      </c>
      <c r="W1483" s="272" t="s">
        <v>677</v>
      </c>
      <c r="X1483" s="272" t="s">
        <v>677</v>
      </c>
      <c r="Y1483" s="272" t="s">
        <v>677</v>
      </c>
      <c r="Z1483" s="272" t="s">
        <v>677</v>
      </c>
      <c r="AA1483" s="272" t="s">
        <v>677</v>
      </c>
      <c r="AB1483" s="272" t="s">
        <v>677</v>
      </c>
      <c r="AC1483" s="272" t="s">
        <v>677</v>
      </c>
      <c r="AD1483" s="272" t="s">
        <v>677</v>
      </c>
      <c r="AE1483" s="272" t="s">
        <v>677</v>
      </c>
      <c r="AF1483" s="272" t="s">
        <v>677</v>
      </c>
      <c r="AG1483" s="272" t="s">
        <v>677</v>
      </c>
      <c r="AH1483" s="272" t="s">
        <v>677</v>
      </c>
      <c r="AI1483" s="272" t="s">
        <v>677</v>
      </c>
      <c r="AJ1483" s="272" t="s">
        <v>677</v>
      </c>
      <c r="AK1483" s="272" t="s">
        <v>677</v>
      </c>
      <c r="AL1483" s="272" t="s">
        <v>677</v>
      </c>
      <c r="AM1483" s="272" t="s">
        <v>677</v>
      </c>
      <c r="AN1483" s="272" t="s">
        <v>677</v>
      </c>
      <c r="AO1483" s="272" t="s">
        <v>677</v>
      </c>
      <c r="AP1483" s="272" t="s">
        <v>677</v>
      </c>
      <c r="AQ1483" s="272" t="s">
        <v>677</v>
      </c>
      <c r="AR1483" s="272" t="s">
        <v>677</v>
      </c>
      <c r="AS1483" s="272" t="s">
        <v>677</v>
      </c>
      <c r="AT1483" s="272" t="s">
        <v>677</v>
      </c>
      <c r="AU1483" s="272" t="s">
        <v>677</v>
      </c>
      <c r="AV1483" s="272" t="s">
        <v>677</v>
      </c>
      <c r="AW1483" s="272" t="s">
        <v>677</v>
      </c>
      <c r="AX1483" s="272" t="s">
        <v>677</v>
      </c>
    </row>
    <row r="1484" spans="1:50">
      <c r="A1484" s="272">
        <v>809674</v>
      </c>
      <c r="B1484" s="272" t="s">
        <v>712</v>
      </c>
      <c r="C1484" s="272" t="s">
        <v>262</v>
      </c>
      <c r="D1484" s="272" t="s">
        <v>262</v>
      </c>
      <c r="E1484" s="272" t="s">
        <v>264</v>
      </c>
      <c r="F1484" s="272" t="s">
        <v>264</v>
      </c>
      <c r="G1484" s="272" t="s">
        <v>262</v>
      </c>
      <c r="H1484" s="272" t="s">
        <v>262</v>
      </c>
      <c r="I1484" s="272" t="s">
        <v>262</v>
      </c>
      <c r="J1484" s="272" t="s">
        <v>264</v>
      </c>
      <c r="K1484" s="272" t="s">
        <v>262</v>
      </c>
      <c r="L1484" s="272" t="s">
        <v>264</v>
      </c>
      <c r="M1484" s="272" t="s">
        <v>264</v>
      </c>
      <c r="N1484" s="272" t="s">
        <v>262</v>
      </c>
      <c r="O1484" s="272" t="s">
        <v>677</v>
      </c>
      <c r="P1484" s="272" t="s">
        <v>677</v>
      </c>
      <c r="Q1484" s="272" t="s">
        <v>677</v>
      </c>
      <c r="R1484" s="272" t="s">
        <v>677</v>
      </c>
      <c r="S1484" s="272" t="s">
        <v>677</v>
      </c>
      <c r="T1484" s="272" t="s">
        <v>677</v>
      </c>
      <c r="U1484" s="272" t="s">
        <v>677</v>
      </c>
      <c r="V1484" s="272" t="s">
        <v>677</v>
      </c>
      <c r="W1484" s="272" t="s">
        <v>677</v>
      </c>
      <c r="X1484" s="272" t="s">
        <v>677</v>
      </c>
      <c r="Y1484" s="272" t="s">
        <v>677</v>
      </c>
      <c r="Z1484" s="272" t="s">
        <v>677</v>
      </c>
      <c r="AA1484" s="272" t="s">
        <v>677</v>
      </c>
      <c r="AB1484" s="272" t="s">
        <v>677</v>
      </c>
      <c r="AC1484" s="272" t="s">
        <v>677</v>
      </c>
      <c r="AD1484" s="272" t="s">
        <v>677</v>
      </c>
      <c r="AE1484" s="272" t="s">
        <v>677</v>
      </c>
      <c r="AF1484" s="272" t="s">
        <v>677</v>
      </c>
      <c r="AG1484" s="272" t="s">
        <v>677</v>
      </c>
      <c r="AH1484" s="272" t="s">
        <v>677</v>
      </c>
      <c r="AI1484" s="272" t="s">
        <v>677</v>
      </c>
      <c r="AJ1484" s="272" t="s">
        <v>677</v>
      </c>
      <c r="AK1484" s="272" t="s">
        <v>677</v>
      </c>
      <c r="AL1484" s="272" t="s">
        <v>677</v>
      </c>
      <c r="AM1484" s="272" t="s">
        <v>677</v>
      </c>
      <c r="AN1484" s="272" t="s">
        <v>677</v>
      </c>
      <c r="AO1484" s="272" t="s">
        <v>677</v>
      </c>
      <c r="AP1484" s="272" t="s">
        <v>677</v>
      </c>
      <c r="AQ1484" s="272" t="s">
        <v>677</v>
      </c>
      <c r="AR1484" s="272" t="s">
        <v>677</v>
      </c>
      <c r="AS1484" s="272" t="s">
        <v>677</v>
      </c>
      <c r="AT1484" s="272" t="s">
        <v>677</v>
      </c>
      <c r="AU1484" s="272" t="s">
        <v>677</v>
      </c>
      <c r="AV1484" s="272" t="s">
        <v>677</v>
      </c>
      <c r="AW1484" s="272" t="s">
        <v>677</v>
      </c>
      <c r="AX1484" s="272" t="s">
        <v>677</v>
      </c>
    </row>
    <row r="1485" spans="1:50">
      <c r="A1485" s="272">
        <v>809692</v>
      </c>
      <c r="B1485" s="272" t="s">
        <v>712</v>
      </c>
      <c r="C1485" s="272" t="s">
        <v>264</v>
      </c>
      <c r="D1485" s="272" t="s">
        <v>264</v>
      </c>
      <c r="E1485" s="272" t="s">
        <v>263</v>
      </c>
      <c r="F1485" s="272" t="s">
        <v>262</v>
      </c>
      <c r="G1485" s="272" t="s">
        <v>262</v>
      </c>
      <c r="H1485" s="272" t="s">
        <v>264</v>
      </c>
      <c r="I1485" s="272" t="s">
        <v>262</v>
      </c>
      <c r="J1485" s="272" t="s">
        <v>262</v>
      </c>
      <c r="K1485" s="272" t="s">
        <v>262</v>
      </c>
      <c r="L1485" s="272" t="s">
        <v>263</v>
      </c>
      <c r="M1485" s="272" t="s">
        <v>262</v>
      </c>
      <c r="N1485" s="272" t="s">
        <v>263</v>
      </c>
      <c r="O1485" s="272" t="s">
        <v>677</v>
      </c>
      <c r="P1485" s="272" t="s">
        <v>677</v>
      </c>
      <c r="Q1485" s="272" t="s">
        <v>677</v>
      </c>
      <c r="R1485" s="272" t="s">
        <v>677</v>
      </c>
      <c r="S1485" s="272" t="s">
        <v>677</v>
      </c>
      <c r="T1485" s="272" t="s">
        <v>677</v>
      </c>
      <c r="U1485" s="272" t="s">
        <v>677</v>
      </c>
      <c r="V1485" s="272" t="s">
        <v>677</v>
      </c>
      <c r="W1485" s="272" t="s">
        <v>677</v>
      </c>
      <c r="X1485" s="272" t="s">
        <v>677</v>
      </c>
      <c r="Y1485" s="272" t="s">
        <v>677</v>
      </c>
      <c r="Z1485" s="272" t="s">
        <v>677</v>
      </c>
      <c r="AA1485" s="272" t="s">
        <v>677</v>
      </c>
      <c r="AB1485" s="272" t="s">
        <v>677</v>
      </c>
      <c r="AC1485" s="272" t="s">
        <v>677</v>
      </c>
      <c r="AD1485" s="272" t="s">
        <v>677</v>
      </c>
      <c r="AE1485" s="272" t="s">
        <v>677</v>
      </c>
      <c r="AF1485" s="272" t="s">
        <v>677</v>
      </c>
      <c r="AG1485" s="272" t="s">
        <v>677</v>
      </c>
      <c r="AH1485" s="272" t="s">
        <v>677</v>
      </c>
      <c r="AI1485" s="272" t="s">
        <v>677</v>
      </c>
      <c r="AJ1485" s="272" t="s">
        <v>677</v>
      </c>
      <c r="AK1485" s="272" t="s">
        <v>677</v>
      </c>
      <c r="AL1485" s="272" t="s">
        <v>677</v>
      </c>
      <c r="AM1485" s="272" t="s">
        <v>677</v>
      </c>
      <c r="AN1485" s="272" t="s">
        <v>677</v>
      </c>
      <c r="AO1485" s="272" t="s">
        <v>677</v>
      </c>
      <c r="AP1485" s="272" t="s">
        <v>677</v>
      </c>
      <c r="AQ1485" s="272" t="s">
        <v>677</v>
      </c>
      <c r="AR1485" s="272" t="s">
        <v>677</v>
      </c>
      <c r="AS1485" s="272" t="s">
        <v>677</v>
      </c>
      <c r="AT1485" s="272" t="s">
        <v>677</v>
      </c>
      <c r="AU1485" s="272" t="s">
        <v>677</v>
      </c>
      <c r="AV1485" s="272" t="s">
        <v>677</v>
      </c>
      <c r="AW1485" s="272" t="s">
        <v>677</v>
      </c>
      <c r="AX1485" s="272" t="s">
        <v>677</v>
      </c>
    </row>
    <row r="1486" spans="1:50">
      <c r="A1486" s="272">
        <v>809702</v>
      </c>
      <c r="B1486" s="272" t="s">
        <v>712</v>
      </c>
      <c r="C1486" s="272" t="s">
        <v>262</v>
      </c>
      <c r="D1486" s="272" t="s">
        <v>262</v>
      </c>
      <c r="E1486" s="272" t="s">
        <v>262</v>
      </c>
      <c r="F1486" s="272" t="s">
        <v>262</v>
      </c>
      <c r="G1486" s="272" t="s">
        <v>264</v>
      </c>
      <c r="H1486" s="272" t="s">
        <v>262</v>
      </c>
      <c r="I1486" s="272" t="s">
        <v>264</v>
      </c>
      <c r="J1486" s="272" t="s">
        <v>264</v>
      </c>
      <c r="K1486" s="272" t="s">
        <v>264</v>
      </c>
      <c r="L1486" s="272" t="s">
        <v>264</v>
      </c>
      <c r="M1486" s="272" t="s">
        <v>264</v>
      </c>
      <c r="N1486" s="272" t="s">
        <v>263</v>
      </c>
      <c r="O1486" s="272" t="s">
        <v>677</v>
      </c>
      <c r="P1486" s="272" t="s">
        <v>677</v>
      </c>
      <c r="Q1486" s="272" t="s">
        <v>677</v>
      </c>
      <c r="R1486" s="272" t="s">
        <v>677</v>
      </c>
      <c r="S1486" s="272" t="s">
        <v>677</v>
      </c>
      <c r="T1486" s="272" t="s">
        <v>677</v>
      </c>
      <c r="U1486" s="272" t="s">
        <v>677</v>
      </c>
      <c r="V1486" s="272" t="s">
        <v>677</v>
      </c>
      <c r="W1486" s="272" t="s">
        <v>677</v>
      </c>
      <c r="X1486" s="272" t="s">
        <v>677</v>
      </c>
      <c r="Y1486" s="272" t="s">
        <v>677</v>
      </c>
      <c r="Z1486" s="272" t="s">
        <v>677</v>
      </c>
      <c r="AA1486" s="272" t="s">
        <v>677</v>
      </c>
      <c r="AB1486" s="272" t="s">
        <v>677</v>
      </c>
      <c r="AC1486" s="272" t="s">
        <v>677</v>
      </c>
      <c r="AD1486" s="272" t="s">
        <v>677</v>
      </c>
      <c r="AE1486" s="272" t="s">
        <v>677</v>
      </c>
      <c r="AF1486" s="272" t="s">
        <v>677</v>
      </c>
      <c r="AG1486" s="272" t="s">
        <v>677</v>
      </c>
      <c r="AH1486" s="272" t="s">
        <v>677</v>
      </c>
      <c r="AI1486" s="272" t="s">
        <v>677</v>
      </c>
      <c r="AJ1486" s="272" t="s">
        <v>677</v>
      </c>
      <c r="AK1486" s="272" t="s">
        <v>677</v>
      </c>
      <c r="AL1486" s="272" t="s">
        <v>677</v>
      </c>
      <c r="AM1486" s="272" t="s">
        <v>677</v>
      </c>
      <c r="AN1486" s="272" t="s">
        <v>677</v>
      </c>
      <c r="AO1486" s="272" t="s">
        <v>677</v>
      </c>
      <c r="AP1486" s="272" t="s">
        <v>677</v>
      </c>
      <c r="AQ1486" s="272" t="s">
        <v>677</v>
      </c>
      <c r="AR1486" s="272" t="s">
        <v>677</v>
      </c>
      <c r="AS1486" s="272" t="s">
        <v>677</v>
      </c>
      <c r="AT1486" s="272" t="s">
        <v>677</v>
      </c>
      <c r="AU1486" s="272" t="s">
        <v>677</v>
      </c>
      <c r="AV1486" s="272" t="s">
        <v>677</v>
      </c>
      <c r="AW1486" s="272" t="s">
        <v>677</v>
      </c>
      <c r="AX1486" s="272" t="s">
        <v>677</v>
      </c>
    </row>
    <row r="1487" spans="1:50">
      <c r="A1487" s="272">
        <v>809705</v>
      </c>
      <c r="B1487" s="272" t="s">
        <v>712</v>
      </c>
      <c r="C1487" s="272" t="s">
        <v>262</v>
      </c>
      <c r="D1487" s="272" t="s">
        <v>262</v>
      </c>
      <c r="E1487" s="272" t="s">
        <v>262</v>
      </c>
      <c r="F1487" s="272" t="s">
        <v>262</v>
      </c>
      <c r="G1487" s="272" t="s">
        <v>262</v>
      </c>
      <c r="H1487" s="272" t="s">
        <v>262</v>
      </c>
      <c r="I1487" s="272" t="s">
        <v>262</v>
      </c>
      <c r="J1487" s="272" t="s">
        <v>262</v>
      </c>
      <c r="K1487" s="272" t="s">
        <v>264</v>
      </c>
      <c r="L1487" s="272" t="s">
        <v>262</v>
      </c>
      <c r="M1487" s="272" t="s">
        <v>264</v>
      </c>
      <c r="N1487" s="272" t="s">
        <v>263</v>
      </c>
      <c r="O1487" s="272" t="s">
        <v>677</v>
      </c>
      <c r="P1487" s="272" t="s">
        <v>677</v>
      </c>
      <c r="Q1487" s="272" t="s">
        <v>677</v>
      </c>
      <c r="R1487" s="272" t="s">
        <v>677</v>
      </c>
      <c r="S1487" s="272" t="s">
        <v>677</v>
      </c>
      <c r="T1487" s="272" t="s">
        <v>677</v>
      </c>
      <c r="U1487" s="272" t="s">
        <v>677</v>
      </c>
      <c r="V1487" s="272" t="s">
        <v>677</v>
      </c>
      <c r="W1487" s="272" t="s">
        <v>677</v>
      </c>
      <c r="X1487" s="272" t="s">
        <v>677</v>
      </c>
      <c r="Y1487" s="272" t="s">
        <v>677</v>
      </c>
      <c r="Z1487" s="272" t="s">
        <v>677</v>
      </c>
      <c r="AA1487" s="272" t="s">
        <v>677</v>
      </c>
      <c r="AB1487" s="272" t="s">
        <v>677</v>
      </c>
      <c r="AC1487" s="272" t="s">
        <v>677</v>
      </c>
      <c r="AD1487" s="272" t="s">
        <v>677</v>
      </c>
      <c r="AE1487" s="272" t="s">
        <v>677</v>
      </c>
      <c r="AF1487" s="272" t="s">
        <v>677</v>
      </c>
      <c r="AG1487" s="272" t="s">
        <v>677</v>
      </c>
      <c r="AH1487" s="272" t="s">
        <v>677</v>
      </c>
      <c r="AI1487" s="272" t="s">
        <v>677</v>
      </c>
      <c r="AJ1487" s="272" t="s">
        <v>677</v>
      </c>
      <c r="AK1487" s="272" t="s">
        <v>677</v>
      </c>
      <c r="AL1487" s="272" t="s">
        <v>677</v>
      </c>
      <c r="AM1487" s="272" t="s">
        <v>677</v>
      </c>
      <c r="AN1487" s="272" t="s">
        <v>677</v>
      </c>
      <c r="AO1487" s="272" t="s">
        <v>677</v>
      </c>
      <c r="AP1487" s="272" t="s">
        <v>677</v>
      </c>
      <c r="AQ1487" s="272" t="s">
        <v>677</v>
      </c>
      <c r="AR1487" s="272" t="s">
        <v>677</v>
      </c>
      <c r="AS1487" s="272" t="s">
        <v>677</v>
      </c>
      <c r="AT1487" s="272" t="s">
        <v>677</v>
      </c>
      <c r="AU1487" s="272" t="s">
        <v>677</v>
      </c>
      <c r="AV1487" s="272" t="s">
        <v>677</v>
      </c>
      <c r="AW1487" s="272" t="s">
        <v>677</v>
      </c>
      <c r="AX1487" s="272" t="s">
        <v>677</v>
      </c>
    </row>
    <row r="1488" spans="1:50">
      <c r="A1488" s="272">
        <v>809713</v>
      </c>
      <c r="B1488" s="272" t="s">
        <v>712</v>
      </c>
      <c r="C1488" s="272" t="s">
        <v>262</v>
      </c>
      <c r="D1488" s="272" t="s">
        <v>262</v>
      </c>
      <c r="E1488" s="272" t="s">
        <v>262</v>
      </c>
      <c r="F1488" s="272" t="s">
        <v>264</v>
      </c>
      <c r="G1488" s="272" t="s">
        <v>263</v>
      </c>
      <c r="H1488" s="272" t="s">
        <v>263</v>
      </c>
      <c r="I1488" s="272" t="s">
        <v>263</v>
      </c>
      <c r="J1488" s="272" t="s">
        <v>263</v>
      </c>
      <c r="K1488" s="272" t="s">
        <v>263</v>
      </c>
      <c r="L1488" s="272" t="s">
        <v>263</v>
      </c>
      <c r="M1488" s="272" t="s">
        <v>263</v>
      </c>
      <c r="N1488" s="272" t="s">
        <v>263</v>
      </c>
      <c r="O1488" s="272" t="s">
        <v>677</v>
      </c>
      <c r="P1488" s="272" t="s">
        <v>677</v>
      </c>
      <c r="Q1488" s="272" t="s">
        <v>677</v>
      </c>
      <c r="R1488" s="272" t="s">
        <v>677</v>
      </c>
      <c r="S1488" s="272" t="s">
        <v>677</v>
      </c>
      <c r="T1488" s="272" t="s">
        <v>677</v>
      </c>
      <c r="U1488" s="272" t="s">
        <v>677</v>
      </c>
      <c r="V1488" s="272" t="s">
        <v>677</v>
      </c>
      <c r="W1488" s="272" t="s">
        <v>677</v>
      </c>
      <c r="X1488" s="272" t="s">
        <v>677</v>
      </c>
      <c r="Y1488" s="272" t="s">
        <v>677</v>
      </c>
      <c r="Z1488" s="272" t="s">
        <v>677</v>
      </c>
      <c r="AA1488" s="272" t="s">
        <v>677</v>
      </c>
      <c r="AB1488" s="272" t="s">
        <v>677</v>
      </c>
      <c r="AC1488" s="272" t="s">
        <v>677</v>
      </c>
      <c r="AD1488" s="272" t="s">
        <v>677</v>
      </c>
      <c r="AE1488" s="272" t="s">
        <v>677</v>
      </c>
      <c r="AF1488" s="272" t="s">
        <v>677</v>
      </c>
      <c r="AG1488" s="272" t="s">
        <v>677</v>
      </c>
      <c r="AH1488" s="272" t="s">
        <v>677</v>
      </c>
      <c r="AI1488" s="272" t="s">
        <v>677</v>
      </c>
      <c r="AJ1488" s="272" t="s">
        <v>677</v>
      </c>
      <c r="AK1488" s="272" t="s">
        <v>677</v>
      </c>
      <c r="AL1488" s="272" t="s">
        <v>677</v>
      </c>
      <c r="AM1488" s="272" t="s">
        <v>677</v>
      </c>
      <c r="AN1488" s="272" t="s">
        <v>677</v>
      </c>
      <c r="AO1488" s="272" t="s">
        <v>677</v>
      </c>
      <c r="AP1488" s="272" t="s">
        <v>677</v>
      </c>
      <c r="AQ1488" s="272" t="s">
        <v>677</v>
      </c>
      <c r="AR1488" s="272" t="s">
        <v>677</v>
      </c>
      <c r="AS1488" s="272" t="s">
        <v>677</v>
      </c>
      <c r="AT1488" s="272" t="s">
        <v>677</v>
      </c>
      <c r="AU1488" s="272" t="s">
        <v>677</v>
      </c>
      <c r="AV1488" s="272" t="s">
        <v>677</v>
      </c>
      <c r="AW1488" s="272" t="s">
        <v>677</v>
      </c>
      <c r="AX1488" s="272" t="s">
        <v>677</v>
      </c>
    </row>
    <row r="1489" spans="1:50">
      <c r="A1489" s="272">
        <v>809727</v>
      </c>
      <c r="B1489" s="272" t="s">
        <v>712</v>
      </c>
      <c r="C1489" s="272" t="s">
        <v>262</v>
      </c>
      <c r="D1489" s="272" t="s">
        <v>262</v>
      </c>
      <c r="E1489" s="272" t="s">
        <v>262</v>
      </c>
      <c r="F1489" s="272" t="s">
        <v>264</v>
      </c>
      <c r="G1489" s="272" t="s">
        <v>262</v>
      </c>
      <c r="H1489" s="272" t="s">
        <v>263</v>
      </c>
      <c r="I1489" s="272" t="s">
        <v>262</v>
      </c>
      <c r="J1489" s="272" t="s">
        <v>263</v>
      </c>
      <c r="K1489" s="272" t="s">
        <v>264</v>
      </c>
      <c r="L1489" s="272" t="s">
        <v>263</v>
      </c>
      <c r="M1489" s="272" t="s">
        <v>262</v>
      </c>
      <c r="N1489" s="272" t="s">
        <v>264</v>
      </c>
      <c r="O1489" s="272" t="s">
        <v>677</v>
      </c>
      <c r="P1489" s="272" t="s">
        <v>677</v>
      </c>
      <c r="Q1489" s="272" t="s">
        <v>677</v>
      </c>
      <c r="R1489" s="272" t="s">
        <v>677</v>
      </c>
      <c r="S1489" s="272" t="s">
        <v>677</v>
      </c>
      <c r="T1489" s="272" t="s">
        <v>677</v>
      </c>
      <c r="U1489" s="272" t="s">
        <v>677</v>
      </c>
      <c r="V1489" s="272" t="s">
        <v>677</v>
      </c>
      <c r="W1489" s="272" t="s">
        <v>677</v>
      </c>
      <c r="X1489" s="272" t="s">
        <v>677</v>
      </c>
      <c r="Y1489" s="272" t="s">
        <v>677</v>
      </c>
      <c r="Z1489" s="272" t="s">
        <v>677</v>
      </c>
      <c r="AA1489" s="272" t="s">
        <v>677</v>
      </c>
      <c r="AB1489" s="272" t="s">
        <v>677</v>
      </c>
      <c r="AC1489" s="272" t="s">
        <v>677</v>
      </c>
      <c r="AD1489" s="272" t="s">
        <v>677</v>
      </c>
      <c r="AE1489" s="272" t="s">
        <v>677</v>
      </c>
      <c r="AF1489" s="272" t="s">
        <v>677</v>
      </c>
      <c r="AG1489" s="272" t="s">
        <v>677</v>
      </c>
      <c r="AH1489" s="272" t="s">
        <v>677</v>
      </c>
      <c r="AI1489" s="272" t="s">
        <v>677</v>
      </c>
      <c r="AJ1489" s="272" t="s">
        <v>677</v>
      </c>
      <c r="AK1489" s="272" t="s">
        <v>677</v>
      </c>
      <c r="AL1489" s="272" t="s">
        <v>677</v>
      </c>
      <c r="AM1489" s="272" t="s">
        <v>677</v>
      </c>
      <c r="AN1489" s="272" t="s">
        <v>677</v>
      </c>
      <c r="AO1489" s="272" t="s">
        <v>677</v>
      </c>
      <c r="AP1489" s="272" t="s">
        <v>677</v>
      </c>
      <c r="AQ1489" s="272" t="s">
        <v>677</v>
      </c>
      <c r="AR1489" s="272" t="s">
        <v>677</v>
      </c>
      <c r="AS1489" s="272" t="s">
        <v>677</v>
      </c>
      <c r="AT1489" s="272" t="s">
        <v>677</v>
      </c>
      <c r="AU1489" s="272" t="s">
        <v>677</v>
      </c>
      <c r="AV1489" s="272" t="s">
        <v>677</v>
      </c>
      <c r="AW1489" s="272" t="s">
        <v>677</v>
      </c>
      <c r="AX1489" s="272" t="s">
        <v>677</v>
      </c>
    </row>
    <row r="1490" spans="1:50">
      <c r="A1490" s="272">
        <v>809741</v>
      </c>
      <c r="B1490" s="272" t="s">
        <v>712</v>
      </c>
      <c r="C1490" s="272" t="s">
        <v>262</v>
      </c>
      <c r="D1490" s="272" t="s">
        <v>262</v>
      </c>
      <c r="E1490" s="272" t="s">
        <v>262</v>
      </c>
      <c r="F1490" s="272" t="s">
        <v>262</v>
      </c>
      <c r="G1490" s="272" t="s">
        <v>264</v>
      </c>
      <c r="H1490" s="272" t="s">
        <v>262</v>
      </c>
      <c r="I1490" s="272" t="s">
        <v>264</v>
      </c>
      <c r="J1490" s="272" t="s">
        <v>264</v>
      </c>
      <c r="K1490" s="272" t="s">
        <v>264</v>
      </c>
      <c r="L1490" s="272" t="s">
        <v>264</v>
      </c>
      <c r="M1490" s="272" t="s">
        <v>264</v>
      </c>
      <c r="N1490" s="272" t="s">
        <v>264</v>
      </c>
      <c r="O1490" s="272" t="s">
        <v>677</v>
      </c>
      <c r="P1490" s="272" t="s">
        <v>677</v>
      </c>
      <c r="Q1490" s="272" t="s">
        <v>677</v>
      </c>
      <c r="R1490" s="272" t="s">
        <v>677</v>
      </c>
      <c r="S1490" s="272" t="s">
        <v>677</v>
      </c>
      <c r="T1490" s="272" t="s">
        <v>677</v>
      </c>
      <c r="U1490" s="272" t="s">
        <v>677</v>
      </c>
      <c r="V1490" s="272" t="s">
        <v>677</v>
      </c>
      <c r="W1490" s="272" t="s">
        <v>677</v>
      </c>
      <c r="X1490" s="272" t="s">
        <v>677</v>
      </c>
      <c r="Y1490" s="272" t="s">
        <v>677</v>
      </c>
      <c r="Z1490" s="272" t="s">
        <v>677</v>
      </c>
      <c r="AA1490" s="272" t="s">
        <v>677</v>
      </c>
      <c r="AB1490" s="272" t="s">
        <v>677</v>
      </c>
      <c r="AC1490" s="272" t="s">
        <v>677</v>
      </c>
      <c r="AD1490" s="272" t="s">
        <v>677</v>
      </c>
      <c r="AE1490" s="272" t="s">
        <v>677</v>
      </c>
      <c r="AF1490" s="272" t="s">
        <v>677</v>
      </c>
      <c r="AG1490" s="272" t="s">
        <v>677</v>
      </c>
      <c r="AH1490" s="272" t="s">
        <v>677</v>
      </c>
      <c r="AI1490" s="272" t="s">
        <v>677</v>
      </c>
      <c r="AJ1490" s="272" t="s">
        <v>677</v>
      </c>
      <c r="AK1490" s="272" t="s">
        <v>677</v>
      </c>
      <c r="AL1490" s="272" t="s">
        <v>677</v>
      </c>
      <c r="AM1490" s="272" t="s">
        <v>677</v>
      </c>
      <c r="AN1490" s="272" t="s">
        <v>677</v>
      </c>
      <c r="AO1490" s="272" t="s">
        <v>677</v>
      </c>
      <c r="AP1490" s="272" t="s">
        <v>677</v>
      </c>
      <c r="AQ1490" s="272" t="s">
        <v>677</v>
      </c>
      <c r="AR1490" s="272" t="s">
        <v>677</v>
      </c>
      <c r="AS1490" s="272" t="s">
        <v>677</v>
      </c>
      <c r="AT1490" s="272" t="s">
        <v>677</v>
      </c>
      <c r="AU1490" s="272" t="s">
        <v>677</v>
      </c>
      <c r="AV1490" s="272" t="s">
        <v>677</v>
      </c>
      <c r="AW1490" s="272" t="s">
        <v>677</v>
      </c>
      <c r="AX1490" s="272" t="s">
        <v>677</v>
      </c>
    </row>
    <row r="1491" spans="1:50">
      <c r="A1491" s="272">
        <v>809743</v>
      </c>
      <c r="B1491" s="272" t="s">
        <v>712</v>
      </c>
      <c r="C1491" s="272" t="s">
        <v>262</v>
      </c>
      <c r="D1491" s="272" t="s">
        <v>262</v>
      </c>
      <c r="E1491" s="272" t="s">
        <v>262</v>
      </c>
      <c r="F1491" s="272" t="s">
        <v>262</v>
      </c>
      <c r="G1491" s="272" t="s">
        <v>262</v>
      </c>
      <c r="H1491" s="272" t="s">
        <v>262</v>
      </c>
      <c r="I1491" s="272" t="s">
        <v>263</v>
      </c>
      <c r="J1491" s="272" t="s">
        <v>262</v>
      </c>
      <c r="K1491" s="272" t="s">
        <v>262</v>
      </c>
      <c r="L1491" s="272" t="s">
        <v>263</v>
      </c>
      <c r="M1491" s="272" t="s">
        <v>263</v>
      </c>
      <c r="N1491" s="272" t="s">
        <v>263</v>
      </c>
      <c r="O1491" s="272" t="s">
        <v>677</v>
      </c>
      <c r="P1491" s="272" t="s">
        <v>677</v>
      </c>
      <c r="Q1491" s="272" t="s">
        <v>677</v>
      </c>
      <c r="R1491" s="272" t="s">
        <v>677</v>
      </c>
      <c r="S1491" s="272" t="s">
        <v>677</v>
      </c>
      <c r="T1491" s="272" t="s">
        <v>677</v>
      </c>
      <c r="U1491" s="272" t="s">
        <v>677</v>
      </c>
      <c r="V1491" s="272" t="s">
        <v>677</v>
      </c>
      <c r="W1491" s="272" t="s">
        <v>677</v>
      </c>
      <c r="X1491" s="272" t="s">
        <v>677</v>
      </c>
      <c r="Y1491" s="272" t="s">
        <v>677</v>
      </c>
      <c r="Z1491" s="272" t="s">
        <v>677</v>
      </c>
      <c r="AA1491" s="272" t="s">
        <v>677</v>
      </c>
      <c r="AB1491" s="272" t="s">
        <v>677</v>
      </c>
      <c r="AC1491" s="272" t="s">
        <v>677</v>
      </c>
      <c r="AD1491" s="272" t="s">
        <v>677</v>
      </c>
      <c r="AE1491" s="272" t="s">
        <v>677</v>
      </c>
      <c r="AF1491" s="272" t="s">
        <v>677</v>
      </c>
      <c r="AG1491" s="272" t="s">
        <v>677</v>
      </c>
      <c r="AH1491" s="272" t="s">
        <v>677</v>
      </c>
      <c r="AI1491" s="272" t="s">
        <v>677</v>
      </c>
      <c r="AJ1491" s="272" t="s">
        <v>677</v>
      </c>
      <c r="AK1491" s="272" t="s">
        <v>677</v>
      </c>
      <c r="AL1491" s="272" t="s">
        <v>677</v>
      </c>
      <c r="AM1491" s="272" t="s">
        <v>677</v>
      </c>
      <c r="AN1491" s="272" t="s">
        <v>677</v>
      </c>
      <c r="AO1491" s="272" t="s">
        <v>677</v>
      </c>
      <c r="AP1491" s="272" t="s">
        <v>677</v>
      </c>
      <c r="AQ1491" s="272" t="s">
        <v>677</v>
      </c>
      <c r="AR1491" s="272" t="s">
        <v>677</v>
      </c>
      <c r="AS1491" s="272" t="s">
        <v>677</v>
      </c>
      <c r="AT1491" s="272" t="s">
        <v>677</v>
      </c>
      <c r="AU1491" s="272" t="s">
        <v>677</v>
      </c>
      <c r="AV1491" s="272" t="s">
        <v>677</v>
      </c>
      <c r="AW1491" s="272" t="s">
        <v>677</v>
      </c>
      <c r="AX1491" s="272" t="s">
        <v>677</v>
      </c>
    </row>
    <row r="1492" spans="1:50">
      <c r="A1492" s="272">
        <v>809778</v>
      </c>
      <c r="B1492" s="272" t="s">
        <v>712</v>
      </c>
      <c r="C1492" s="272" t="s">
        <v>262</v>
      </c>
      <c r="D1492" s="272" t="s">
        <v>263</v>
      </c>
      <c r="E1492" s="272" t="s">
        <v>264</v>
      </c>
      <c r="F1492" s="272" t="s">
        <v>264</v>
      </c>
      <c r="G1492" s="272" t="s">
        <v>262</v>
      </c>
      <c r="H1492" s="272" t="s">
        <v>263</v>
      </c>
      <c r="I1492" s="272" t="s">
        <v>263</v>
      </c>
      <c r="J1492" s="272" t="s">
        <v>263</v>
      </c>
      <c r="K1492" s="272" t="s">
        <v>263</v>
      </c>
      <c r="L1492" s="272" t="s">
        <v>263</v>
      </c>
      <c r="M1492" s="272" t="s">
        <v>263</v>
      </c>
      <c r="N1492" s="272" t="s">
        <v>263</v>
      </c>
      <c r="O1492" s="272" t="s">
        <v>677</v>
      </c>
      <c r="P1492" s="272" t="s">
        <v>677</v>
      </c>
      <c r="Q1492" s="272" t="s">
        <v>677</v>
      </c>
      <c r="R1492" s="272" t="s">
        <v>677</v>
      </c>
      <c r="S1492" s="272" t="s">
        <v>677</v>
      </c>
      <c r="T1492" s="272" t="s">
        <v>677</v>
      </c>
      <c r="U1492" s="272" t="s">
        <v>677</v>
      </c>
      <c r="V1492" s="272" t="s">
        <v>677</v>
      </c>
      <c r="W1492" s="272" t="s">
        <v>677</v>
      </c>
      <c r="X1492" s="272" t="s">
        <v>677</v>
      </c>
      <c r="Y1492" s="272" t="s">
        <v>677</v>
      </c>
      <c r="Z1492" s="272" t="s">
        <v>677</v>
      </c>
      <c r="AA1492" s="272" t="s">
        <v>677</v>
      </c>
      <c r="AB1492" s="272" t="s">
        <v>677</v>
      </c>
      <c r="AC1492" s="272" t="s">
        <v>677</v>
      </c>
      <c r="AD1492" s="272" t="s">
        <v>677</v>
      </c>
      <c r="AE1492" s="272" t="s">
        <v>677</v>
      </c>
      <c r="AF1492" s="272" t="s">
        <v>677</v>
      </c>
      <c r="AG1492" s="272" t="s">
        <v>677</v>
      </c>
      <c r="AH1492" s="272" t="s">
        <v>677</v>
      </c>
      <c r="AI1492" s="272" t="s">
        <v>677</v>
      </c>
      <c r="AJ1492" s="272" t="s">
        <v>677</v>
      </c>
      <c r="AK1492" s="272" t="s">
        <v>677</v>
      </c>
      <c r="AL1492" s="272" t="s">
        <v>677</v>
      </c>
      <c r="AM1492" s="272" t="s">
        <v>677</v>
      </c>
      <c r="AN1492" s="272" t="s">
        <v>677</v>
      </c>
      <c r="AO1492" s="272" t="s">
        <v>677</v>
      </c>
      <c r="AP1492" s="272" t="s">
        <v>677</v>
      </c>
      <c r="AQ1492" s="272" t="s">
        <v>677</v>
      </c>
      <c r="AR1492" s="272" t="s">
        <v>677</v>
      </c>
      <c r="AS1492" s="272" t="s">
        <v>677</v>
      </c>
      <c r="AT1492" s="272" t="s">
        <v>677</v>
      </c>
      <c r="AU1492" s="272" t="s">
        <v>677</v>
      </c>
      <c r="AV1492" s="272" t="s">
        <v>677</v>
      </c>
      <c r="AW1492" s="272" t="s">
        <v>677</v>
      </c>
      <c r="AX1492" s="272" t="s">
        <v>677</v>
      </c>
    </row>
    <row r="1493" spans="1:50">
      <c r="A1493" s="272">
        <v>809815</v>
      </c>
      <c r="B1493" s="272" t="s">
        <v>712</v>
      </c>
      <c r="C1493" s="272" t="s">
        <v>262</v>
      </c>
      <c r="D1493" s="272" t="s">
        <v>262</v>
      </c>
      <c r="E1493" s="272" t="s">
        <v>262</v>
      </c>
      <c r="F1493" s="272" t="s">
        <v>264</v>
      </c>
      <c r="G1493" s="272" t="s">
        <v>264</v>
      </c>
      <c r="H1493" s="272" t="s">
        <v>264</v>
      </c>
      <c r="I1493" s="272" t="s">
        <v>264</v>
      </c>
      <c r="J1493" s="272" t="s">
        <v>264</v>
      </c>
      <c r="K1493" s="272" t="s">
        <v>264</v>
      </c>
      <c r="L1493" s="272" t="s">
        <v>264</v>
      </c>
      <c r="M1493" s="272" t="s">
        <v>264</v>
      </c>
      <c r="N1493" s="272" t="s">
        <v>263</v>
      </c>
      <c r="O1493" s="272" t="s">
        <v>677</v>
      </c>
      <c r="P1493" s="272" t="s">
        <v>677</v>
      </c>
      <c r="Q1493" s="272" t="s">
        <v>677</v>
      </c>
      <c r="R1493" s="272" t="s">
        <v>677</v>
      </c>
      <c r="S1493" s="272" t="s">
        <v>677</v>
      </c>
      <c r="T1493" s="272" t="s">
        <v>677</v>
      </c>
      <c r="U1493" s="272" t="s">
        <v>677</v>
      </c>
      <c r="V1493" s="272" t="s">
        <v>677</v>
      </c>
      <c r="W1493" s="272" t="s">
        <v>677</v>
      </c>
      <c r="X1493" s="272" t="s">
        <v>677</v>
      </c>
      <c r="Y1493" s="272" t="s">
        <v>677</v>
      </c>
      <c r="Z1493" s="272" t="s">
        <v>677</v>
      </c>
      <c r="AA1493" s="272" t="s">
        <v>677</v>
      </c>
      <c r="AB1493" s="272" t="s">
        <v>677</v>
      </c>
      <c r="AC1493" s="272" t="s">
        <v>677</v>
      </c>
      <c r="AD1493" s="272" t="s">
        <v>677</v>
      </c>
      <c r="AE1493" s="272" t="s">
        <v>677</v>
      </c>
      <c r="AF1493" s="272" t="s">
        <v>677</v>
      </c>
      <c r="AG1493" s="272" t="s">
        <v>677</v>
      </c>
      <c r="AH1493" s="272" t="s">
        <v>677</v>
      </c>
      <c r="AI1493" s="272" t="s">
        <v>677</v>
      </c>
      <c r="AJ1493" s="272" t="s">
        <v>677</v>
      </c>
      <c r="AK1493" s="272" t="s">
        <v>677</v>
      </c>
      <c r="AL1493" s="272" t="s">
        <v>677</v>
      </c>
      <c r="AM1493" s="272" t="s">
        <v>677</v>
      </c>
      <c r="AN1493" s="272" t="s">
        <v>677</v>
      </c>
      <c r="AO1493" s="272" t="s">
        <v>677</v>
      </c>
      <c r="AP1493" s="272" t="s">
        <v>677</v>
      </c>
      <c r="AQ1493" s="272" t="s">
        <v>677</v>
      </c>
      <c r="AR1493" s="272" t="s">
        <v>677</v>
      </c>
      <c r="AS1493" s="272" t="s">
        <v>677</v>
      </c>
      <c r="AT1493" s="272" t="s">
        <v>677</v>
      </c>
      <c r="AU1493" s="272" t="s">
        <v>677</v>
      </c>
      <c r="AV1493" s="272" t="s">
        <v>677</v>
      </c>
      <c r="AW1493" s="272" t="s">
        <v>677</v>
      </c>
      <c r="AX1493" s="272" t="s">
        <v>677</v>
      </c>
    </row>
    <row r="1494" spans="1:50">
      <c r="A1494" s="272">
        <v>809830</v>
      </c>
      <c r="B1494" s="272" t="s">
        <v>712</v>
      </c>
      <c r="C1494" s="272" t="s">
        <v>262</v>
      </c>
      <c r="D1494" s="272" t="s">
        <v>264</v>
      </c>
      <c r="E1494" s="272" t="s">
        <v>262</v>
      </c>
      <c r="F1494" s="272" t="s">
        <v>264</v>
      </c>
      <c r="G1494" s="272" t="s">
        <v>264</v>
      </c>
      <c r="H1494" s="272" t="s">
        <v>264</v>
      </c>
      <c r="I1494" s="272" t="s">
        <v>263</v>
      </c>
      <c r="J1494" s="272" t="s">
        <v>263</v>
      </c>
      <c r="K1494" s="272" t="s">
        <v>263</v>
      </c>
      <c r="L1494" s="272" t="s">
        <v>263</v>
      </c>
      <c r="M1494" s="272" t="s">
        <v>263</v>
      </c>
      <c r="N1494" s="272" t="s">
        <v>263</v>
      </c>
      <c r="O1494" s="272" t="s">
        <v>677</v>
      </c>
      <c r="P1494" s="272" t="s">
        <v>677</v>
      </c>
      <c r="Q1494" s="272" t="s">
        <v>677</v>
      </c>
      <c r="R1494" s="272" t="s">
        <v>677</v>
      </c>
      <c r="S1494" s="272" t="s">
        <v>677</v>
      </c>
      <c r="T1494" s="272" t="s">
        <v>677</v>
      </c>
      <c r="U1494" s="272" t="s">
        <v>677</v>
      </c>
      <c r="V1494" s="272" t="s">
        <v>677</v>
      </c>
      <c r="W1494" s="272" t="s">
        <v>677</v>
      </c>
      <c r="X1494" s="272" t="s">
        <v>677</v>
      </c>
      <c r="Y1494" s="272" t="s">
        <v>677</v>
      </c>
      <c r="Z1494" s="272" t="s">
        <v>677</v>
      </c>
      <c r="AA1494" s="272" t="s">
        <v>677</v>
      </c>
      <c r="AB1494" s="272" t="s">
        <v>677</v>
      </c>
      <c r="AC1494" s="272" t="s">
        <v>677</v>
      </c>
      <c r="AD1494" s="272" t="s">
        <v>677</v>
      </c>
      <c r="AE1494" s="272" t="s">
        <v>677</v>
      </c>
      <c r="AF1494" s="272" t="s">
        <v>677</v>
      </c>
      <c r="AG1494" s="272" t="s">
        <v>677</v>
      </c>
      <c r="AH1494" s="272" t="s">
        <v>677</v>
      </c>
      <c r="AI1494" s="272" t="s">
        <v>677</v>
      </c>
      <c r="AJ1494" s="272" t="s">
        <v>677</v>
      </c>
      <c r="AK1494" s="272" t="s">
        <v>677</v>
      </c>
      <c r="AL1494" s="272" t="s">
        <v>677</v>
      </c>
      <c r="AM1494" s="272" t="s">
        <v>677</v>
      </c>
      <c r="AN1494" s="272" t="s">
        <v>677</v>
      </c>
      <c r="AO1494" s="272" t="s">
        <v>677</v>
      </c>
      <c r="AP1494" s="272" t="s">
        <v>677</v>
      </c>
      <c r="AQ1494" s="272" t="s">
        <v>677</v>
      </c>
      <c r="AR1494" s="272" t="s">
        <v>677</v>
      </c>
      <c r="AS1494" s="272" t="s">
        <v>677</v>
      </c>
      <c r="AT1494" s="272" t="s">
        <v>677</v>
      </c>
      <c r="AU1494" s="272" t="s">
        <v>677</v>
      </c>
      <c r="AV1494" s="272" t="s">
        <v>677</v>
      </c>
      <c r="AW1494" s="272" t="s">
        <v>677</v>
      </c>
      <c r="AX1494" s="272" t="s">
        <v>677</v>
      </c>
    </row>
    <row r="1495" spans="1:50">
      <c r="A1495" s="272">
        <v>809833</v>
      </c>
      <c r="B1495" s="272" t="s">
        <v>712</v>
      </c>
      <c r="C1495" s="272" t="s">
        <v>264</v>
      </c>
      <c r="D1495" s="272" t="s">
        <v>262</v>
      </c>
      <c r="E1495" s="272" t="s">
        <v>264</v>
      </c>
      <c r="F1495" s="272" t="s">
        <v>263</v>
      </c>
      <c r="G1495" s="272" t="s">
        <v>264</v>
      </c>
      <c r="H1495" s="272" t="s">
        <v>262</v>
      </c>
      <c r="I1495" s="272" t="s">
        <v>263</v>
      </c>
      <c r="J1495" s="272" t="s">
        <v>263</v>
      </c>
      <c r="K1495" s="272" t="s">
        <v>263</v>
      </c>
      <c r="L1495" s="272" t="s">
        <v>263</v>
      </c>
      <c r="M1495" s="272" t="s">
        <v>263</v>
      </c>
      <c r="N1495" s="272" t="s">
        <v>263</v>
      </c>
      <c r="O1495" s="272" t="s">
        <v>677</v>
      </c>
      <c r="P1495" s="272" t="s">
        <v>677</v>
      </c>
      <c r="Q1495" s="272" t="s">
        <v>677</v>
      </c>
      <c r="R1495" s="272" t="s">
        <v>677</v>
      </c>
      <c r="S1495" s="272" t="s">
        <v>677</v>
      </c>
      <c r="T1495" s="272" t="s">
        <v>677</v>
      </c>
      <c r="U1495" s="272" t="s">
        <v>677</v>
      </c>
      <c r="V1495" s="272" t="s">
        <v>677</v>
      </c>
      <c r="W1495" s="272" t="s">
        <v>677</v>
      </c>
      <c r="X1495" s="272" t="s">
        <v>677</v>
      </c>
      <c r="Y1495" s="272" t="s">
        <v>677</v>
      </c>
      <c r="Z1495" s="272" t="s">
        <v>677</v>
      </c>
      <c r="AA1495" s="272" t="s">
        <v>677</v>
      </c>
      <c r="AB1495" s="272" t="s">
        <v>677</v>
      </c>
      <c r="AC1495" s="272" t="s">
        <v>677</v>
      </c>
      <c r="AD1495" s="272" t="s">
        <v>677</v>
      </c>
      <c r="AE1495" s="272" t="s">
        <v>677</v>
      </c>
      <c r="AF1495" s="272" t="s">
        <v>677</v>
      </c>
      <c r="AG1495" s="272" t="s">
        <v>677</v>
      </c>
      <c r="AH1495" s="272" t="s">
        <v>677</v>
      </c>
      <c r="AI1495" s="272" t="s">
        <v>677</v>
      </c>
      <c r="AJ1495" s="272" t="s">
        <v>677</v>
      </c>
      <c r="AK1495" s="272" t="s">
        <v>677</v>
      </c>
      <c r="AL1495" s="272" t="s">
        <v>677</v>
      </c>
      <c r="AM1495" s="272" t="s">
        <v>677</v>
      </c>
      <c r="AN1495" s="272" t="s">
        <v>677</v>
      </c>
      <c r="AO1495" s="272" t="s">
        <v>677</v>
      </c>
      <c r="AP1495" s="272" t="s">
        <v>677</v>
      </c>
      <c r="AQ1495" s="272" t="s">
        <v>677</v>
      </c>
      <c r="AR1495" s="272" t="s">
        <v>677</v>
      </c>
      <c r="AS1495" s="272" t="s">
        <v>677</v>
      </c>
      <c r="AT1495" s="272" t="s">
        <v>677</v>
      </c>
      <c r="AU1495" s="272" t="s">
        <v>677</v>
      </c>
      <c r="AV1495" s="272" t="s">
        <v>677</v>
      </c>
      <c r="AW1495" s="272" t="s">
        <v>677</v>
      </c>
      <c r="AX1495" s="272" t="s">
        <v>677</v>
      </c>
    </row>
    <row r="1496" spans="1:50">
      <c r="A1496" s="272">
        <v>809849</v>
      </c>
      <c r="B1496" s="272" t="s">
        <v>712</v>
      </c>
      <c r="C1496" s="272" t="s">
        <v>262</v>
      </c>
      <c r="D1496" s="272" t="s">
        <v>264</v>
      </c>
      <c r="E1496" s="272" t="s">
        <v>264</v>
      </c>
      <c r="F1496" s="272" t="s">
        <v>262</v>
      </c>
      <c r="G1496" s="272" t="s">
        <v>263</v>
      </c>
      <c r="H1496" s="272" t="s">
        <v>263</v>
      </c>
      <c r="I1496" s="272" t="s">
        <v>264</v>
      </c>
      <c r="J1496" s="272" t="s">
        <v>262</v>
      </c>
      <c r="K1496" s="272" t="s">
        <v>263</v>
      </c>
      <c r="L1496" s="272" t="s">
        <v>264</v>
      </c>
      <c r="M1496" s="272" t="s">
        <v>262</v>
      </c>
      <c r="N1496" s="272" t="s">
        <v>264</v>
      </c>
      <c r="O1496" s="272" t="s">
        <v>677</v>
      </c>
      <c r="P1496" s="272" t="s">
        <v>677</v>
      </c>
      <c r="Q1496" s="272" t="s">
        <v>677</v>
      </c>
      <c r="R1496" s="272" t="s">
        <v>677</v>
      </c>
      <c r="S1496" s="272" t="s">
        <v>677</v>
      </c>
      <c r="T1496" s="272" t="s">
        <v>677</v>
      </c>
      <c r="U1496" s="272" t="s">
        <v>677</v>
      </c>
      <c r="V1496" s="272" t="s">
        <v>677</v>
      </c>
      <c r="W1496" s="272" t="s">
        <v>677</v>
      </c>
      <c r="X1496" s="272" t="s">
        <v>677</v>
      </c>
      <c r="Y1496" s="272" t="s">
        <v>677</v>
      </c>
      <c r="Z1496" s="272" t="s">
        <v>677</v>
      </c>
      <c r="AA1496" s="272" t="s">
        <v>677</v>
      </c>
      <c r="AB1496" s="272" t="s">
        <v>677</v>
      </c>
      <c r="AC1496" s="272" t="s">
        <v>677</v>
      </c>
      <c r="AD1496" s="272" t="s">
        <v>677</v>
      </c>
      <c r="AE1496" s="272" t="s">
        <v>677</v>
      </c>
      <c r="AF1496" s="272" t="s">
        <v>677</v>
      </c>
      <c r="AG1496" s="272" t="s">
        <v>677</v>
      </c>
      <c r="AH1496" s="272" t="s">
        <v>677</v>
      </c>
      <c r="AI1496" s="272" t="s">
        <v>677</v>
      </c>
      <c r="AJ1496" s="272" t="s">
        <v>677</v>
      </c>
      <c r="AK1496" s="272" t="s">
        <v>677</v>
      </c>
      <c r="AL1496" s="272" t="s">
        <v>677</v>
      </c>
      <c r="AM1496" s="272" t="s">
        <v>677</v>
      </c>
      <c r="AN1496" s="272" t="s">
        <v>677</v>
      </c>
      <c r="AO1496" s="272" t="s">
        <v>677</v>
      </c>
      <c r="AP1496" s="272" t="s">
        <v>677</v>
      </c>
      <c r="AQ1496" s="272" t="s">
        <v>677</v>
      </c>
      <c r="AR1496" s="272" t="s">
        <v>677</v>
      </c>
      <c r="AS1496" s="272" t="s">
        <v>677</v>
      </c>
      <c r="AT1496" s="272" t="s">
        <v>677</v>
      </c>
      <c r="AU1496" s="272" t="s">
        <v>677</v>
      </c>
      <c r="AV1496" s="272" t="s">
        <v>677</v>
      </c>
      <c r="AW1496" s="272" t="s">
        <v>677</v>
      </c>
      <c r="AX1496" s="272" t="s">
        <v>677</v>
      </c>
    </row>
    <row r="1497" spans="1:50">
      <c r="A1497" s="272">
        <v>809858</v>
      </c>
      <c r="B1497" s="272" t="s">
        <v>712</v>
      </c>
      <c r="C1497" s="272" t="s">
        <v>262</v>
      </c>
      <c r="D1497" s="272" t="s">
        <v>262</v>
      </c>
      <c r="E1497" s="272" t="s">
        <v>262</v>
      </c>
      <c r="F1497" s="272" t="s">
        <v>262</v>
      </c>
      <c r="G1497" s="272" t="s">
        <v>262</v>
      </c>
      <c r="H1497" s="272" t="s">
        <v>264</v>
      </c>
      <c r="I1497" s="272" t="s">
        <v>262</v>
      </c>
      <c r="J1497" s="272" t="s">
        <v>264</v>
      </c>
      <c r="K1497" s="272" t="s">
        <v>262</v>
      </c>
      <c r="L1497" s="272" t="s">
        <v>262</v>
      </c>
      <c r="M1497" s="272" t="s">
        <v>262</v>
      </c>
      <c r="N1497" s="272" t="s">
        <v>262</v>
      </c>
      <c r="O1497" s="272" t="s">
        <v>677</v>
      </c>
      <c r="P1497" s="272" t="s">
        <v>677</v>
      </c>
      <c r="Q1497" s="272" t="s">
        <v>677</v>
      </c>
      <c r="R1497" s="272" t="s">
        <v>677</v>
      </c>
      <c r="S1497" s="272" t="s">
        <v>677</v>
      </c>
      <c r="T1497" s="272" t="s">
        <v>677</v>
      </c>
      <c r="U1497" s="272" t="s">
        <v>677</v>
      </c>
      <c r="V1497" s="272" t="s">
        <v>677</v>
      </c>
      <c r="W1497" s="272" t="s">
        <v>677</v>
      </c>
      <c r="X1497" s="272" t="s">
        <v>677</v>
      </c>
      <c r="Y1497" s="272" t="s">
        <v>677</v>
      </c>
      <c r="Z1497" s="272" t="s">
        <v>677</v>
      </c>
      <c r="AA1497" s="272" t="s">
        <v>677</v>
      </c>
      <c r="AB1497" s="272" t="s">
        <v>677</v>
      </c>
      <c r="AC1497" s="272" t="s">
        <v>677</v>
      </c>
      <c r="AD1497" s="272" t="s">
        <v>677</v>
      </c>
      <c r="AE1497" s="272" t="s">
        <v>677</v>
      </c>
      <c r="AF1497" s="272" t="s">
        <v>677</v>
      </c>
      <c r="AG1497" s="272" t="s">
        <v>677</v>
      </c>
      <c r="AH1497" s="272" t="s">
        <v>677</v>
      </c>
      <c r="AI1497" s="272" t="s">
        <v>677</v>
      </c>
      <c r="AJ1497" s="272" t="s">
        <v>677</v>
      </c>
      <c r="AK1497" s="272" t="s">
        <v>677</v>
      </c>
      <c r="AL1497" s="272" t="s">
        <v>677</v>
      </c>
      <c r="AM1497" s="272" t="s">
        <v>677</v>
      </c>
      <c r="AN1497" s="272" t="s">
        <v>677</v>
      </c>
      <c r="AO1497" s="272" t="s">
        <v>677</v>
      </c>
      <c r="AP1497" s="272" t="s">
        <v>677</v>
      </c>
      <c r="AQ1497" s="272" t="s">
        <v>677</v>
      </c>
      <c r="AR1497" s="272" t="s">
        <v>677</v>
      </c>
      <c r="AS1497" s="272" t="s">
        <v>677</v>
      </c>
      <c r="AT1497" s="272" t="s">
        <v>677</v>
      </c>
      <c r="AU1497" s="272" t="s">
        <v>677</v>
      </c>
      <c r="AV1497" s="272" t="s">
        <v>677</v>
      </c>
      <c r="AW1497" s="272" t="s">
        <v>677</v>
      </c>
      <c r="AX1497" s="272" t="s">
        <v>677</v>
      </c>
    </row>
    <row r="1498" spans="1:50">
      <c r="A1498" s="272">
        <v>809864</v>
      </c>
      <c r="B1498" s="272" t="s">
        <v>712</v>
      </c>
      <c r="C1498" s="272" t="s">
        <v>262</v>
      </c>
      <c r="D1498" s="272" t="s">
        <v>262</v>
      </c>
      <c r="E1498" s="272" t="s">
        <v>262</v>
      </c>
      <c r="F1498" s="272" t="s">
        <v>262</v>
      </c>
      <c r="G1498" s="272" t="s">
        <v>262</v>
      </c>
      <c r="H1498" s="272" t="s">
        <v>262</v>
      </c>
      <c r="I1498" s="272" t="s">
        <v>262</v>
      </c>
      <c r="J1498" s="272" t="s">
        <v>262</v>
      </c>
      <c r="K1498" s="272" t="s">
        <v>262</v>
      </c>
      <c r="L1498" s="272" t="s">
        <v>262</v>
      </c>
      <c r="M1498" s="272" t="s">
        <v>262</v>
      </c>
      <c r="N1498" s="272" t="s">
        <v>262</v>
      </c>
      <c r="O1498" s="272" t="s">
        <v>677</v>
      </c>
      <c r="P1498" s="272" t="s">
        <v>677</v>
      </c>
      <c r="Q1498" s="272" t="s">
        <v>677</v>
      </c>
      <c r="R1498" s="272" t="s">
        <v>677</v>
      </c>
      <c r="S1498" s="272" t="s">
        <v>677</v>
      </c>
      <c r="T1498" s="272" t="s">
        <v>677</v>
      </c>
      <c r="U1498" s="272" t="s">
        <v>677</v>
      </c>
      <c r="V1498" s="272" t="s">
        <v>677</v>
      </c>
      <c r="W1498" s="272" t="s">
        <v>677</v>
      </c>
      <c r="X1498" s="272" t="s">
        <v>677</v>
      </c>
      <c r="Y1498" s="272" t="s">
        <v>677</v>
      </c>
      <c r="Z1498" s="272" t="s">
        <v>677</v>
      </c>
      <c r="AA1498" s="272" t="s">
        <v>677</v>
      </c>
      <c r="AB1498" s="272" t="s">
        <v>677</v>
      </c>
      <c r="AC1498" s="272" t="s">
        <v>677</v>
      </c>
      <c r="AD1498" s="272" t="s">
        <v>677</v>
      </c>
      <c r="AE1498" s="272" t="s">
        <v>677</v>
      </c>
      <c r="AF1498" s="272" t="s">
        <v>677</v>
      </c>
      <c r="AG1498" s="272" t="s">
        <v>677</v>
      </c>
      <c r="AH1498" s="272" t="s">
        <v>677</v>
      </c>
      <c r="AI1498" s="272" t="s">
        <v>677</v>
      </c>
      <c r="AJ1498" s="272" t="s">
        <v>677</v>
      </c>
      <c r="AK1498" s="272" t="s">
        <v>677</v>
      </c>
      <c r="AL1498" s="272" t="s">
        <v>677</v>
      </c>
      <c r="AM1498" s="272" t="s">
        <v>677</v>
      </c>
      <c r="AN1498" s="272" t="s">
        <v>677</v>
      </c>
      <c r="AO1498" s="272" t="s">
        <v>677</v>
      </c>
      <c r="AP1498" s="272" t="s">
        <v>677</v>
      </c>
      <c r="AQ1498" s="272" t="s">
        <v>677</v>
      </c>
      <c r="AR1498" s="272" t="s">
        <v>677</v>
      </c>
      <c r="AS1498" s="272" t="s">
        <v>677</v>
      </c>
      <c r="AT1498" s="272" t="s">
        <v>677</v>
      </c>
      <c r="AU1498" s="272" t="s">
        <v>677</v>
      </c>
      <c r="AV1498" s="272" t="s">
        <v>677</v>
      </c>
      <c r="AW1498" s="272" t="s">
        <v>677</v>
      </c>
      <c r="AX1498" s="272" t="s">
        <v>677</v>
      </c>
    </row>
    <row r="1499" spans="1:50">
      <c r="A1499" s="272">
        <v>809865</v>
      </c>
      <c r="B1499" s="272" t="s">
        <v>712</v>
      </c>
      <c r="C1499" s="272" t="s">
        <v>262</v>
      </c>
      <c r="D1499" s="272" t="s">
        <v>262</v>
      </c>
      <c r="E1499" s="272" t="s">
        <v>262</v>
      </c>
      <c r="F1499" s="272" t="s">
        <v>262</v>
      </c>
      <c r="G1499" s="272" t="s">
        <v>262</v>
      </c>
      <c r="H1499" s="272" t="s">
        <v>264</v>
      </c>
      <c r="I1499" s="272" t="s">
        <v>262</v>
      </c>
      <c r="J1499" s="272" t="s">
        <v>264</v>
      </c>
      <c r="K1499" s="272" t="s">
        <v>263</v>
      </c>
      <c r="L1499" s="272" t="s">
        <v>262</v>
      </c>
      <c r="M1499" s="272" t="s">
        <v>262</v>
      </c>
      <c r="N1499" s="272" t="s">
        <v>264</v>
      </c>
      <c r="O1499" s="272" t="s">
        <v>677</v>
      </c>
      <c r="P1499" s="272" t="s">
        <v>677</v>
      </c>
      <c r="Q1499" s="272" t="s">
        <v>677</v>
      </c>
      <c r="R1499" s="272" t="s">
        <v>677</v>
      </c>
      <c r="S1499" s="272" t="s">
        <v>677</v>
      </c>
      <c r="T1499" s="272" t="s">
        <v>677</v>
      </c>
      <c r="U1499" s="272" t="s">
        <v>677</v>
      </c>
      <c r="V1499" s="272" t="s">
        <v>677</v>
      </c>
      <c r="W1499" s="272" t="s">
        <v>677</v>
      </c>
      <c r="X1499" s="272" t="s">
        <v>677</v>
      </c>
      <c r="Y1499" s="272" t="s">
        <v>677</v>
      </c>
      <c r="Z1499" s="272" t="s">
        <v>677</v>
      </c>
      <c r="AA1499" s="272" t="s">
        <v>677</v>
      </c>
      <c r="AB1499" s="272" t="s">
        <v>677</v>
      </c>
      <c r="AC1499" s="272" t="s">
        <v>677</v>
      </c>
      <c r="AD1499" s="272" t="s">
        <v>677</v>
      </c>
      <c r="AE1499" s="272" t="s">
        <v>677</v>
      </c>
      <c r="AF1499" s="272" t="s">
        <v>677</v>
      </c>
      <c r="AG1499" s="272" t="s">
        <v>677</v>
      </c>
      <c r="AH1499" s="272" t="s">
        <v>677</v>
      </c>
      <c r="AI1499" s="272" t="s">
        <v>677</v>
      </c>
      <c r="AJ1499" s="272" t="s">
        <v>677</v>
      </c>
      <c r="AK1499" s="272" t="s">
        <v>677</v>
      </c>
      <c r="AL1499" s="272" t="s">
        <v>677</v>
      </c>
      <c r="AM1499" s="272" t="s">
        <v>677</v>
      </c>
      <c r="AN1499" s="272" t="s">
        <v>677</v>
      </c>
      <c r="AO1499" s="272" t="s">
        <v>677</v>
      </c>
      <c r="AP1499" s="272" t="s">
        <v>677</v>
      </c>
      <c r="AQ1499" s="272" t="s">
        <v>677</v>
      </c>
      <c r="AR1499" s="272" t="s">
        <v>677</v>
      </c>
      <c r="AS1499" s="272" t="s">
        <v>677</v>
      </c>
      <c r="AT1499" s="272" t="s">
        <v>677</v>
      </c>
      <c r="AU1499" s="272" t="s">
        <v>677</v>
      </c>
      <c r="AV1499" s="272" t="s">
        <v>677</v>
      </c>
      <c r="AW1499" s="272" t="s">
        <v>677</v>
      </c>
      <c r="AX1499" s="272" t="s">
        <v>677</v>
      </c>
    </row>
    <row r="1500" spans="1:50">
      <c r="A1500" s="272">
        <v>809868</v>
      </c>
      <c r="B1500" s="272" t="s">
        <v>712</v>
      </c>
      <c r="C1500" s="272" t="s">
        <v>262</v>
      </c>
      <c r="D1500" s="272" t="s">
        <v>262</v>
      </c>
      <c r="E1500" s="272" t="s">
        <v>264</v>
      </c>
      <c r="F1500" s="272" t="s">
        <v>262</v>
      </c>
      <c r="G1500" s="272" t="s">
        <v>262</v>
      </c>
      <c r="H1500" s="272" t="s">
        <v>263</v>
      </c>
      <c r="I1500" s="272" t="s">
        <v>262</v>
      </c>
      <c r="J1500" s="272" t="s">
        <v>262</v>
      </c>
      <c r="K1500" s="272" t="s">
        <v>263</v>
      </c>
      <c r="L1500" s="272" t="s">
        <v>264</v>
      </c>
      <c r="M1500" s="272" t="s">
        <v>262</v>
      </c>
      <c r="N1500" s="272" t="s">
        <v>262</v>
      </c>
      <c r="O1500" s="272" t="s">
        <v>677</v>
      </c>
      <c r="P1500" s="272" t="s">
        <v>677</v>
      </c>
      <c r="Q1500" s="272" t="s">
        <v>677</v>
      </c>
      <c r="R1500" s="272" t="s">
        <v>677</v>
      </c>
      <c r="S1500" s="272" t="s">
        <v>677</v>
      </c>
      <c r="T1500" s="272" t="s">
        <v>677</v>
      </c>
      <c r="U1500" s="272" t="s">
        <v>677</v>
      </c>
      <c r="V1500" s="272" t="s">
        <v>677</v>
      </c>
      <c r="W1500" s="272" t="s">
        <v>677</v>
      </c>
      <c r="X1500" s="272" t="s">
        <v>677</v>
      </c>
      <c r="Y1500" s="272" t="s">
        <v>677</v>
      </c>
      <c r="Z1500" s="272" t="s">
        <v>677</v>
      </c>
      <c r="AA1500" s="272" t="s">
        <v>677</v>
      </c>
      <c r="AB1500" s="272" t="s">
        <v>677</v>
      </c>
      <c r="AC1500" s="272" t="s">
        <v>677</v>
      </c>
      <c r="AD1500" s="272" t="s">
        <v>677</v>
      </c>
      <c r="AE1500" s="272" t="s">
        <v>677</v>
      </c>
      <c r="AF1500" s="272" t="s">
        <v>677</v>
      </c>
      <c r="AG1500" s="272" t="s">
        <v>677</v>
      </c>
      <c r="AH1500" s="272" t="s">
        <v>677</v>
      </c>
      <c r="AI1500" s="272" t="s">
        <v>677</v>
      </c>
      <c r="AJ1500" s="272" t="s">
        <v>677</v>
      </c>
      <c r="AK1500" s="272" t="s">
        <v>677</v>
      </c>
      <c r="AL1500" s="272" t="s">
        <v>677</v>
      </c>
      <c r="AM1500" s="272" t="s">
        <v>677</v>
      </c>
      <c r="AN1500" s="272" t="s">
        <v>677</v>
      </c>
      <c r="AO1500" s="272" t="s">
        <v>677</v>
      </c>
      <c r="AP1500" s="272" t="s">
        <v>677</v>
      </c>
      <c r="AQ1500" s="272" t="s">
        <v>677</v>
      </c>
      <c r="AR1500" s="272" t="s">
        <v>677</v>
      </c>
      <c r="AS1500" s="272" t="s">
        <v>677</v>
      </c>
      <c r="AT1500" s="272" t="s">
        <v>677</v>
      </c>
      <c r="AU1500" s="272" t="s">
        <v>677</v>
      </c>
      <c r="AV1500" s="272" t="s">
        <v>677</v>
      </c>
      <c r="AW1500" s="272" t="s">
        <v>677</v>
      </c>
      <c r="AX1500" s="272" t="s">
        <v>677</v>
      </c>
    </row>
    <row r="1501" spans="1:50">
      <c r="A1501" s="272">
        <v>809893</v>
      </c>
      <c r="B1501" s="272" t="s">
        <v>712</v>
      </c>
      <c r="C1501" s="272" t="s">
        <v>262</v>
      </c>
      <c r="D1501" s="272" t="s">
        <v>262</v>
      </c>
      <c r="E1501" s="272" t="s">
        <v>262</v>
      </c>
      <c r="F1501" s="272" t="s">
        <v>262</v>
      </c>
      <c r="G1501" s="272" t="s">
        <v>262</v>
      </c>
      <c r="H1501" s="272" t="s">
        <v>262</v>
      </c>
      <c r="I1501" s="272" t="s">
        <v>262</v>
      </c>
      <c r="J1501" s="272" t="s">
        <v>264</v>
      </c>
      <c r="K1501" s="272" t="s">
        <v>264</v>
      </c>
      <c r="L1501" s="272" t="s">
        <v>264</v>
      </c>
      <c r="M1501" s="272" t="s">
        <v>262</v>
      </c>
      <c r="N1501" s="272" t="s">
        <v>262</v>
      </c>
      <c r="O1501" s="272" t="s">
        <v>677</v>
      </c>
      <c r="P1501" s="272" t="s">
        <v>677</v>
      </c>
      <c r="Q1501" s="272" t="s">
        <v>677</v>
      </c>
      <c r="R1501" s="272" t="s">
        <v>677</v>
      </c>
      <c r="S1501" s="272" t="s">
        <v>677</v>
      </c>
      <c r="T1501" s="272" t="s">
        <v>677</v>
      </c>
      <c r="U1501" s="272" t="s">
        <v>677</v>
      </c>
      <c r="V1501" s="272" t="s">
        <v>677</v>
      </c>
      <c r="W1501" s="272" t="s">
        <v>677</v>
      </c>
      <c r="X1501" s="272" t="s">
        <v>677</v>
      </c>
      <c r="Y1501" s="272" t="s">
        <v>677</v>
      </c>
      <c r="Z1501" s="272" t="s">
        <v>677</v>
      </c>
      <c r="AA1501" s="272" t="s">
        <v>677</v>
      </c>
      <c r="AB1501" s="272" t="s">
        <v>677</v>
      </c>
      <c r="AC1501" s="272" t="s">
        <v>677</v>
      </c>
      <c r="AD1501" s="272" t="s">
        <v>677</v>
      </c>
      <c r="AE1501" s="272" t="s">
        <v>677</v>
      </c>
      <c r="AF1501" s="272" t="s">
        <v>677</v>
      </c>
      <c r="AG1501" s="272" t="s">
        <v>677</v>
      </c>
      <c r="AH1501" s="272" t="s">
        <v>677</v>
      </c>
      <c r="AI1501" s="272" t="s">
        <v>677</v>
      </c>
      <c r="AJ1501" s="272" t="s">
        <v>677</v>
      </c>
      <c r="AK1501" s="272" t="s">
        <v>677</v>
      </c>
      <c r="AL1501" s="272" t="s">
        <v>677</v>
      </c>
      <c r="AM1501" s="272" t="s">
        <v>677</v>
      </c>
      <c r="AN1501" s="272" t="s">
        <v>677</v>
      </c>
      <c r="AO1501" s="272" t="s">
        <v>677</v>
      </c>
      <c r="AP1501" s="272" t="s">
        <v>677</v>
      </c>
      <c r="AQ1501" s="272" t="s">
        <v>677</v>
      </c>
      <c r="AR1501" s="272" t="s">
        <v>677</v>
      </c>
      <c r="AS1501" s="272" t="s">
        <v>677</v>
      </c>
      <c r="AT1501" s="272" t="s">
        <v>677</v>
      </c>
      <c r="AU1501" s="272" t="s">
        <v>677</v>
      </c>
      <c r="AV1501" s="272" t="s">
        <v>677</v>
      </c>
      <c r="AW1501" s="272" t="s">
        <v>677</v>
      </c>
      <c r="AX1501" s="272" t="s">
        <v>677</v>
      </c>
    </row>
    <row r="1502" spans="1:50">
      <c r="A1502" s="272">
        <v>809899</v>
      </c>
      <c r="B1502" s="272" t="s">
        <v>712</v>
      </c>
      <c r="C1502" s="272" t="s">
        <v>264</v>
      </c>
      <c r="D1502" s="272" t="s">
        <v>262</v>
      </c>
      <c r="E1502" s="272" t="s">
        <v>262</v>
      </c>
      <c r="F1502" s="272" t="s">
        <v>264</v>
      </c>
      <c r="G1502" s="272" t="s">
        <v>264</v>
      </c>
      <c r="H1502" s="272" t="s">
        <v>264</v>
      </c>
      <c r="I1502" s="272" t="s">
        <v>264</v>
      </c>
      <c r="J1502" s="272" t="s">
        <v>263</v>
      </c>
      <c r="K1502" s="272" t="s">
        <v>264</v>
      </c>
      <c r="L1502" s="272" t="s">
        <v>262</v>
      </c>
      <c r="M1502" s="272" t="s">
        <v>263</v>
      </c>
      <c r="N1502" s="272" t="s">
        <v>263</v>
      </c>
      <c r="O1502" s="272" t="s">
        <v>677</v>
      </c>
      <c r="P1502" s="272" t="s">
        <v>677</v>
      </c>
      <c r="Q1502" s="272" t="s">
        <v>677</v>
      </c>
      <c r="R1502" s="272" t="s">
        <v>677</v>
      </c>
      <c r="S1502" s="272" t="s">
        <v>677</v>
      </c>
      <c r="T1502" s="272" t="s">
        <v>677</v>
      </c>
      <c r="U1502" s="272" t="s">
        <v>677</v>
      </c>
      <c r="V1502" s="272" t="s">
        <v>677</v>
      </c>
      <c r="W1502" s="272" t="s">
        <v>677</v>
      </c>
      <c r="X1502" s="272" t="s">
        <v>677</v>
      </c>
      <c r="Y1502" s="272" t="s">
        <v>677</v>
      </c>
      <c r="Z1502" s="272" t="s">
        <v>677</v>
      </c>
      <c r="AA1502" s="272" t="s">
        <v>677</v>
      </c>
      <c r="AB1502" s="272" t="s">
        <v>677</v>
      </c>
      <c r="AC1502" s="272" t="s">
        <v>677</v>
      </c>
      <c r="AD1502" s="272" t="s">
        <v>677</v>
      </c>
      <c r="AE1502" s="272" t="s">
        <v>677</v>
      </c>
      <c r="AF1502" s="272" t="s">
        <v>677</v>
      </c>
      <c r="AG1502" s="272" t="s">
        <v>677</v>
      </c>
      <c r="AH1502" s="272" t="s">
        <v>677</v>
      </c>
      <c r="AI1502" s="272" t="s">
        <v>677</v>
      </c>
      <c r="AJ1502" s="272" t="s">
        <v>677</v>
      </c>
      <c r="AK1502" s="272" t="s">
        <v>677</v>
      </c>
      <c r="AL1502" s="272" t="s">
        <v>677</v>
      </c>
      <c r="AM1502" s="272" t="s">
        <v>677</v>
      </c>
      <c r="AN1502" s="272" t="s">
        <v>677</v>
      </c>
      <c r="AO1502" s="272" t="s">
        <v>677</v>
      </c>
      <c r="AP1502" s="272" t="s">
        <v>677</v>
      </c>
      <c r="AQ1502" s="272" t="s">
        <v>677</v>
      </c>
      <c r="AR1502" s="272" t="s">
        <v>677</v>
      </c>
      <c r="AS1502" s="272" t="s">
        <v>677</v>
      </c>
      <c r="AT1502" s="272" t="s">
        <v>677</v>
      </c>
      <c r="AU1502" s="272" t="s">
        <v>677</v>
      </c>
      <c r="AV1502" s="272" t="s">
        <v>677</v>
      </c>
      <c r="AW1502" s="272" t="s">
        <v>677</v>
      </c>
      <c r="AX1502" s="272" t="s">
        <v>677</v>
      </c>
    </row>
    <row r="1503" spans="1:50">
      <c r="A1503" s="272">
        <v>809904</v>
      </c>
      <c r="B1503" s="272" t="s">
        <v>712</v>
      </c>
      <c r="C1503" s="272" t="s">
        <v>262</v>
      </c>
      <c r="D1503" s="272" t="s">
        <v>262</v>
      </c>
      <c r="E1503" s="272" t="s">
        <v>264</v>
      </c>
      <c r="F1503" s="272" t="s">
        <v>262</v>
      </c>
      <c r="G1503" s="272" t="s">
        <v>264</v>
      </c>
      <c r="H1503" s="272" t="s">
        <v>262</v>
      </c>
      <c r="I1503" s="272" t="s">
        <v>262</v>
      </c>
      <c r="J1503" s="272" t="s">
        <v>263</v>
      </c>
      <c r="K1503" s="272" t="s">
        <v>263</v>
      </c>
      <c r="L1503" s="272" t="s">
        <v>264</v>
      </c>
      <c r="M1503" s="272" t="s">
        <v>264</v>
      </c>
      <c r="N1503" s="272" t="s">
        <v>263</v>
      </c>
      <c r="O1503" s="272" t="s">
        <v>677</v>
      </c>
      <c r="P1503" s="272" t="s">
        <v>677</v>
      </c>
      <c r="Q1503" s="272" t="s">
        <v>677</v>
      </c>
      <c r="R1503" s="272" t="s">
        <v>677</v>
      </c>
      <c r="S1503" s="272" t="s">
        <v>677</v>
      </c>
      <c r="T1503" s="272" t="s">
        <v>677</v>
      </c>
      <c r="U1503" s="272" t="s">
        <v>677</v>
      </c>
      <c r="V1503" s="272" t="s">
        <v>677</v>
      </c>
      <c r="W1503" s="272" t="s">
        <v>677</v>
      </c>
      <c r="X1503" s="272" t="s">
        <v>677</v>
      </c>
      <c r="Y1503" s="272" t="s">
        <v>677</v>
      </c>
      <c r="Z1503" s="272" t="s">
        <v>677</v>
      </c>
      <c r="AA1503" s="272" t="s">
        <v>677</v>
      </c>
      <c r="AB1503" s="272" t="s">
        <v>677</v>
      </c>
      <c r="AC1503" s="272" t="s">
        <v>677</v>
      </c>
      <c r="AD1503" s="272" t="s">
        <v>677</v>
      </c>
      <c r="AE1503" s="272" t="s">
        <v>677</v>
      </c>
      <c r="AF1503" s="272" t="s">
        <v>677</v>
      </c>
      <c r="AG1503" s="272" t="s">
        <v>677</v>
      </c>
      <c r="AH1503" s="272" t="s">
        <v>677</v>
      </c>
      <c r="AI1503" s="272" t="s">
        <v>677</v>
      </c>
      <c r="AJ1503" s="272" t="s">
        <v>677</v>
      </c>
      <c r="AK1503" s="272" t="s">
        <v>677</v>
      </c>
      <c r="AL1503" s="272" t="s">
        <v>677</v>
      </c>
      <c r="AM1503" s="272" t="s">
        <v>677</v>
      </c>
      <c r="AN1503" s="272" t="s">
        <v>677</v>
      </c>
      <c r="AO1503" s="272" t="s">
        <v>677</v>
      </c>
      <c r="AP1503" s="272" t="s">
        <v>677</v>
      </c>
      <c r="AQ1503" s="272" t="s">
        <v>677</v>
      </c>
      <c r="AR1503" s="272" t="s">
        <v>677</v>
      </c>
      <c r="AS1503" s="272" t="s">
        <v>677</v>
      </c>
      <c r="AT1503" s="272" t="s">
        <v>677</v>
      </c>
      <c r="AU1503" s="272" t="s">
        <v>677</v>
      </c>
      <c r="AV1503" s="272" t="s">
        <v>677</v>
      </c>
      <c r="AW1503" s="272" t="s">
        <v>677</v>
      </c>
      <c r="AX1503" s="272" t="s">
        <v>677</v>
      </c>
    </row>
    <row r="1504" spans="1:50">
      <c r="A1504" s="272">
        <v>809925</v>
      </c>
      <c r="B1504" s="272" t="s">
        <v>712</v>
      </c>
      <c r="C1504" s="272" t="s">
        <v>262</v>
      </c>
      <c r="D1504" s="272" t="s">
        <v>262</v>
      </c>
      <c r="E1504" s="272" t="s">
        <v>264</v>
      </c>
      <c r="F1504" s="272" t="s">
        <v>264</v>
      </c>
      <c r="G1504" s="272" t="s">
        <v>263</v>
      </c>
      <c r="H1504" s="272" t="s">
        <v>263</v>
      </c>
      <c r="I1504" s="272" t="s">
        <v>262</v>
      </c>
      <c r="J1504" s="272" t="s">
        <v>264</v>
      </c>
      <c r="K1504" s="272" t="s">
        <v>262</v>
      </c>
      <c r="L1504" s="272" t="s">
        <v>263</v>
      </c>
      <c r="M1504" s="272" t="s">
        <v>262</v>
      </c>
      <c r="N1504" s="272" t="s">
        <v>262</v>
      </c>
      <c r="O1504" s="272" t="s">
        <v>677</v>
      </c>
      <c r="P1504" s="272" t="s">
        <v>677</v>
      </c>
      <c r="Q1504" s="272" t="s">
        <v>677</v>
      </c>
      <c r="R1504" s="272" t="s">
        <v>677</v>
      </c>
      <c r="S1504" s="272" t="s">
        <v>677</v>
      </c>
      <c r="T1504" s="272" t="s">
        <v>677</v>
      </c>
      <c r="U1504" s="272" t="s">
        <v>677</v>
      </c>
      <c r="V1504" s="272" t="s">
        <v>677</v>
      </c>
      <c r="W1504" s="272" t="s">
        <v>677</v>
      </c>
      <c r="X1504" s="272" t="s">
        <v>677</v>
      </c>
      <c r="Y1504" s="272" t="s">
        <v>677</v>
      </c>
      <c r="Z1504" s="272" t="s">
        <v>677</v>
      </c>
      <c r="AA1504" s="272" t="s">
        <v>677</v>
      </c>
      <c r="AB1504" s="272" t="s">
        <v>677</v>
      </c>
      <c r="AC1504" s="272" t="s">
        <v>677</v>
      </c>
      <c r="AD1504" s="272" t="s">
        <v>677</v>
      </c>
      <c r="AE1504" s="272" t="s">
        <v>677</v>
      </c>
      <c r="AF1504" s="272" t="s">
        <v>677</v>
      </c>
      <c r="AG1504" s="272" t="s">
        <v>677</v>
      </c>
      <c r="AH1504" s="272" t="s">
        <v>677</v>
      </c>
      <c r="AI1504" s="272" t="s">
        <v>677</v>
      </c>
      <c r="AJ1504" s="272" t="s">
        <v>677</v>
      </c>
      <c r="AK1504" s="272" t="s">
        <v>677</v>
      </c>
      <c r="AL1504" s="272" t="s">
        <v>677</v>
      </c>
      <c r="AM1504" s="272" t="s">
        <v>677</v>
      </c>
      <c r="AN1504" s="272" t="s">
        <v>677</v>
      </c>
      <c r="AO1504" s="272" t="s">
        <v>677</v>
      </c>
      <c r="AP1504" s="272" t="s">
        <v>677</v>
      </c>
      <c r="AQ1504" s="272" t="s">
        <v>677</v>
      </c>
      <c r="AR1504" s="272" t="s">
        <v>677</v>
      </c>
      <c r="AS1504" s="272" t="s">
        <v>677</v>
      </c>
      <c r="AT1504" s="272" t="s">
        <v>677</v>
      </c>
      <c r="AU1504" s="272" t="s">
        <v>677</v>
      </c>
      <c r="AV1504" s="272" t="s">
        <v>677</v>
      </c>
      <c r="AW1504" s="272" t="s">
        <v>677</v>
      </c>
      <c r="AX1504" s="272" t="s">
        <v>677</v>
      </c>
    </row>
    <row r="1505" spans="1:50">
      <c r="A1505" s="272">
        <v>809959</v>
      </c>
      <c r="B1505" s="272" t="s">
        <v>712</v>
      </c>
      <c r="C1505" s="272" t="s">
        <v>262</v>
      </c>
      <c r="D1505" s="272" t="s">
        <v>262</v>
      </c>
      <c r="E1505" s="272" t="s">
        <v>263</v>
      </c>
      <c r="F1505" s="272" t="s">
        <v>264</v>
      </c>
      <c r="G1505" s="272" t="s">
        <v>264</v>
      </c>
      <c r="H1505" s="272" t="s">
        <v>262</v>
      </c>
      <c r="I1505" s="272" t="s">
        <v>262</v>
      </c>
      <c r="J1505" s="272" t="s">
        <v>262</v>
      </c>
      <c r="K1505" s="272" t="s">
        <v>263</v>
      </c>
      <c r="L1505" s="272" t="s">
        <v>263</v>
      </c>
      <c r="M1505" s="272" t="s">
        <v>262</v>
      </c>
      <c r="N1505" s="272" t="s">
        <v>264</v>
      </c>
      <c r="O1505" s="272" t="s">
        <v>677</v>
      </c>
      <c r="P1505" s="272" t="s">
        <v>677</v>
      </c>
      <c r="Q1505" s="272" t="s">
        <v>677</v>
      </c>
      <c r="R1505" s="272" t="s">
        <v>677</v>
      </c>
      <c r="S1505" s="272" t="s">
        <v>677</v>
      </c>
      <c r="T1505" s="272" t="s">
        <v>677</v>
      </c>
      <c r="U1505" s="272" t="s">
        <v>677</v>
      </c>
      <c r="V1505" s="272" t="s">
        <v>677</v>
      </c>
      <c r="W1505" s="272" t="s">
        <v>677</v>
      </c>
      <c r="X1505" s="272" t="s">
        <v>677</v>
      </c>
      <c r="Y1505" s="272" t="s">
        <v>677</v>
      </c>
      <c r="Z1505" s="272" t="s">
        <v>677</v>
      </c>
      <c r="AA1505" s="272" t="s">
        <v>677</v>
      </c>
      <c r="AB1505" s="272" t="s">
        <v>677</v>
      </c>
      <c r="AC1505" s="272" t="s">
        <v>677</v>
      </c>
      <c r="AD1505" s="272" t="s">
        <v>677</v>
      </c>
      <c r="AE1505" s="272" t="s">
        <v>677</v>
      </c>
      <c r="AF1505" s="272" t="s">
        <v>677</v>
      </c>
      <c r="AG1505" s="272" t="s">
        <v>677</v>
      </c>
      <c r="AH1505" s="272" t="s">
        <v>677</v>
      </c>
      <c r="AI1505" s="272" t="s">
        <v>677</v>
      </c>
      <c r="AJ1505" s="272" t="s">
        <v>677</v>
      </c>
      <c r="AK1505" s="272" t="s">
        <v>677</v>
      </c>
      <c r="AL1505" s="272" t="s">
        <v>677</v>
      </c>
      <c r="AM1505" s="272" t="s">
        <v>677</v>
      </c>
      <c r="AN1505" s="272" t="s">
        <v>677</v>
      </c>
      <c r="AO1505" s="272" t="s">
        <v>677</v>
      </c>
      <c r="AP1505" s="272" t="s">
        <v>677</v>
      </c>
      <c r="AQ1505" s="272" t="s">
        <v>677</v>
      </c>
      <c r="AR1505" s="272" t="s">
        <v>677</v>
      </c>
      <c r="AS1505" s="272" t="s">
        <v>677</v>
      </c>
      <c r="AT1505" s="272" t="s">
        <v>677</v>
      </c>
      <c r="AU1505" s="272" t="s">
        <v>677</v>
      </c>
      <c r="AV1505" s="272" t="s">
        <v>677</v>
      </c>
      <c r="AW1505" s="272" t="s">
        <v>677</v>
      </c>
      <c r="AX1505" s="272" t="s">
        <v>677</v>
      </c>
    </row>
    <row r="1506" spans="1:50">
      <c r="A1506" s="272">
        <v>809967</v>
      </c>
      <c r="B1506" s="272" t="s">
        <v>712</v>
      </c>
      <c r="C1506" s="272" t="s">
        <v>262</v>
      </c>
      <c r="D1506" s="272" t="s">
        <v>262</v>
      </c>
      <c r="E1506" s="272" t="s">
        <v>262</v>
      </c>
      <c r="F1506" s="272" t="s">
        <v>262</v>
      </c>
      <c r="G1506" s="272" t="s">
        <v>264</v>
      </c>
      <c r="H1506" s="272" t="s">
        <v>262</v>
      </c>
      <c r="I1506" s="272" t="s">
        <v>262</v>
      </c>
      <c r="J1506" s="272" t="s">
        <v>264</v>
      </c>
      <c r="K1506" s="272" t="s">
        <v>262</v>
      </c>
      <c r="L1506" s="272" t="s">
        <v>262</v>
      </c>
      <c r="M1506" s="272" t="s">
        <v>264</v>
      </c>
      <c r="N1506" s="272" t="s">
        <v>263</v>
      </c>
      <c r="O1506" s="272" t="s">
        <v>677</v>
      </c>
      <c r="P1506" s="272" t="s">
        <v>677</v>
      </c>
      <c r="Q1506" s="272" t="s">
        <v>677</v>
      </c>
      <c r="R1506" s="272" t="s">
        <v>677</v>
      </c>
      <c r="S1506" s="272" t="s">
        <v>677</v>
      </c>
      <c r="T1506" s="272" t="s">
        <v>677</v>
      </c>
      <c r="U1506" s="272" t="s">
        <v>677</v>
      </c>
      <c r="V1506" s="272" t="s">
        <v>677</v>
      </c>
      <c r="W1506" s="272" t="s">
        <v>677</v>
      </c>
      <c r="X1506" s="272" t="s">
        <v>677</v>
      </c>
      <c r="Y1506" s="272" t="s">
        <v>677</v>
      </c>
      <c r="Z1506" s="272" t="s">
        <v>677</v>
      </c>
      <c r="AA1506" s="272" t="s">
        <v>677</v>
      </c>
      <c r="AB1506" s="272" t="s">
        <v>677</v>
      </c>
      <c r="AC1506" s="272" t="s">
        <v>677</v>
      </c>
      <c r="AD1506" s="272" t="s">
        <v>677</v>
      </c>
      <c r="AE1506" s="272" t="s">
        <v>677</v>
      </c>
      <c r="AF1506" s="272" t="s">
        <v>677</v>
      </c>
      <c r="AG1506" s="272" t="s">
        <v>677</v>
      </c>
      <c r="AH1506" s="272" t="s">
        <v>677</v>
      </c>
      <c r="AI1506" s="272" t="s">
        <v>677</v>
      </c>
      <c r="AJ1506" s="272" t="s">
        <v>677</v>
      </c>
      <c r="AK1506" s="272" t="s">
        <v>677</v>
      </c>
      <c r="AL1506" s="272" t="s">
        <v>677</v>
      </c>
      <c r="AM1506" s="272" t="s">
        <v>677</v>
      </c>
      <c r="AN1506" s="272" t="s">
        <v>677</v>
      </c>
      <c r="AO1506" s="272" t="s">
        <v>677</v>
      </c>
      <c r="AP1506" s="272" t="s">
        <v>677</v>
      </c>
      <c r="AQ1506" s="272" t="s">
        <v>677</v>
      </c>
      <c r="AR1506" s="272" t="s">
        <v>677</v>
      </c>
      <c r="AS1506" s="272" t="s">
        <v>677</v>
      </c>
      <c r="AT1506" s="272" t="s">
        <v>677</v>
      </c>
      <c r="AU1506" s="272" t="s">
        <v>677</v>
      </c>
      <c r="AV1506" s="272" t="s">
        <v>677</v>
      </c>
      <c r="AW1506" s="272" t="s">
        <v>677</v>
      </c>
      <c r="AX1506" s="272" t="s">
        <v>677</v>
      </c>
    </row>
    <row r="1507" spans="1:50">
      <c r="A1507" s="272">
        <v>809977</v>
      </c>
      <c r="B1507" s="272" t="s">
        <v>712</v>
      </c>
      <c r="C1507" s="272" t="s">
        <v>262</v>
      </c>
      <c r="D1507" s="272" t="s">
        <v>264</v>
      </c>
      <c r="E1507" s="272" t="s">
        <v>264</v>
      </c>
      <c r="F1507" s="272" t="s">
        <v>264</v>
      </c>
      <c r="G1507" s="272" t="s">
        <v>264</v>
      </c>
      <c r="H1507" s="272" t="s">
        <v>264</v>
      </c>
      <c r="I1507" s="272" t="s">
        <v>263</v>
      </c>
      <c r="J1507" s="272" t="s">
        <v>263</v>
      </c>
      <c r="K1507" s="272" t="s">
        <v>263</v>
      </c>
      <c r="L1507" s="272" t="s">
        <v>263</v>
      </c>
      <c r="M1507" s="272" t="s">
        <v>263</v>
      </c>
      <c r="N1507" s="272" t="s">
        <v>263</v>
      </c>
      <c r="O1507" s="272" t="s">
        <v>677</v>
      </c>
      <c r="P1507" s="272" t="s">
        <v>677</v>
      </c>
      <c r="Q1507" s="272" t="s">
        <v>677</v>
      </c>
      <c r="R1507" s="272" t="s">
        <v>677</v>
      </c>
      <c r="S1507" s="272" t="s">
        <v>677</v>
      </c>
      <c r="T1507" s="272" t="s">
        <v>677</v>
      </c>
      <c r="U1507" s="272" t="s">
        <v>677</v>
      </c>
      <c r="V1507" s="272" t="s">
        <v>677</v>
      </c>
      <c r="W1507" s="272" t="s">
        <v>677</v>
      </c>
      <c r="X1507" s="272" t="s">
        <v>677</v>
      </c>
      <c r="Y1507" s="272" t="s">
        <v>677</v>
      </c>
      <c r="Z1507" s="272" t="s">
        <v>677</v>
      </c>
      <c r="AA1507" s="272" t="s">
        <v>677</v>
      </c>
      <c r="AB1507" s="272" t="s">
        <v>677</v>
      </c>
      <c r="AC1507" s="272" t="s">
        <v>677</v>
      </c>
      <c r="AD1507" s="272" t="s">
        <v>677</v>
      </c>
      <c r="AE1507" s="272" t="s">
        <v>677</v>
      </c>
      <c r="AF1507" s="272" t="s">
        <v>677</v>
      </c>
      <c r="AG1507" s="272" t="s">
        <v>677</v>
      </c>
      <c r="AH1507" s="272" t="s">
        <v>677</v>
      </c>
      <c r="AI1507" s="272" t="s">
        <v>677</v>
      </c>
      <c r="AJ1507" s="272" t="s">
        <v>677</v>
      </c>
      <c r="AK1507" s="272" t="s">
        <v>677</v>
      </c>
      <c r="AL1507" s="272" t="s">
        <v>677</v>
      </c>
      <c r="AM1507" s="272" t="s">
        <v>677</v>
      </c>
      <c r="AN1507" s="272" t="s">
        <v>677</v>
      </c>
      <c r="AO1507" s="272" t="s">
        <v>677</v>
      </c>
      <c r="AP1507" s="272" t="s">
        <v>677</v>
      </c>
      <c r="AQ1507" s="272" t="s">
        <v>677</v>
      </c>
      <c r="AR1507" s="272" t="s">
        <v>677</v>
      </c>
      <c r="AS1507" s="272" t="s">
        <v>677</v>
      </c>
      <c r="AT1507" s="272" t="s">
        <v>677</v>
      </c>
      <c r="AU1507" s="272" t="s">
        <v>677</v>
      </c>
      <c r="AV1507" s="272" t="s">
        <v>677</v>
      </c>
      <c r="AW1507" s="272" t="s">
        <v>677</v>
      </c>
      <c r="AX1507" s="272" t="s">
        <v>677</v>
      </c>
    </row>
    <row r="1508" spans="1:50">
      <c r="A1508" s="272">
        <v>809984</v>
      </c>
      <c r="B1508" s="272" t="s">
        <v>712</v>
      </c>
      <c r="C1508" s="272" t="s">
        <v>264</v>
      </c>
      <c r="D1508" s="272" t="s">
        <v>264</v>
      </c>
      <c r="E1508" s="272" t="s">
        <v>262</v>
      </c>
      <c r="F1508" s="272" t="s">
        <v>262</v>
      </c>
      <c r="G1508" s="272" t="s">
        <v>264</v>
      </c>
      <c r="H1508" s="272" t="s">
        <v>263</v>
      </c>
      <c r="I1508" s="272" t="s">
        <v>264</v>
      </c>
      <c r="J1508" s="272" t="s">
        <v>264</v>
      </c>
      <c r="K1508" s="272" t="s">
        <v>264</v>
      </c>
      <c r="L1508" s="272" t="s">
        <v>264</v>
      </c>
      <c r="M1508" s="272" t="s">
        <v>264</v>
      </c>
      <c r="N1508" s="272" t="s">
        <v>263</v>
      </c>
      <c r="O1508" s="272" t="s">
        <v>677</v>
      </c>
      <c r="P1508" s="272" t="s">
        <v>677</v>
      </c>
      <c r="Q1508" s="272" t="s">
        <v>677</v>
      </c>
      <c r="R1508" s="272" t="s">
        <v>677</v>
      </c>
      <c r="S1508" s="272" t="s">
        <v>677</v>
      </c>
      <c r="T1508" s="272" t="s">
        <v>677</v>
      </c>
      <c r="U1508" s="272" t="s">
        <v>677</v>
      </c>
      <c r="V1508" s="272" t="s">
        <v>677</v>
      </c>
      <c r="W1508" s="272" t="s">
        <v>677</v>
      </c>
      <c r="X1508" s="272" t="s">
        <v>677</v>
      </c>
      <c r="Y1508" s="272" t="s">
        <v>677</v>
      </c>
      <c r="Z1508" s="272" t="s">
        <v>677</v>
      </c>
      <c r="AA1508" s="272" t="s">
        <v>677</v>
      </c>
      <c r="AB1508" s="272" t="s">
        <v>677</v>
      </c>
      <c r="AC1508" s="272" t="s">
        <v>677</v>
      </c>
      <c r="AD1508" s="272" t="s">
        <v>677</v>
      </c>
      <c r="AE1508" s="272" t="s">
        <v>677</v>
      </c>
      <c r="AF1508" s="272" t="s">
        <v>677</v>
      </c>
      <c r="AG1508" s="272" t="s">
        <v>677</v>
      </c>
      <c r="AH1508" s="272" t="s">
        <v>677</v>
      </c>
      <c r="AI1508" s="272" t="s">
        <v>677</v>
      </c>
      <c r="AJ1508" s="272" t="s">
        <v>677</v>
      </c>
      <c r="AK1508" s="272" t="s">
        <v>677</v>
      </c>
      <c r="AL1508" s="272" t="s">
        <v>677</v>
      </c>
      <c r="AM1508" s="272" t="s">
        <v>677</v>
      </c>
      <c r="AN1508" s="272" t="s">
        <v>677</v>
      </c>
      <c r="AO1508" s="272" t="s">
        <v>677</v>
      </c>
      <c r="AP1508" s="272" t="s">
        <v>677</v>
      </c>
      <c r="AQ1508" s="272" t="s">
        <v>677</v>
      </c>
      <c r="AR1508" s="272" t="s">
        <v>677</v>
      </c>
      <c r="AS1508" s="272" t="s">
        <v>677</v>
      </c>
      <c r="AT1508" s="272" t="s">
        <v>677</v>
      </c>
      <c r="AU1508" s="272" t="s">
        <v>677</v>
      </c>
      <c r="AV1508" s="272" t="s">
        <v>677</v>
      </c>
      <c r="AW1508" s="272" t="s">
        <v>677</v>
      </c>
      <c r="AX1508" s="272" t="s">
        <v>677</v>
      </c>
    </row>
    <row r="1509" spans="1:50">
      <c r="A1509" s="272">
        <v>809987</v>
      </c>
      <c r="B1509" s="272" t="s">
        <v>712</v>
      </c>
      <c r="C1509" s="272" t="s">
        <v>262</v>
      </c>
      <c r="D1509" s="272" t="s">
        <v>264</v>
      </c>
      <c r="E1509" s="272" t="s">
        <v>262</v>
      </c>
      <c r="F1509" s="272" t="s">
        <v>262</v>
      </c>
      <c r="G1509" s="272" t="s">
        <v>262</v>
      </c>
      <c r="H1509" s="272" t="s">
        <v>262</v>
      </c>
      <c r="I1509" s="272" t="s">
        <v>264</v>
      </c>
      <c r="J1509" s="272" t="s">
        <v>264</v>
      </c>
      <c r="K1509" s="272" t="s">
        <v>263</v>
      </c>
      <c r="L1509" s="272" t="s">
        <v>264</v>
      </c>
      <c r="M1509" s="272" t="s">
        <v>264</v>
      </c>
      <c r="N1509" s="272" t="s">
        <v>263</v>
      </c>
      <c r="O1509" s="272" t="s">
        <v>677</v>
      </c>
      <c r="P1509" s="272" t="s">
        <v>677</v>
      </c>
      <c r="Q1509" s="272" t="s">
        <v>677</v>
      </c>
      <c r="R1509" s="272" t="s">
        <v>677</v>
      </c>
      <c r="S1509" s="272" t="s">
        <v>677</v>
      </c>
      <c r="T1509" s="272" t="s">
        <v>677</v>
      </c>
      <c r="U1509" s="272" t="s">
        <v>677</v>
      </c>
      <c r="V1509" s="272" t="s">
        <v>677</v>
      </c>
      <c r="W1509" s="272" t="s">
        <v>677</v>
      </c>
      <c r="X1509" s="272" t="s">
        <v>677</v>
      </c>
      <c r="Y1509" s="272" t="s">
        <v>677</v>
      </c>
      <c r="Z1509" s="272" t="s">
        <v>677</v>
      </c>
      <c r="AA1509" s="272" t="s">
        <v>677</v>
      </c>
      <c r="AB1509" s="272" t="s">
        <v>677</v>
      </c>
      <c r="AC1509" s="272" t="s">
        <v>677</v>
      </c>
      <c r="AD1509" s="272" t="s">
        <v>677</v>
      </c>
      <c r="AE1509" s="272" t="s">
        <v>677</v>
      </c>
      <c r="AF1509" s="272" t="s">
        <v>677</v>
      </c>
      <c r="AG1509" s="272" t="s">
        <v>677</v>
      </c>
      <c r="AH1509" s="272" t="s">
        <v>677</v>
      </c>
      <c r="AI1509" s="272" t="s">
        <v>677</v>
      </c>
      <c r="AJ1509" s="272" t="s">
        <v>677</v>
      </c>
      <c r="AK1509" s="272" t="s">
        <v>677</v>
      </c>
      <c r="AL1509" s="272" t="s">
        <v>677</v>
      </c>
      <c r="AM1509" s="272" t="s">
        <v>677</v>
      </c>
      <c r="AN1509" s="272" t="s">
        <v>677</v>
      </c>
      <c r="AO1509" s="272" t="s">
        <v>677</v>
      </c>
      <c r="AP1509" s="272" t="s">
        <v>677</v>
      </c>
      <c r="AQ1509" s="272" t="s">
        <v>677</v>
      </c>
      <c r="AR1509" s="272" t="s">
        <v>677</v>
      </c>
      <c r="AS1509" s="272" t="s">
        <v>677</v>
      </c>
      <c r="AT1509" s="272" t="s">
        <v>677</v>
      </c>
      <c r="AU1509" s="272" t="s">
        <v>677</v>
      </c>
      <c r="AV1509" s="272" t="s">
        <v>677</v>
      </c>
      <c r="AW1509" s="272" t="s">
        <v>677</v>
      </c>
      <c r="AX1509" s="272" t="s">
        <v>677</v>
      </c>
    </row>
    <row r="1510" spans="1:50">
      <c r="A1510" s="272">
        <v>810008</v>
      </c>
      <c r="B1510" s="272" t="s">
        <v>712</v>
      </c>
      <c r="C1510" s="272" t="s">
        <v>264</v>
      </c>
      <c r="D1510" s="272" t="s">
        <v>263</v>
      </c>
      <c r="E1510" s="272" t="s">
        <v>264</v>
      </c>
      <c r="F1510" s="272" t="s">
        <v>263</v>
      </c>
      <c r="G1510" s="272" t="s">
        <v>263</v>
      </c>
      <c r="H1510" s="272" t="s">
        <v>263</v>
      </c>
      <c r="I1510" s="272" t="s">
        <v>263</v>
      </c>
      <c r="J1510" s="272" t="s">
        <v>263</v>
      </c>
      <c r="K1510" s="272" t="s">
        <v>263</v>
      </c>
      <c r="L1510" s="272" t="s">
        <v>263</v>
      </c>
      <c r="M1510" s="272" t="s">
        <v>263</v>
      </c>
      <c r="N1510" s="272" t="s">
        <v>263</v>
      </c>
      <c r="O1510" s="272" t="s">
        <v>677</v>
      </c>
      <c r="P1510" s="272" t="s">
        <v>677</v>
      </c>
      <c r="Q1510" s="272" t="s">
        <v>677</v>
      </c>
      <c r="R1510" s="272" t="s">
        <v>677</v>
      </c>
      <c r="S1510" s="272" t="s">
        <v>677</v>
      </c>
      <c r="T1510" s="272" t="s">
        <v>677</v>
      </c>
      <c r="U1510" s="272" t="s">
        <v>677</v>
      </c>
      <c r="V1510" s="272" t="s">
        <v>677</v>
      </c>
      <c r="W1510" s="272" t="s">
        <v>677</v>
      </c>
      <c r="X1510" s="272" t="s">
        <v>677</v>
      </c>
      <c r="Y1510" s="272" t="s">
        <v>677</v>
      </c>
      <c r="Z1510" s="272" t="s">
        <v>677</v>
      </c>
      <c r="AA1510" s="272" t="s">
        <v>677</v>
      </c>
      <c r="AB1510" s="272" t="s">
        <v>677</v>
      </c>
      <c r="AC1510" s="272" t="s">
        <v>677</v>
      </c>
      <c r="AD1510" s="272" t="s">
        <v>677</v>
      </c>
      <c r="AE1510" s="272" t="s">
        <v>677</v>
      </c>
      <c r="AF1510" s="272" t="s">
        <v>677</v>
      </c>
      <c r="AG1510" s="272" t="s">
        <v>677</v>
      </c>
      <c r="AH1510" s="272" t="s">
        <v>677</v>
      </c>
      <c r="AI1510" s="272" t="s">
        <v>677</v>
      </c>
      <c r="AJ1510" s="272" t="s">
        <v>677</v>
      </c>
      <c r="AK1510" s="272" t="s">
        <v>677</v>
      </c>
      <c r="AL1510" s="272" t="s">
        <v>677</v>
      </c>
      <c r="AM1510" s="272" t="s">
        <v>677</v>
      </c>
      <c r="AN1510" s="272" t="s">
        <v>677</v>
      </c>
      <c r="AO1510" s="272" t="s">
        <v>677</v>
      </c>
      <c r="AP1510" s="272" t="s">
        <v>677</v>
      </c>
      <c r="AQ1510" s="272" t="s">
        <v>677</v>
      </c>
      <c r="AR1510" s="272" t="s">
        <v>677</v>
      </c>
      <c r="AS1510" s="272" t="s">
        <v>677</v>
      </c>
      <c r="AT1510" s="272" t="s">
        <v>677</v>
      </c>
      <c r="AU1510" s="272" t="s">
        <v>677</v>
      </c>
      <c r="AV1510" s="272" t="s">
        <v>677</v>
      </c>
      <c r="AW1510" s="272" t="s">
        <v>677</v>
      </c>
      <c r="AX1510" s="272" t="s">
        <v>677</v>
      </c>
    </row>
    <row r="1511" spans="1:50">
      <c r="A1511" s="272">
        <v>810013</v>
      </c>
      <c r="B1511" s="272" t="s">
        <v>712</v>
      </c>
      <c r="C1511" s="272" t="s">
        <v>262</v>
      </c>
      <c r="D1511" s="272" t="s">
        <v>264</v>
      </c>
      <c r="E1511" s="272" t="s">
        <v>262</v>
      </c>
      <c r="F1511" s="272" t="s">
        <v>262</v>
      </c>
      <c r="G1511" s="272" t="s">
        <v>264</v>
      </c>
      <c r="H1511" s="272" t="s">
        <v>264</v>
      </c>
      <c r="I1511" s="272" t="s">
        <v>262</v>
      </c>
      <c r="J1511" s="272" t="s">
        <v>264</v>
      </c>
      <c r="K1511" s="272" t="s">
        <v>264</v>
      </c>
      <c r="L1511" s="272" t="s">
        <v>262</v>
      </c>
      <c r="M1511" s="272" t="s">
        <v>262</v>
      </c>
      <c r="N1511" s="272" t="s">
        <v>262</v>
      </c>
      <c r="O1511" s="272" t="s">
        <v>677</v>
      </c>
      <c r="P1511" s="272" t="s">
        <v>677</v>
      </c>
      <c r="Q1511" s="272" t="s">
        <v>677</v>
      </c>
      <c r="R1511" s="272" t="s">
        <v>677</v>
      </c>
      <c r="S1511" s="272" t="s">
        <v>677</v>
      </c>
      <c r="T1511" s="272" t="s">
        <v>677</v>
      </c>
      <c r="U1511" s="272" t="s">
        <v>677</v>
      </c>
      <c r="V1511" s="272" t="s">
        <v>677</v>
      </c>
      <c r="W1511" s="272" t="s">
        <v>677</v>
      </c>
      <c r="X1511" s="272" t="s">
        <v>677</v>
      </c>
      <c r="Y1511" s="272" t="s">
        <v>677</v>
      </c>
      <c r="Z1511" s="272" t="s">
        <v>677</v>
      </c>
      <c r="AA1511" s="272" t="s">
        <v>677</v>
      </c>
      <c r="AB1511" s="272" t="s">
        <v>677</v>
      </c>
      <c r="AC1511" s="272" t="s">
        <v>677</v>
      </c>
      <c r="AD1511" s="272" t="s">
        <v>677</v>
      </c>
      <c r="AE1511" s="272" t="s">
        <v>677</v>
      </c>
      <c r="AF1511" s="272" t="s">
        <v>677</v>
      </c>
      <c r="AG1511" s="272" t="s">
        <v>677</v>
      </c>
      <c r="AH1511" s="272" t="s">
        <v>677</v>
      </c>
      <c r="AI1511" s="272" t="s">
        <v>677</v>
      </c>
      <c r="AJ1511" s="272" t="s">
        <v>677</v>
      </c>
      <c r="AK1511" s="272" t="s">
        <v>677</v>
      </c>
      <c r="AL1511" s="272" t="s">
        <v>677</v>
      </c>
      <c r="AM1511" s="272" t="s">
        <v>677</v>
      </c>
      <c r="AN1511" s="272" t="s">
        <v>677</v>
      </c>
      <c r="AO1511" s="272" t="s">
        <v>677</v>
      </c>
      <c r="AP1511" s="272" t="s">
        <v>677</v>
      </c>
      <c r="AQ1511" s="272" t="s">
        <v>677</v>
      </c>
      <c r="AR1511" s="272" t="s">
        <v>677</v>
      </c>
      <c r="AS1511" s="272" t="s">
        <v>677</v>
      </c>
      <c r="AT1511" s="272" t="s">
        <v>677</v>
      </c>
      <c r="AU1511" s="272" t="s">
        <v>677</v>
      </c>
      <c r="AV1511" s="272" t="s">
        <v>677</v>
      </c>
      <c r="AW1511" s="272" t="s">
        <v>677</v>
      </c>
      <c r="AX1511" s="272" t="s">
        <v>677</v>
      </c>
    </row>
    <row r="1512" spans="1:50">
      <c r="A1512" s="272">
        <v>810019</v>
      </c>
      <c r="B1512" s="272" t="s">
        <v>712</v>
      </c>
      <c r="C1512" s="272" t="s">
        <v>262</v>
      </c>
      <c r="D1512" s="272" t="s">
        <v>262</v>
      </c>
      <c r="E1512" s="272" t="s">
        <v>264</v>
      </c>
      <c r="F1512" s="272" t="s">
        <v>262</v>
      </c>
      <c r="G1512" s="272" t="s">
        <v>264</v>
      </c>
      <c r="H1512" s="272" t="s">
        <v>262</v>
      </c>
      <c r="I1512" s="272" t="s">
        <v>262</v>
      </c>
      <c r="J1512" s="272" t="s">
        <v>262</v>
      </c>
      <c r="K1512" s="272" t="s">
        <v>262</v>
      </c>
      <c r="L1512" s="272" t="s">
        <v>264</v>
      </c>
      <c r="M1512" s="272" t="s">
        <v>262</v>
      </c>
      <c r="N1512" s="272" t="s">
        <v>262</v>
      </c>
      <c r="O1512" s="272" t="s">
        <v>677</v>
      </c>
      <c r="P1512" s="272" t="s">
        <v>677</v>
      </c>
      <c r="Q1512" s="272" t="s">
        <v>677</v>
      </c>
      <c r="R1512" s="272" t="s">
        <v>677</v>
      </c>
      <c r="S1512" s="272" t="s">
        <v>677</v>
      </c>
      <c r="T1512" s="272" t="s">
        <v>677</v>
      </c>
      <c r="U1512" s="272" t="s">
        <v>677</v>
      </c>
      <c r="V1512" s="272" t="s">
        <v>677</v>
      </c>
      <c r="W1512" s="272" t="s">
        <v>677</v>
      </c>
      <c r="X1512" s="272" t="s">
        <v>677</v>
      </c>
      <c r="Y1512" s="272" t="s">
        <v>677</v>
      </c>
      <c r="Z1512" s="272" t="s">
        <v>677</v>
      </c>
      <c r="AA1512" s="272" t="s">
        <v>677</v>
      </c>
      <c r="AB1512" s="272" t="s">
        <v>677</v>
      </c>
      <c r="AC1512" s="272" t="s">
        <v>677</v>
      </c>
      <c r="AD1512" s="272" t="s">
        <v>677</v>
      </c>
      <c r="AE1512" s="272" t="s">
        <v>677</v>
      </c>
      <c r="AF1512" s="272" t="s">
        <v>677</v>
      </c>
      <c r="AG1512" s="272" t="s">
        <v>677</v>
      </c>
      <c r="AH1512" s="272" t="s">
        <v>677</v>
      </c>
      <c r="AI1512" s="272" t="s">
        <v>677</v>
      </c>
      <c r="AJ1512" s="272" t="s">
        <v>677</v>
      </c>
      <c r="AK1512" s="272" t="s">
        <v>677</v>
      </c>
      <c r="AL1512" s="272" t="s">
        <v>677</v>
      </c>
      <c r="AM1512" s="272" t="s">
        <v>677</v>
      </c>
      <c r="AN1512" s="272" t="s">
        <v>677</v>
      </c>
      <c r="AO1512" s="272" t="s">
        <v>677</v>
      </c>
      <c r="AP1512" s="272" t="s">
        <v>677</v>
      </c>
      <c r="AQ1512" s="272" t="s">
        <v>677</v>
      </c>
      <c r="AR1512" s="272" t="s">
        <v>677</v>
      </c>
      <c r="AS1512" s="272" t="s">
        <v>677</v>
      </c>
      <c r="AT1512" s="272" t="s">
        <v>677</v>
      </c>
      <c r="AU1512" s="272" t="s">
        <v>677</v>
      </c>
      <c r="AV1512" s="272" t="s">
        <v>677</v>
      </c>
      <c r="AW1512" s="272" t="s">
        <v>677</v>
      </c>
      <c r="AX1512" s="272" t="s">
        <v>677</v>
      </c>
    </row>
    <row r="1513" spans="1:50">
      <c r="A1513" s="272">
        <v>810023</v>
      </c>
      <c r="B1513" s="272" t="s">
        <v>712</v>
      </c>
      <c r="C1513" s="272" t="s">
        <v>262</v>
      </c>
      <c r="D1513" s="272" t="s">
        <v>262</v>
      </c>
      <c r="E1513" s="272" t="s">
        <v>263</v>
      </c>
      <c r="F1513" s="272" t="s">
        <v>263</v>
      </c>
      <c r="G1513" s="272" t="s">
        <v>264</v>
      </c>
      <c r="H1513" s="272" t="s">
        <v>264</v>
      </c>
      <c r="I1513" s="272" t="s">
        <v>263</v>
      </c>
      <c r="J1513" s="272" t="s">
        <v>264</v>
      </c>
      <c r="K1513" s="272" t="s">
        <v>263</v>
      </c>
      <c r="L1513" s="272" t="s">
        <v>263</v>
      </c>
      <c r="M1513" s="272" t="s">
        <v>263</v>
      </c>
      <c r="N1513" s="272" t="s">
        <v>263</v>
      </c>
      <c r="O1513" s="272" t="s">
        <v>677</v>
      </c>
      <c r="P1513" s="272" t="s">
        <v>677</v>
      </c>
      <c r="Q1513" s="272" t="s">
        <v>677</v>
      </c>
      <c r="R1513" s="272" t="s">
        <v>677</v>
      </c>
      <c r="S1513" s="272" t="s">
        <v>677</v>
      </c>
      <c r="T1513" s="272" t="s">
        <v>677</v>
      </c>
      <c r="U1513" s="272" t="s">
        <v>677</v>
      </c>
      <c r="V1513" s="272" t="s">
        <v>677</v>
      </c>
      <c r="W1513" s="272" t="s">
        <v>677</v>
      </c>
      <c r="X1513" s="272" t="s">
        <v>677</v>
      </c>
      <c r="Y1513" s="272" t="s">
        <v>677</v>
      </c>
      <c r="Z1513" s="272" t="s">
        <v>677</v>
      </c>
      <c r="AA1513" s="272" t="s">
        <v>677</v>
      </c>
      <c r="AB1513" s="272" t="s">
        <v>677</v>
      </c>
      <c r="AC1513" s="272" t="s">
        <v>677</v>
      </c>
      <c r="AD1513" s="272" t="s">
        <v>677</v>
      </c>
      <c r="AE1513" s="272" t="s">
        <v>677</v>
      </c>
      <c r="AF1513" s="272" t="s">
        <v>677</v>
      </c>
      <c r="AG1513" s="272" t="s">
        <v>677</v>
      </c>
      <c r="AH1513" s="272" t="s">
        <v>677</v>
      </c>
      <c r="AI1513" s="272" t="s">
        <v>677</v>
      </c>
      <c r="AJ1513" s="272" t="s">
        <v>677</v>
      </c>
      <c r="AK1513" s="272" t="s">
        <v>677</v>
      </c>
      <c r="AL1513" s="272" t="s">
        <v>677</v>
      </c>
      <c r="AM1513" s="272" t="s">
        <v>677</v>
      </c>
      <c r="AN1513" s="272" t="s">
        <v>677</v>
      </c>
      <c r="AO1513" s="272" t="s">
        <v>677</v>
      </c>
      <c r="AP1513" s="272" t="s">
        <v>677</v>
      </c>
      <c r="AQ1513" s="272" t="s">
        <v>677</v>
      </c>
      <c r="AR1513" s="272" t="s">
        <v>677</v>
      </c>
      <c r="AS1513" s="272" t="s">
        <v>677</v>
      </c>
      <c r="AT1513" s="272" t="s">
        <v>677</v>
      </c>
      <c r="AU1513" s="272" t="s">
        <v>677</v>
      </c>
      <c r="AV1513" s="272" t="s">
        <v>677</v>
      </c>
      <c r="AW1513" s="272" t="s">
        <v>677</v>
      </c>
      <c r="AX1513" s="272" t="s">
        <v>677</v>
      </c>
    </row>
    <row r="1514" spans="1:50">
      <c r="A1514" s="272">
        <v>810025</v>
      </c>
      <c r="B1514" s="272" t="s">
        <v>712</v>
      </c>
      <c r="C1514" s="272" t="s">
        <v>264</v>
      </c>
      <c r="D1514" s="272" t="s">
        <v>264</v>
      </c>
      <c r="E1514" s="272" t="s">
        <v>264</v>
      </c>
      <c r="F1514" s="272" t="s">
        <v>262</v>
      </c>
      <c r="G1514" s="272" t="s">
        <v>262</v>
      </c>
      <c r="H1514" s="272" t="s">
        <v>262</v>
      </c>
      <c r="I1514" s="272" t="s">
        <v>264</v>
      </c>
      <c r="J1514" s="272" t="s">
        <v>263</v>
      </c>
      <c r="K1514" s="272" t="s">
        <v>263</v>
      </c>
      <c r="L1514" s="272" t="s">
        <v>263</v>
      </c>
      <c r="M1514" s="272" t="s">
        <v>264</v>
      </c>
      <c r="N1514" s="272" t="s">
        <v>263</v>
      </c>
      <c r="O1514" s="272" t="s">
        <v>677</v>
      </c>
      <c r="P1514" s="272" t="s">
        <v>677</v>
      </c>
      <c r="Q1514" s="272" t="s">
        <v>677</v>
      </c>
      <c r="R1514" s="272" t="s">
        <v>677</v>
      </c>
      <c r="S1514" s="272" t="s">
        <v>677</v>
      </c>
      <c r="T1514" s="272" t="s">
        <v>677</v>
      </c>
      <c r="U1514" s="272" t="s">
        <v>677</v>
      </c>
      <c r="V1514" s="272" t="s">
        <v>677</v>
      </c>
      <c r="W1514" s="272" t="s">
        <v>677</v>
      </c>
      <c r="X1514" s="272" t="s">
        <v>677</v>
      </c>
      <c r="Y1514" s="272" t="s">
        <v>677</v>
      </c>
      <c r="Z1514" s="272" t="s">
        <v>677</v>
      </c>
      <c r="AA1514" s="272" t="s">
        <v>677</v>
      </c>
      <c r="AB1514" s="272" t="s">
        <v>677</v>
      </c>
      <c r="AC1514" s="272" t="s">
        <v>677</v>
      </c>
      <c r="AD1514" s="272" t="s">
        <v>677</v>
      </c>
      <c r="AE1514" s="272" t="s">
        <v>677</v>
      </c>
      <c r="AF1514" s="272" t="s">
        <v>677</v>
      </c>
      <c r="AG1514" s="272" t="s">
        <v>677</v>
      </c>
      <c r="AH1514" s="272" t="s">
        <v>677</v>
      </c>
      <c r="AI1514" s="272" t="s">
        <v>677</v>
      </c>
      <c r="AJ1514" s="272" t="s">
        <v>677</v>
      </c>
      <c r="AK1514" s="272" t="s">
        <v>677</v>
      </c>
      <c r="AL1514" s="272" t="s">
        <v>677</v>
      </c>
      <c r="AM1514" s="272" t="s">
        <v>677</v>
      </c>
      <c r="AN1514" s="272" t="s">
        <v>677</v>
      </c>
      <c r="AO1514" s="272" t="s">
        <v>677</v>
      </c>
      <c r="AP1514" s="272" t="s">
        <v>677</v>
      </c>
      <c r="AQ1514" s="272" t="s">
        <v>677</v>
      </c>
      <c r="AR1514" s="272" t="s">
        <v>677</v>
      </c>
      <c r="AS1514" s="272" t="s">
        <v>677</v>
      </c>
      <c r="AT1514" s="272" t="s">
        <v>677</v>
      </c>
      <c r="AU1514" s="272" t="s">
        <v>677</v>
      </c>
      <c r="AV1514" s="272" t="s">
        <v>677</v>
      </c>
      <c r="AW1514" s="272" t="s">
        <v>677</v>
      </c>
      <c r="AX1514" s="272" t="s">
        <v>677</v>
      </c>
    </row>
    <row r="1515" spans="1:50">
      <c r="A1515" s="272">
        <v>810027</v>
      </c>
      <c r="B1515" s="272" t="s">
        <v>712</v>
      </c>
      <c r="C1515" s="272" t="s">
        <v>264</v>
      </c>
      <c r="D1515" s="272" t="s">
        <v>262</v>
      </c>
      <c r="E1515" s="272" t="s">
        <v>264</v>
      </c>
      <c r="F1515" s="272" t="s">
        <v>262</v>
      </c>
      <c r="G1515" s="272" t="s">
        <v>262</v>
      </c>
      <c r="H1515" s="272" t="s">
        <v>264</v>
      </c>
      <c r="I1515" s="272" t="s">
        <v>263</v>
      </c>
      <c r="J1515" s="272" t="s">
        <v>264</v>
      </c>
      <c r="K1515" s="272" t="s">
        <v>263</v>
      </c>
      <c r="L1515" s="272" t="s">
        <v>263</v>
      </c>
      <c r="M1515" s="272" t="s">
        <v>263</v>
      </c>
      <c r="N1515" s="272" t="s">
        <v>263</v>
      </c>
      <c r="O1515" s="272" t="s">
        <v>677</v>
      </c>
      <c r="P1515" s="272" t="s">
        <v>677</v>
      </c>
      <c r="Q1515" s="272" t="s">
        <v>677</v>
      </c>
      <c r="R1515" s="272" t="s">
        <v>677</v>
      </c>
      <c r="S1515" s="272" t="s">
        <v>677</v>
      </c>
      <c r="T1515" s="272" t="s">
        <v>677</v>
      </c>
      <c r="U1515" s="272" t="s">
        <v>677</v>
      </c>
      <c r="V1515" s="272" t="s">
        <v>677</v>
      </c>
      <c r="W1515" s="272" t="s">
        <v>677</v>
      </c>
      <c r="X1515" s="272" t="s">
        <v>677</v>
      </c>
      <c r="Y1515" s="272" t="s">
        <v>677</v>
      </c>
      <c r="Z1515" s="272" t="s">
        <v>677</v>
      </c>
      <c r="AA1515" s="272" t="s">
        <v>677</v>
      </c>
      <c r="AB1515" s="272" t="s">
        <v>677</v>
      </c>
      <c r="AC1515" s="272" t="s">
        <v>677</v>
      </c>
      <c r="AD1515" s="272" t="s">
        <v>677</v>
      </c>
      <c r="AE1515" s="272" t="s">
        <v>677</v>
      </c>
      <c r="AF1515" s="272" t="s">
        <v>677</v>
      </c>
      <c r="AG1515" s="272" t="s">
        <v>677</v>
      </c>
      <c r="AH1515" s="272" t="s">
        <v>677</v>
      </c>
      <c r="AI1515" s="272" t="s">
        <v>677</v>
      </c>
      <c r="AJ1515" s="272" t="s">
        <v>677</v>
      </c>
      <c r="AK1515" s="272" t="s">
        <v>677</v>
      </c>
      <c r="AL1515" s="272" t="s">
        <v>677</v>
      </c>
      <c r="AM1515" s="272" t="s">
        <v>677</v>
      </c>
      <c r="AN1515" s="272" t="s">
        <v>677</v>
      </c>
      <c r="AO1515" s="272" t="s">
        <v>677</v>
      </c>
      <c r="AP1515" s="272" t="s">
        <v>677</v>
      </c>
      <c r="AQ1515" s="272" t="s">
        <v>677</v>
      </c>
      <c r="AR1515" s="272" t="s">
        <v>677</v>
      </c>
      <c r="AS1515" s="272" t="s">
        <v>677</v>
      </c>
      <c r="AT1515" s="272" t="s">
        <v>677</v>
      </c>
      <c r="AU1515" s="272" t="s">
        <v>677</v>
      </c>
      <c r="AV1515" s="272" t="s">
        <v>677</v>
      </c>
      <c r="AW1515" s="272" t="s">
        <v>677</v>
      </c>
      <c r="AX1515" s="272" t="s">
        <v>677</v>
      </c>
    </row>
    <row r="1516" spans="1:50">
      <c r="A1516" s="272">
        <v>810031</v>
      </c>
      <c r="B1516" s="272" t="s">
        <v>712</v>
      </c>
      <c r="C1516" s="272" t="s">
        <v>262</v>
      </c>
      <c r="D1516" s="272" t="s">
        <v>262</v>
      </c>
      <c r="E1516" s="272" t="s">
        <v>262</v>
      </c>
      <c r="F1516" s="272" t="s">
        <v>264</v>
      </c>
      <c r="G1516" s="272" t="s">
        <v>262</v>
      </c>
      <c r="H1516" s="272" t="s">
        <v>262</v>
      </c>
      <c r="I1516" s="272" t="s">
        <v>262</v>
      </c>
      <c r="J1516" s="272" t="s">
        <v>263</v>
      </c>
      <c r="K1516" s="272" t="s">
        <v>263</v>
      </c>
      <c r="L1516" s="272" t="s">
        <v>262</v>
      </c>
      <c r="M1516" s="272" t="s">
        <v>262</v>
      </c>
      <c r="N1516" s="272" t="s">
        <v>262</v>
      </c>
      <c r="O1516" s="272" t="s">
        <v>677</v>
      </c>
      <c r="P1516" s="272" t="s">
        <v>677</v>
      </c>
      <c r="Q1516" s="272" t="s">
        <v>677</v>
      </c>
      <c r="R1516" s="272" t="s">
        <v>677</v>
      </c>
      <c r="S1516" s="272" t="s">
        <v>677</v>
      </c>
      <c r="T1516" s="272" t="s">
        <v>677</v>
      </c>
      <c r="U1516" s="272" t="s">
        <v>677</v>
      </c>
      <c r="V1516" s="272" t="s">
        <v>677</v>
      </c>
      <c r="W1516" s="272" t="s">
        <v>677</v>
      </c>
      <c r="X1516" s="272" t="s">
        <v>677</v>
      </c>
      <c r="Y1516" s="272" t="s">
        <v>677</v>
      </c>
      <c r="Z1516" s="272" t="s">
        <v>677</v>
      </c>
      <c r="AA1516" s="272" t="s">
        <v>677</v>
      </c>
      <c r="AB1516" s="272" t="s">
        <v>677</v>
      </c>
      <c r="AC1516" s="272" t="s">
        <v>677</v>
      </c>
      <c r="AD1516" s="272" t="s">
        <v>677</v>
      </c>
      <c r="AE1516" s="272" t="s">
        <v>677</v>
      </c>
      <c r="AF1516" s="272" t="s">
        <v>677</v>
      </c>
      <c r="AG1516" s="272" t="s">
        <v>677</v>
      </c>
      <c r="AH1516" s="272" t="s">
        <v>677</v>
      </c>
      <c r="AI1516" s="272" t="s">
        <v>677</v>
      </c>
      <c r="AJ1516" s="272" t="s">
        <v>677</v>
      </c>
      <c r="AK1516" s="272" t="s">
        <v>677</v>
      </c>
      <c r="AL1516" s="272" t="s">
        <v>677</v>
      </c>
      <c r="AM1516" s="272" t="s">
        <v>677</v>
      </c>
      <c r="AN1516" s="272" t="s">
        <v>677</v>
      </c>
      <c r="AO1516" s="272" t="s">
        <v>677</v>
      </c>
      <c r="AP1516" s="272" t="s">
        <v>677</v>
      </c>
      <c r="AQ1516" s="272" t="s">
        <v>677</v>
      </c>
      <c r="AR1516" s="272" t="s">
        <v>677</v>
      </c>
      <c r="AS1516" s="272" t="s">
        <v>677</v>
      </c>
      <c r="AT1516" s="272" t="s">
        <v>677</v>
      </c>
      <c r="AU1516" s="272" t="s">
        <v>677</v>
      </c>
      <c r="AV1516" s="272" t="s">
        <v>677</v>
      </c>
      <c r="AW1516" s="272" t="s">
        <v>677</v>
      </c>
      <c r="AX1516" s="272" t="s">
        <v>677</v>
      </c>
    </row>
    <row r="1517" spans="1:50">
      <c r="A1517" s="272">
        <v>810038</v>
      </c>
      <c r="B1517" s="272" t="s">
        <v>712</v>
      </c>
      <c r="C1517" s="272" t="s">
        <v>264</v>
      </c>
      <c r="D1517" s="272" t="s">
        <v>264</v>
      </c>
      <c r="E1517" s="272" t="s">
        <v>262</v>
      </c>
      <c r="F1517" s="272" t="s">
        <v>264</v>
      </c>
      <c r="G1517" s="272" t="s">
        <v>262</v>
      </c>
      <c r="H1517" s="272" t="s">
        <v>263</v>
      </c>
      <c r="I1517" s="272" t="s">
        <v>262</v>
      </c>
      <c r="J1517" s="272" t="s">
        <v>262</v>
      </c>
      <c r="K1517" s="272" t="s">
        <v>262</v>
      </c>
      <c r="L1517" s="272" t="s">
        <v>262</v>
      </c>
      <c r="M1517" s="272" t="s">
        <v>262</v>
      </c>
      <c r="N1517" s="272" t="s">
        <v>263</v>
      </c>
      <c r="O1517" s="272" t="s">
        <v>677</v>
      </c>
      <c r="P1517" s="272" t="s">
        <v>677</v>
      </c>
      <c r="Q1517" s="272" t="s">
        <v>677</v>
      </c>
      <c r="R1517" s="272" t="s">
        <v>677</v>
      </c>
      <c r="S1517" s="272" t="s">
        <v>677</v>
      </c>
      <c r="T1517" s="272" t="s">
        <v>677</v>
      </c>
      <c r="U1517" s="272" t="s">
        <v>677</v>
      </c>
      <c r="V1517" s="272" t="s">
        <v>677</v>
      </c>
      <c r="W1517" s="272" t="s">
        <v>677</v>
      </c>
      <c r="X1517" s="272" t="s">
        <v>677</v>
      </c>
      <c r="Y1517" s="272" t="s">
        <v>677</v>
      </c>
      <c r="Z1517" s="272" t="s">
        <v>677</v>
      </c>
      <c r="AA1517" s="272" t="s">
        <v>677</v>
      </c>
      <c r="AB1517" s="272" t="s">
        <v>677</v>
      </c>
      <c r="AC1517" s="272" t="s">
        <v>677</v>
      </c>
      <c r="AD1517" s="272" t="s">
        <v>677</v>
      </c>
      <c r="AE1517" s="272" t="s">
        <v>677</v>
      </c>
      <c r="AF1517" s="272" t="s">
        <v>677</v>
      </c>
      <c r="AG1517" s="272" t="s">
        <v>677</v>
      </c>
      <c r="AH1517" s="272" t="s">
        <v>677</v>
      </c>
      <c r="AI1517" s="272" t="s">
        <v>677</v>
      </c>
      <c r="AJ1517" s="272" t="s">
        <v>677</v>
      </c>
      <c r="AK1517" s="272" t="s">
        <v>677</v>
      </c>
      <c r="AL1517" s="272" t="s">
        <v>677</v>
      </c>
      <c r="AM1517" s="272" t="s">
        <v>677</v>
      </c>
      <c r="AN1517" s="272" t="s">
        <v>677</v>
      </c>
      <c r="AO1517" s="272" t="s">
        <v>677</v>
      </c>
      <c r="AP1517" s="272" t="s">
        <v>677</v>
      </c>
      <c r="AQ1517" s="272" t="s">
        <v>677</v>
      </c>
      <c r="AR1517" s="272" t="s">
        <v>677</v>
      </c>
      <c r="AS1517" s="272" t="s">
        <v>677</v>
      </c>
      <c r="AT1517" s="272" t="s">
        <v>677</v>
      </c>
      <c r="AU1517" s="272" t="s">
        <v>677</v>
      </c>
      <c r="AV1517" s="272" t="s">
        <v>677</v>
      </c>
      <c r="AW1517" s="272" t="s">
        <v>677</v>
      </c>
      <c r="AX1517" s="272" t="s">
        <v>677</v>
      </c>
    </row>
    <row r="1518" spans="1:50">
      <c r="A1518" s="272">
        <v>810048</v>
      </c>
      <c r="B1518" s="272" t="s">
        <v>712</v>
      </c>
      <c r="C1518" s="272" t="s">
        <v>263</v>
      </c>
      <c r="D1518" s="272" t="s">
        <v>264</v>
      </c>
      <c r="E1518" s="272" t="s">
        <v>264</v>
      </c>
      <c r="F1518" s="272" t="s">
        <v>263</v>
      </c>
      <c r="G1518" s="272" t="s">
        <v>263</v>
      </c>
      <c r="H1518" s="272" t="s">
        <v>263</v>
      </c>
      <c r="I1518" s="272" t="s">
        <v>264</v>
      </c>
      <c r="J1518" s="272" t="s">
        <v>264</v>
      </c>
      <c r="K1518" s="272" t="s">
        <v>264</v>
      </c>
      <c r="L1518" s="272" t="s">
        <v>263</v>
      </c>
      <c r="M1518" s="272" t="s">
        <v>264</v>
      </c>
      <c r="N1518" s="272" t="s">
        <v>264</v>
      </c>
      <c r="O1518" s="272" t="s">
        <v>677</v>
      </c>
      <c r="P1518" s="272" t="s">
        <v>677</v>
      </c>
      <c r="Q1518" s="272" t="s">
        <v>677</v>
      </c>
      <c r="R1518" s="272" t="s">
        <v>677</v>
      </c>
      <c r="S1518" s="272" t="s">
        <v>677</v>
      </c>
      <c r="T1518" s="272" t="s">
        <v>677</v>
      </c>
      <c r="U1518" s="272" t="s">
        <v>677</v>
      </c>
      <c r="V1518" s="272" t="s">
        <v>677</v>
      </c>
      <c r="W1518" s="272" t="s">
        <v>677</v>
      </c>
      <c r="X1518" s="272" t="s">
        <v>677</v>
      </c>
      <c r="Y1518" s="272" t="s">
        <v>677</v>
      </c>
      <c r="Z1518" s="272" t="s">
        <v>677</v>
      </c>
      <c r="AA1518" s="272" t="s">
        <v>677</v>
      </c>
      <c r="AB1518" s="272" t="s">
        <v>677</v>
      </c>
      <c r="AC1518" s="272" t="s">
        <v>677</v>
      </c>
      <c r="AD1518" s="272" t="s">
        <v>677</v>
      </c>
      <c r="AE1518" s="272" t="s">
        <v>677</v>
      </c>
      <c r="AF1518" s="272" t="s">
        <v>677</v>
      </c>
      <c r="AG1518" s="272" t="s">
        <v>677</v>
      </c>
      <c r="AH1518" s="272" t="s">
        <v>677</v>
      </c>
      <c r="AI1518" s="272" t="s">
        <v>677</v>
      </c>
      <c r="AJ1518" s="272" t="s">
        <v>677</v>
      </c>
      <c r="AK1518" s="272" t="s">
        <v>677</v>
      </c>
      <c r="AL1518" s="272" t="s">
        <v>677</v>
      </c>
      <c r="AM1518" s="272" t="s">
        <v>677</v>
      </c>
      <c r="AN1518" s="272" t="s">
        <v>677</v>
      </c>
      <c r="AO1518" s="272" t="s">
        <v>677</v>
      </c>
      <c r="AP1518" s="272" t="s">
        <v>677</v>
      </c>
      <c r="AQ1518" s="272" t="s">
        <v>677</v>
      </c>
      <c r="AR1518" s="272" t="s">
        <v>677</v>
      </c>
      <c r="AS1518" s="272" t="s">
        <v>677</v>
      </c>
      <c r="AT1518" s="272" t="s">
        <v>677</v>
      </c>
      <c r="AU1518" s="272" t="s">
        <v>677</v>
      </c>
      <c r="AV1518" s="272" t="s">
        <v>677</v>
      </c>
      <c r="AW1518" s="272" t="s">
        <v>677</v>
      </c>
      <c r="AX1518" s="272" t="s">
        <v>677</v>
      </c>
    </row>
    <row r="1519" spans="1:50">
      <c r="A1519" s="272">
        <v>810050</v>
      </c>
      <c r="B1519" s="272" t="s">
        <v>712</v>
      </c>
      <c r="C1519" s="272" t="s">
        <v>262</v>
      </c>
      <c r="D1519" s="272" t="s">
        <v>262</v>
      </c>
      <c r="E1519" s="272" t="s">
        <v>264</v>
      </c>
      <c r="F1519" s="272" t="s">
        <v>262</v>
      </c>
      <c r="G1519" s="272" t="s">
        <v>262</v>
      </c>
      <c r="H1519" s="272" t="s">
        <v>264</v>
      </c>
      <c r="I1519" s="272" t="s">
        <v>264</v>
      </c>
      <c r="J1519" s="272" t="s">
        <v>263</v>
      </c>
      <c r="K1519" s="272" t="s">
        <v>263</v>
      </c>
      <c r="L1519" s="272" t="s">
        <v>263</v>
      </c>
      <c r="M1519" s="272" t="s">
        <v>264</v>
      </c>
      <c r="N1519" s="272" t="s">
        <v>263</v>
      </c>
      <c r="O1519" s="272" t="s">
        <v>677</v>
      </c>
      <c r="P1519" s="272" t="s">
        <v>677</v>
      </c>
      <c r="Q1519" s="272" t="s">
        <v>677</v>
      </c>
      <c r="R1519" s="272" t="s">
        <v>677</v>
      </c>
      <c r="S1519" s="272" t="s">
        <v>677</v>
      </c>
      <c r="T1519" s="272" t="s">
        <v>677</v>
      </c>
      <c r="U1519" s="272" t="s">
        <v>677</v>
      </c>
      <c r="V1519" s="272" t="s">
        <v>677</v>
      </c>
      <c r="W1519" s="272" t="s">
        <v>677</v>
      </c>
      <c r="X1519" s="272" t="s">
        <v>677</v>
      </c>
      <c r="Y1519" s="272" t="s">
        <v>677</v>
      </c>
      <c r="Z1519" s="272" t="s">
        <v>677</v>
      </c>
      <c r="AA1519" s="272" t="s">
        <v>677</v>
      </c>
      <c r="AB1519" s="272" t="s">
        <v>677</v>
      </c>
      <c r="AC1519" s="272" t="s">
        <v>677</v>
      </c>
      <c r="AD1519" s="272" t="s">
        <v>677</v>
      </c>
      <c r="AE1519" s="272" t="s">
        <v>677</v>
      </c>
      <c r="AF1519" s="272" t="s">
        <v>677</v>
      </c>
      <c r="AG1519" s="272" t="s">
        <v>677</v>
      </c>
      <c r="AH1519" s="272" t="s">
        <v>677</v>
      </c>
      <c r="AI1519" s="272" t="s">
        <v>677</v>
      </c>
      <c r="AJ1519" s="272" t="s">
        <v>677</v>
      </c>
      <c r="AK1519" s="272" t="s">
        <v>677</v>
      </c>
      <c r="AL1519" s="272" t="s">
        <v>677</v>
      </c>
      <c r="AM1519" s="272" t="s">
        <v>677</v>
      </c>
      <c r="AN1519" s="272" t="s">
        <v>677</v>
      </c>
      <c r="AO1519" s="272" t="s">
        <v>677</v>
      </c>
      <c r="AP1519" s="272" t="s">
        <v>677</v>
      </c>
      <c r="AQ1519" s="272" t="s">
        <v>677</v>
      </c>
      <c r="AR1519" s="272" t="s">
        <v>677</v>
      </c>
      <c r="AS1519" s="272" t="s">
        <v>677</v>
      </c>
      <c r="AT1519" s="272" t="s">
        <v>677</v>
      </c>
      <c r="AU1519" s="272" t="s">
        <v>677</v>
      </c>
      <c r="AV1519" s="272" t="s">
        <v>677</v>
      </c>
      <c r="AW1519" s="272" t="s">
        <v>677</v>
      </c>
      <c r="AX1519" s="272" t="s">
        <v>677</v>
      </c>
    </row>
    <row r="1520" spans="1:50">
      <c r="A1520" s="272">
        <v>810086</v>
      </c>
      <c r="B1520" s="272" t="s">
        <v>712</v>
      </c>
      <c r="C1520" s="272" t="s">
        <v>264</v>
      </c>
      <c r="D1520" s="272" t="s">
        <v>263</v>
      </c>
      <c r="E1520" s="272" t="s">
        <v>264</v>
      </c>
      <c r="F1520" s="272" t="s">
        <v>263</v>
      </c>
      <c r="G1520" s="272" t="s">
        <v>262</v>
      </c>
      <c r="H1520" s="272" t="s">
        <v>263</v>
      </c>
      <c r="I1520" s="272" t="s">
        <v>262</v>
      </c>
      <c r="J1520" s="272" t="s">
        <v>262</v>
      </c>
      <c r="K1520" s="272" t="s">
        <v>264</v>
      </c>
      <c r="L1520" s="272" t="s">
        <v>262</v>
      </c>
      <c r="M1520" s="272" t="s">
        <v>264</v>
      </c>
      <c r="N1520" s="272" t="s">
        <v>264</v>
      </c>
      <c r="O1520" s="272" t="s">
        <v>677</v>
      </c>
      <c r="P1520" s="272" t="s">
        <v>677</v>
      </c>
      <c r="Q1520" s="272" t="s">
        <v>677</v>
      </c>
      <c r="R1520" s="272" t="s">
        <v>677</v>
      </c>
      <c r="S1520" s="272" t="s">
        <v>677</v>
      </c>
      <c r="T1520" s="272" t="s">
        <v>677</v>
      </c>
      <c r="U1520" s="272" t="s">
        <v>677</v>
      </c>
      <c r="V1520" s="272" t="s">
        <v>677</v>
      </c>
      <c r="W1520" s="272" t="s">
        <v>677</v>
      </c>
      <c r="X1520" s="272" t="s">
        <v>677</v>
      </c>
      <c r="Y1520" s="272" t="s">
        <v>677</v>
      </c>
      <c r="Z1520" s="272" t="s">
        <v>677</v>
      </c>
      <c r="AA1520" s="272" t="s">
        <v>677</v>
      </c>
      <c r="AB1520" s="272" t="s">
        <v>677</v>
      </c>
      <c r="AC1520" s="272" t="s">
        <v>677</v>
      </c>
      <c r="AD1520" s="272" t="s">
        <v>677</v>
      </c>
      <c r="AE1520" s="272" t="s">
        <v>677</v>
      </c>
      <c r="AF1520" s="272" t="s">
        <v>677</v>
      </c>
      <c r="AG1520" s="272" t="s">
        <v>677</v>
      </c>
      <c r="AH1520" s="272" t="s">
        <v>677</v>
      </c>
      <c r="AI1520" s="272" t="s">
        <v>677</v>
      </c>
      <c r="AJ1520" s="272" t="s">
        <v>677</v>
      </c>
      <c r="AK1520" s="272" t="s">
        <v>677</v>
      </c>
      <c r="AL1520" s="272" t="s">
        <v>677</v>
      </c>
      <c r="AM1520" s="272" t="s">
        <v>677</v>
      </c>
      <c r="AN1520" s="272" t="s">
        <v>677</v>
      </c>
      <c r="AO1520" s="272" t="s">
        <v>677</v>
      </c>
      <c r="AP1520" s="272" t="s">
        <v>677</v>
      </c>
      <c r="AQ1520" s="272" t="s">
        <v>677</v>
      </c>
      <c r="AR1520" s="272" t="s">
        <v>677</v>
      </c>
      <c r="AS1520" s="272" t="s">
        <v>677</v>
      </c>
      <c r="AT1520" s="272" t="s">
        <v>677</v>
      </c>
      <c r="AU1520" s="272" t="s">
        <v>677</v>
      </c>
      <c r="AV1520" s="272" t="s">
        <v>677</v>
      </c>
      <c r="AW1520" s="272" t="s">
        <v>677</v>
      </c>
      <c r="AX1520" s="272" t="s">
        <v>677</v>
      </c>
    </row>
    <row r="1521" spans="1:50">
      <c r="A1521" s="272">
        <v>810087</v>
      </c>
      <c r="B1521" s="272" t="s">
        <v>712</v>
      </c>
      <c r="C1521" s="272" t="s">
        <v>262</v>
      </c>
      <c r="D1521" s="272" t="s">
        <v>262</v>
      </c>
      <c r="E1521" s="272" t="s">
        <v>264</v>
      </c>
      <c r="F1521" s="272" t="s">
        <v>262</v>
      </c>
      <c r="G1521" s="272" t="s">
        <v>262</v>
      </c>
      <c r="H1521" s="272" t="s">
        <v>263</v>
      </c>
      <c r="I1521" s="272" t="s">
        <v>263</v>
      </c>
      <c r="J1521" s="272" t="s">
        <v>263</v>
      </c>
      <c r="K1521" s="272" t="s">
        <v>263</v>
      </c>
      <c r="L1521" s="272" t="s">
        <v>263</v>
      </c>
      <c r="M1521" s="272" t="s">
        <v>263</v>
      </c>
      <c r="N1521" s="272" t="s">
        <v>263</v>
      </c>
      <c r="O1521" s="272" t="s">
        <v>677</v>
      </c>
      <c r="P1521" s="272" t="s">
        <v>677</v>
      </c>
      <c r="Q1521" s="272" t="s">
        <v>677</v>
      </c>
      <c r="R1521" s="272" t="s">
        <v>677</v>
      </c>
      <c r="S1521" s="272" t="s">
        <v>677</v>
      </c>
      <c r="T1521" s="272" t="s">
        <v>677</v>
      </c>
      <c r="U1521" s="272" t="s">
        <v>677</v>
      </c>
      <c r="V1521" s="272" t="s">
        <v>677</v>
      </c>
      <c r="W1521" s="272" t="s">
        <v>677</v>
      </c>
      <c r="X1521" s="272" t="s">
        <v>677</v>
      </c>
      <c r="Y1521" s="272" t="s">
        <v>677</v>
      </c>
      <c r="Z1521" s="272" t="s">
        <v>677</v>
      </c>
      <c r="AA1521" s="272" t="s">
        <v>677</v>
      </c>
      <c r="AB1521" s="272" t="s">
        <v>677</v>
      </c>
      <c r="AC1521" s="272" t="s">
        <v>677</v>
      </c>
      <c r="AD1521" s="272" t="s">
        <v>677</v>
      </c>
      <c r="AE1521" s="272" t="s">
        <v>677</v>
      </c>
      <c r="AF1521" s="272" t="s">
        <v>677</v>
      </c>
      <c r="AG1521" s="272" t="s">
        <v>677</v>
      </c>
      <c r="AH1521" s="272" t="s">
        <v>677</v>
      </c>
      <c r="AI1521" s="272" t="s">
        <v>677</v>
      </c>
      <c r="AJ1521" s="272" t="s">
        <v>677</v>
      </c>
      <c r="AK1521" s="272" t="s">
        <v>677</v>
      </c>
      <c r="AL1521" s="272" t="s">
        <v>677</v>
      </c>
      <c r="AM1521" s="272" t="s">
        <v>677</v>
      </c>
      <c r="AN1521" s="272" t="s">
        <v>677</v>
      </c>
      <c r="AO1521" s="272" t="s">
        <v>677</v>
      </c>
      <c r="AP1521" s="272" t="s">
        <v>677</v>
      </c>
      <c r="AQ1521" s="272" t="s">
        <v>677</v>
      </c>
      <c r="AR1521" s="272" t="s">
        <v>677</v>
      </c>
      <c r="AS1521" s="272" t="s">
        <v>677</v>
      </c>
      <c r="AT1521" s="272" t="s">
        <v>677</v>
      </c>
      <c r="AU1521" s="272" t="s">
        <v>677</v>
      </c>
      <c r="AV1521" s="272" t="s">
        <v>677</v>
      </c>
      <c r="AW1521" s="272" t="s">
        <v>677</v>
      </c>
      <c r="AX1521" s="272" t="s">
        <v>677</v>
      </c>
    </row>
    <row r="1522" spans="1:50">
      <c r="A1522" s="272">
        <v>810092</v>
      </c>
      <c r="B1522" s="272" t="s">
        <v>712</v>
      </c>
      <c r="D1522" s="272" t="s">
        <v>262</v>
      </c>
      <c r="E1522" s="272" t="s">
        <v>262</v>
      </c>
      <c r="F1522" s="272" t="s">
        <v>262</v>
      </c>
    </row>
    <row r="1523" spans="1:50">
      <c r="A1523" s="272">
        <v>810122</v>
      </c>
      <c r="B1523" s="272" t="s">
        <v>712</v>
      </c>
      <c r="C1523" s="272" t="s">
        <v>264</v>
      </c>
      <c r="D1523" s="272" t="s">
        <v>262</v>
      </c>
      <c r="E1523" s="272" t="s">
        <v>262</v>
      </c>
      <c r="F1523" s="272" t="s">
        <v>264</v>
      </c>
      <c r="G1523" s="272" t="s">
        <v>264</v>
      </c>
      <c r="H1523" s="272" t="s">
        <v>264</v>
      </c>
      <c r="I1523" s="272" t="s">
        <v>264</v>
      </c>
      <c r="J1523" s="272" t="s">
        <v>263</v>
      </c>
      <c r="K1523" s="272" t="s">
        <v>264</v>
      </c>
      <c r="L1523" s="272" t="s">
        <v>264</v>
      </c>
      <c r="M1523" s="272" t="s">
        <v>264</v>
      </c>
      <c r="N1523" s="272" t="s">
        <v>263</v>
      </c>
      <c r="O1523" s="272" t="s">
        <v>677</v>
      </c>
      <c r="P1523" s="272" t="s">
        <v>677</v>
      </c>
      <c r="Q1523" s="272" t="s">
        <v>677</v>
      </c>
      <c r="R1523" s="272" t="s">
        <v>677</v>
      </c>
      <c r="S1523" s="272" t="s">
        <v>677</v>
      </c>
      <c r="T1523" s="272" t="s">
        <v>677</v>
      </c>
      <c r="U1523" s="272" t="s">
        <v>677</v>
      </c>
      <c r="V1523" s="272" t="s">
        <v>677</v>
      </c>
      <c r="W1523" s="272" t="s">
        <v>677</v>
      </c>
      <c r="X1523" s="272" t="s">
        <v>677</v>
      </c>
      <c r="Y1523" s="272" t="s">
        <v>677</v>
      </c>
      <c r="Z1523" s="272" t="s">
        <v>677</v>
      </c>
      <c r="AA1523" s="272" t="s">
        <v>677</v>
      </c>
      <c r="AB1523" s="272" t="s">
        <v>677</v>
      </c>
      <c r="AC1523" s="272" t="s">
        <v>677</v>
      </c>
      <c r="AD1523" s="272" t="s">
        <v>677</v>
      </c>
      <c r="AE1523" s="272" t="s">
        <v>677</v>
      </c>
      <c r="AF1523" s="272" t="s">
        <v>677</v>
      </c>
      <c r="AG1523" s="272" t="s">
        <v>677</v>
      </c>
      <c r="AH1523" s="272" t="s">
        <v>677</v>
      </c>
      <c r="AI1523" s="272" t="s">
        <v>677</v>
      </c>
      <c r="AJ1523" s="272" t="s">
        <v>677</v>
      </c>
      <c r="AK1523" s="272" t="s">
        <v>677</v>
      </c>
      <c r="AL1523" s="272" t="s">
        <v>677</v>
      </c>
      <c r="AM1523" s="272" t="s">
        <v>677</v>
      </c>
      <c r="AN1523" s="272" t="s">
        <v>677</v>
      </c>
      <c r="AO1523" s="272" t="s">
        <v>677</v>
      </c>
      <c r="AP1523" s="272" t="s">
        <v>677</v>
      </c>
      <c r="AQ1523" s="272" t="s">
        <v>677</v>
      </c>
      <c r="AR1523" s="272" t="s">
        <v>677</v>
      </c>
      <c r="AS1523" s="272" t="s">
        <v>677</v>
      </c>
      <c r="AT1523" s="272" t="s">
        <v>677</v>
      </c>
      <c r="AU1523" s="272" t="s">
        <v>677</v>
      </c>
      <c r="AV1523" s="272" t="s">
        <v>677</v>
      </c>
      <c r="AW1523" s="272" t="s">
        <v>677</v>
      </c>
      <c r="AX1523" s="272" t="s">
        <v>677</v>
      </c>
    </row>
    <row r="1524" spans="1:50">
      <c r="A1524" s="272">
        <v>810125</v>
      </c>
      <c r="B1524" s="272" t="s">
        <v>712</v>
      </c>
      <c r="C1524" s="272" t="s">
        <v>262</v>
      </c>
      <c r="D1524" s="272" t="s">
        <v>262</v>
      </c>
      <c r="E1524" s="272" t="s">
        <v>262</v>
      </c>
      <c r="F1524" s="272" t="s">
        <v>262</v>
      </c>
      <c r="G1524" s="272" t="s">
        <v>262</v>
      </c>
      <c r="H1524" s="272" t="s">
        <v>262</v>
      </c>
      <c r="I1524" s="272" t="s">
        <v>262</v>
      </c>
      <c r="J1524" s="272" t="s">
        <v>262</v>
      </c>
      <c r="K1524" s="272" t="s">
        <v>262</v>
      </c>
      <c r="L1524" s="272" t="s">
        <v>262</v>
      </c>
      <c r="M1524" s="272" t="s">
        <v>262</v>
      </c>
      <c r="N1524" s="272" t="s">
        <v>262</v>
      </c>
      <c r="O1524" s="272" t="s">
        <v>677</v>
      </c>
      <c r="P1524" s="272" t="s">
        <v>677</v>
      </c>
      <c r="Q1524" s="272" t="s">
        <v>677</v>
      </c>
      <c r="R1524" s="272" t="s">
        <v>677</v>
      </c>
      <c r="S1524" s="272" t="s">
        <v>677</v>
      </c>
      <c r="T1524" s="272" t="s">
        <v>677</v>
      </c>
      <c r="U1524" s="272" t="s">
        <v>677</v>
      </c>
      <c r="V1524" s="272" t="s">
        <v>677</v>
      </c>
      <c r="W1524" s="272" t="s">
        <v>677</v>
      </c>
      <c r="X1524" s="272" t="s">
        <v>677</v>
      </c>
      <c r="Y1524" s="272" t="s">
        <v>677</v>
      </c>
      <c r="Z1524" s="272" t="s">
        <v>677</v>
      </c>
      <c r="AA1524" s="272" t="s">
        <v>677</v>
      </c>
      <c r="AB1524" s="272" t="s">
        <v>677</v>
      </c>
      <c r="AC1524" s="272" t="s">
        <v>677</v>
      </c>
      <c r="AD1524" s="272" t="s">
        <v>677</v>
      </c>
      <c r="AE1524" s="272" t="s">
        <v>677</v>
      </c>
      <c r="AF1524" s="272" t="s">
        <v>677</v>
      </c>
      <c r="AG1524" s="272" t="s">
        <v>677</v>
      </c>
      <c r="AH1524" s="272" t="s">
        <v>677</v>
      </c>
      <c r="AI1524" s="272" t="s">
        <v>677</v>
      </c>
      <c r="AJ1524" s="272" t="s">
        <v>677</v>
      </c>
      <c r="AK1524" s="272" t="s">
        <v>677</v>
      </c>
      <c r="AL1524" s="272" t="s">
        <v>677</v>
      </c>
      <c r="AM1524" s="272" t="s">
        <v>677</v>
      </c>
      <c r="AN1524" s="272" t="s">
        <v>677</v>
      </c>
      <c r="AO1524" s="272" t="s">
        <v>677</v>
      </c>
      <c r="AP1524" s="272" t="s">
        <v>677</v>
      </c>
      <c r="AQ1524" s="272" t="s">
        <v>677</v>
      </c>
      <c r="AR1524" s="272" t="s">
        <v>677</v>
      </c>
      <c r="AS1524" s="272" t="s">
        <v>677</v>
      </c>
      <c r="AT1524" s="272" t="s">
        <v>677</v>
      </c>
      <c r="AU1524" s="272" t="s">
        <v>677</v>
      </c>
      <c r="AV1524" s="272" t="s">
        <v>677</v>
      </c>
      <c r="AW1524" s="272" t="s">
        <v>677</v>
      </c>
      <c r="AX1524" s="272" t="s">
        <v>677</v>
      </c>
    </row>
    <row r="1525" spans="1:50">
      <c r="A1525" s="272">
        <v>810129</v>
      </c>
      <c r="B1525" s="272" t="s">
        <v>712</v>
      </c>
      <c r="C1525" s="272" t="s">
        <v>262</v>
      </c>
      <c r="D1525" s="272" t="s">
        <v>262</v>
      </c>
      <c r="E1525" s="272" t="s">
        <v>264</v>
      </c>
      <c r="F1525" s="272" t="s">
        <v>262</v>
      </c>
      <c r="G1525" s="272" t="s">
        <v>264</v>
      </c>
      <c r="H1525" s="272" t="s">
        <v>262</v>
      </c>
      <c r="I1525" s="272" t="s">
        <v>262</v>
      </c>
      <c r="J1525" s="272" t="s">
        <v>263</v>
      </c>
      <c r="K1525" s="272" t="s">
        <v>263</v>
      </c>
      <c r="L1525" s="272" t="s">
        <v>264</v>
      </c>
      <c r="M1525" s="272" t="s">
        <v>262</v>
      </c>
      <c r="N1525" s="272" t="s">
        <v>264</v>
      </c>
      <c r="O1525" s="272" t="s">
        <v>677</v>
      </c>
      <c r="P1525" s="272" t="s">
        <v>677</v>
      </c>
      <c r="Q1525" s="272" t="s">
        <v>677</v>
      </c>
      <c r="R1525" s="272" t="s">
        <v>677</v>
      </c>
      <c r="S1525" s="272" t="s">
        <v>677</v>
      </c>
      <c r="T1525" s="272" t="s">
        <v>677</v>
      </c>
      <c r="U1525" s="272" t="s">
        <v>677</v>
      </c>
      <c r="V1525" s="272" t="s">
        <v>677</v>
      </c>
      <c r="W1525" s="272" t="s">
        <v>677</v>
      </c>
      <c r="X1525" s="272" t="s">
        <v>677</v>
      </c>
      <c r="Y1525" s="272" t="s">
        <v>677</v>
      </c>
      <c r="Z1525" s="272" t="s">
        <v>677</v>
      </c>
      <c r="AA1525" s="272" t="s">
        <v>677</v>
      </c>
      <c r="AB1525" s="272" t="s">
        <v>677</v>
      </c>
      <c r="AC1525" s="272" t="s">
        <v>677</v>
      </c>
      <c r="AD1525" s="272" t="s">
        <v>677</v>
      </c>
      <c r="AE1525" s="272" t="s">
        <v>677</v>
      </c>
      <c r="AF1525" s="272" t="s">
        <v>677</v>
      </c>
      <c r="AG1525" s="272" t="s">
        <v>677</v>
      </c>
      <c r="AH1525" s="272" t="s">
        <v>677</v>
      </c>
      <c r="AI1525" s="272" t="s">
        <v>677</v>
      </c>
      <c r="AJ1525" s="272" t="s">
        <v>677</v>
      </c>
      <c r="AK1525" s="272" t="s">
        <v>677</v>
      </c>
      <c r="AL1525" s="272" t="s">
        <v>677</v>
      </c>
      <c r="AM1525" s="272" t="s">
        <v>677</v>
      </c>
      <c r="AN1525" s="272" t="s">
        <v>677</v>
      </c>
      <c r="AO1525" s="272" t="s">
        <v>677</v>
      </c>
      <c r="AP1525" s="272" t="s">
        <v>677</v>
      </c>
      <c r="AQ1525" s="272" t="s">
        <v>677</v>
      </c>
      <c r="AR1525" s="272" t="s">
        <v>677</v>
      </c>
      <c r="AS1525" s="272" t="s">
        <v>677</v>
      </c>
      <c r="AT1525" s="272" t="s">
        <v>677</v>
      </c>
      <c r="AU1525" s="272" t="s">
        <v>677</v>
      </c>
      <c r="AV1525" s="272" t="s">
        <v>677</v>
      </c>
      <c r="AW1525" s="272" t="s">
        <v>677</v>
      </c>
      <c r="AX1525" s="272" t="s">
        <v>677</v>
      </c>
    </row>
    <row r="1526" spans="1:50">
      <c r="A1526" s="272">
        <v>810135</v>
      </c>
      <c r="B1526" s="272" t="s">
        <v>712</v>
      </c>
      <c r="C1526" s="272" t="s">
        <v>264</v>
      </c>
      <c r="D1526" s="272" t="s">
        <v>264</v>
      </c>
      <c r="E1526" s="272" t="s">
        <v>262</v>
      </c>
      <c r="F1526" s="272" t="s">
        <v>262</v>
      </c>
      <c r="G1526" s="272" t="s">
        <v>262</v>
      </c>
      <c r="H1526" s="272" t="s">
        <v>264</v>
      </c>
      <c r="I1526" s="272" t="s">
        <v>262</v>
      </c>
      <c r="J1526" s="272" t="s">
        <v>264</v>
      </c>
      <c r="K1526" s="272" t="s">
        <v>264</v>
      </c>
      <c r="L1526" s="272" t="s">
        <v>264</v>
      </c>
      <c r="M1526" s="272" t="s">
        <v>262</v>
      </c>
      <c r="N1526" s="272" t="s">
        <v>263</v>
      </c>
      <c r="O1526" s="272" t="s">
        <v>677</v>
      </c>
      <c r="P1526" s="272" t="s">
        <v>677</v>
      </c>
      <c r="Q1526" s="272" t="s">
        <v>677</v>
      </c>
      <c r="R1526" s="272" t="s">
        <v>677</v>
      </c>
      <c r="S1526" s="272" t="s">
        <v>677</v>
      </c>
      <c r="T1526" s="272" t="s">
        <v>677</v>
      </c>
      <c r="U1526" s="272" t="s">
        <v>677</v>
      </c>
      <c r="V1526" s="272" t="s">
        <v>677</v>
      </c>
      <c r="W1526" s="272" t="s">
        <v>677</v>
      </c>
      <c r="X1526" s="272" t="s">
        <v>677</v>
      </c>
      <c r="Y1526" s="272" t="s">
        <v>677</v>
      </c>
      <c r="Z1526" s="272" t="s">
        <v>677</v>
      </c>
      <c r="AA1526" s="272" t="s">
        <v>677</v>
      </c>
      <c r="AB1526" s="272" t="s">
        <v>677</v>
      </c>
      <c r="AC1526" s="272" t="s">
        <v>677</v>
      </c>
      <c r="AD1526" s="272" t="s">
        <v>677</v>
      </c>
      <c r="AE1526" s="272" t="s">
        <v>677</v>
      </c>
      <c r="AF1526" s="272" t="s">
        <v>677</v>
      </c>
      <c r="AG1526" s="272" t="s">
        <v>677</v>
      </c>
      <c r="AH1526" s="272" t="s">
        <v>677</v>
      </c>
      <c r="AI1526" s="272" t="s">
        <v>677</v>
      </c>
      <c r="AJ1526" s="272" t="s">
        <v>677</v>
      </c>
      <c r="AK1526" s="272" t="s">
        <v>677</v>
      </c>
      <c r="AL1526" s="272" t="s">
        <v>677</v>
      </c>
      <c r="AM1526" s="272" t="s">
        <v>677</v>
      </c>
      <c r="AN1526" s="272" t="s">
        <v>677</v>
      </c>
      <c r="AO1526" s="272" t="s">
        <v>677</v>
      </c>
      <c r="AP1526" s="272" t="s">
        <v>677</v>
      </c>
      <c r="AQ1526" s="272" t="s">
        <v>677</v>
      </c>
      <c r="AR1526" s="272" t="s">
        <v>677</v>
      </c>
      <c r="AS1526" s="272" t="s">
        <v>677</v>
      </c>
      <c r="AT1526" s="272" t="s">
        <v>677</v>
      </c>
      <c r="AU1526" s="272" t="s">
        <v>677</v>
      </c>
      <c r="AV1526" s="272" t="s">
        <v>677</v>
      </c>
      <c r="AW1526" s="272" t="s">
        <v>677</v>
      </c>
      <c r="AX1526" s="272" t="s">
        <v>677</v>
      </c>
    </row>
    <row r="1527" spans="1:50">
      <c r="A1527" s="272">
        <v>810145</v>
      </c>
      <c r="B1527" s="272" t="s">
        <v>712</v>
      </c>
      <c r="C1527" s="272" t="s">
        <v>262</v>
      </c>
      <c r="D1527" s="272" t="s">
        <v>262</v>
      </c>
      <c r="E1527" s="272" t="s">
        <v>264</v>
      </c>
      <c r="F1527" s="272" t="s">
        <v>264</v>
      </c>
      <c r="G1527" s="272" t="s">
        <v>262</v>
      </c>
      <c r="H1527" s="272" t="s">
        <v>262</v>
      </c>
      <c r="I1527" s="272" t="s">
        <v>263</v>
      </c>
      <c r="J1527" s="272" t="s">
        <v>263</v>
      </c>
      <c r="K1527" s="272" t="s">
        <v>263</v>
      </c>
      <c r="L1527" s="272" t="s">
        <v>263</v>
      </c>
      <c r="M1527" s="272" t="s">
        <v>263</v>
      </c>
      <c r="N1527" s="272" t="s">
        <v>263</v>
      </c>
      <c r="O1527" s="272" t="s">
        <v>677</v>
      </c>
      <c r="P1527" s="272" t="s">
        <v>677</v>
      </c>
      <c r="Q1527" s="272" t="s">
        <v>677</v>
      </c>
      <c r="R1527" s="272" t="s">
        <v>677</v>
      </c>
      <c r="S1527" s="272" t="s">
        <v>677</v>
      </c>
      <c r="T1527" s="272" t="s">
        <v>677</v>
      </c>
      <c r="U1527" s="272" t="s">
        <v>677</v>
      </c>
      <c r="V1527" s="272" t="s">
        <v>677</v>
      </c>
      <c r="W1527" s="272" t="s">
        <v>677</v>
      </c>
      <c r="X1527" s="272" t="s">
        <v>677</v>
      </c>
      <c r="Y1527" s="272" t="s">
        <v>677</v>
      </c>
      <c r="Z1527" s="272" t="s">
        <v>677</v>
      </c>
      <c r="AA1527" s="272" t="s">
        <v>677</v>
      </c>
      <c r="AB1527" s="272" t="s">
        <v>677</v>
      </c>
      <c r="AC1527" s="272" t="s">
        <v>677</v>
      </c>
      <c r="AD1527" s="272" t="s">
        <v>677</v>
      </c>
      <c r="AE1527" s="272" t="s">
        <v>677</v>
      </c>
      <c r="AF1527" s="272" t="s">
        <v>677</v>
      </c>
      <c r="AG1527" s="272" t="s">
        <v>677</v>
      </c>
      <c r="AH1527" s="272" t="s">
        <v>677</v>
      </c>
      <c r="AI1527" s="272" t="s">
        <v>677</v>
      </c>
      <c r="AJ1527" s="272" t="s">
        <v>677</v>
      </c>
      <c r="AK1527" s="272" t="s">
        <v>677</v>
      </c>
      <c r="AL1527" s="272" t="s">
        <v>677</v>
      </c>
      <c r="AM1527" s="272" t="s">
        <v>677</v>
      </c>
      <c r="AN1527" s="272" t="s">
        <v>677</v>
      </c>
      <c r="AO1527" s="272" t="s">
        <v>677</v>
      </c>
      <c r="AP1527" s="272" t="s">
        <v>677</v>
      </c>
      <c r="AQ1527" s="272" t="s">
        <v>677</v>
      </c>
      <c r="AR1527" s="272" t="s">
        <v>677</v>
      </c>
      <c r="AS1527" s="272" t="s">
        <v>677</v>
      </c>
      <c r="AT1527" s="272" t="s">
        <v>677</v>
      </c>
      <c r="AU1527" s="272" t="s">
        <v>677</v>
      </c>
      <c r="AV1527" s="272" t="s">
        <v>677</v>
      </c>
      <c r="AW1527" s="272" t="s">
        <v>677</v>
      </c>
      <c r="AX1527" s="272" t="s">
        <v>677</v>
      </c>
    </row>
    <row r="1528" spans="1:50">
      <c r="A1528" s="272">
        <v>810151</v>
      </c>
      <c r="B1528" s="272" t="s">
        <v>712</v>
      </c>
      <c r="C1528" s="272" t="s">
        <v>262</v>
      </c>
      <c r="D1528" s="272" t="s">
        <v>262</v>
      </c>
      <c r="E1528" s="272" t="s">
        <v>262</v>
      </c>
      <c r="F1528" s="272" t="s">
        <v>262</v>
      </c>
      <c r="G1528" s="272" t="s">
        <v>264</v>
      </c>
      <c r="H1528" s="272" t="s">
        <v>262</v>
      </c>
      <c r="I1528" s="272" t="s">
        <v>264</v>
      </c>
      <c r="J1528" s="272" t="s">
        <v>264</v>
      </c>
      <c r="K1528" s="272" t="s">
        <v>263</v>
      </c>
      <c r="L1528" s="272" t="s">
        <v>262</v>
      </c>
      <c r="M1528" s="272" t="s">
        <v>262</v>
      </c>
      <c r="N1528" s="272" t="s">
        <v>264</v>
      </c>
      <c r="O1528" s="272" t="s">
        <v>677</v>
      </c>
      <c r="P1528" s="272" t="s">
        <v>677</v>
      </c>
      <c r="Q1528" s="272" t="s">
        <v>677</v>
      </c>
      <c r="R1528" s="272" t="s">
        <v>677</v>
      </c>
      <c r="S1528" s="272" t="s">
        <v>677</v>
      </c>
      <c r="T1528" s="272" t="s">
        <v>677</v>
      </c>
      <c r="U1528" s="272" t="s">
        <v>677</v>
      </c>
      <c r="V1528" s="272" t="s">
        <v>677</v>
      </c>
      <c r="W1528" s="272" t="s">
        <v>677</v>
      </c>
      <c r="X1528" s="272" t="s">
        <v>677</v>
      </c>
      <c r="Y1528" s="272" t="s">
        <v>677</v>
      </c>
      <c r="Z1528" s="272" t="s">
        <v>677</v>
      </c>
      <c r="AA1528" s="272" t="s">
        <v>677</v>
      </c>
      <c r="AB1528" s="272" t="s">
        <v>677</v>
      </c>
      <c r="AC1528" s="272" t="s">
        <v>677</v>
      </c>
      <c r="AD1528" s="272" t="s">
        <v>677</v>
      </c>
      <c r="AE1528" s="272" t="s">
        <v>677</v>
      </c>
      <c r="AF1528" s="272" t="s">
        <v>677</v>
      </c>
      <c r="AG1528" s="272" t="s">
        <v>677</v>
      </c>
      <c r="AH1528" s="272" t="s">
        <v>677</v>
      </c>
      <c r="AI1528" s="272" t="s">
        <v>677</v>
      </c>
      <c r="AJ1528" s="272" t="s">
        <v>677</v>
      </c>
      <c r="AK1528" s="272" t="s">
        <v>677</v>
      </c>
      <c r="AL1528" s="272" t="s">
        <v>677</v>
      </c>
      <c r="AM1528" s="272" t="s">
        <v>677</v>
      </c>
      <c r="AN1528" s="272" t="s">
        <v>677</v>
      </c>
      <c r="AO1528" s="272" t="s">
        <v>677</v>
      </c>
      <c r="AP1528" s="272" t="s">
        <v>677</v>
      </c>
      <c r="AQ1528" s="272" t="s">
        <v>677</v>
      </c>
      <c r="AR1528" s="272" t="s">
        <v>677</v>
      </c>
      <c r="AS1528" s="272" t="s">
        <v>677</v>
      </c>
      <c r="AT1528" s="272" t="s">
        <v>677</v>
      </c>
      <c r="AU1528" s="272" t="s">
        <v>677</v>
      </c>
      <c r="AV1528" s="272" t="s">
        <v>677</v>
      </c>
      <c r="AW1528" s="272" t="s">
        <v>677</v>
      </c>
      <c r="AX1528" s="272" t="s">
        <v>677</v>
      </c>
    </row>
    <row r="1529" spans="1:50">
      <c r="A1529" s="272">
        <v>810155</v>
      </c>
      <c r="B1529" s="272" t="s">
        <v>712</v>
      </c>
      <c r="C1529" s="272" t="s">
        <v>264</v>
      </c>
      <c r="D1529" s="272" t="s">
        <v>264</v>
      </c>
      <c r="E1529" s="272" t="s">
        <v>263</v>
      </c>
      <c r="F1529" s="272" t="s">
        <v>262</v>
      </c>
      <c r="G1529" s="272" t="s">
        <v>262</v>
      </c>
      <c r="H1529" s="272" t="s">
        <v>262</v>
      </c>
      <c r="I1529" s="272" t="s">
        <v>262</v>
      </c>
      <c r="J1529" s="272" t="s">
        <v>264</v>
      </c>
      <c r="K1529" s="272" t="s">
        <v>263</v>
      </c>
      <c r="L1529" s="272" t="s">
        <v>264</v>
      </c>
      <c r="M1529" s="272" t="s">
        <v>264</v>
      </c>
      <c r="N1529" s="272" t="s">
        <v>263</v>
      </c>
      <c r="O1529" s="272" t="s">
        <v>677</v>
      </c>
      <c r="P1529" s="272" t="s">
        <v>677</v>
      </c>
      <c r="Q1529" s="272" t="s">
        <v>677</v>
      </c>
      <c r="R1529" s="272" t="s">
        <v>677</v>
      </c>
      <c r="S1529" s="272" t="s">
        <v>677</v>
      </c>
      <c r="T1529" s="272" t="s">
        <v>677</v>
      </c>
      <c r="U1529" s="272" t="s">
        <v>677</v>
      </c>
      <c r="V1529" s="272" t="s">
        <v>677</v>
      </c>
      <c r="W1529" s="272" t="s">
        <v>677</v>
      </c>
      <c r="X1529" s="272" t="s">
        <v>677</v>
      </c>
      <c r="Y1529" s="272" t="s">
        <v>677</v>
      </c>
      <c r="Z1529" s="272" t="s">
        <v>677</v>
      </c>
      <c r="AA1529" s="272" t="s">
        <v>677</v>
      </c>
      <c r="AB1529" s="272" t="s">
        <v>677</v>
      </c>
      <c r="AC1529" s="272" t="s">
        <v>677</v>
      </c>
      <c r="AD1529" s="272" t="s">
        <v>677</v>
      </c>
      <c r="AE1529" s="272" t="s">
        <v>677</v>
      </c>
      <c r="AF1529" s="272" t="s">
        <v>677</v>
      </c>
      <c r="AG1529" s="272" t="s">
        <v>677</v>
      </c>
      <c r="AH1529" s="272" t="s">
        <v>677</v>
      </c>
      <c r="AI1529" s="272" t="s">
        <v>677</v>
      </c>
      <c r="AJ1529" s="272" t="s">
        <v>677</v>
      </c>
      <c r="AK1529" s="272" t="s">
        <v>677</v>
      </c>
      <c r="AL1529" s="272" t="s">
        <v>677</v>
      </c>
      <c r="AM1529" s="272" t="s">
        <v>677</v>
      </c>
      <c r="AN1529" s="272" t="s">
        <v>677</v>
      </c>
      <c r="AO1529" s="272" t="s">
        <v>677</v>
      </c>
      <c r="AP1529" s="272" t="s">
        <v>677</v>
      </c>
      <c r="AQ1529" s="272" t="s">
        <v>677</v>
      </c>
      <c r="AR1529" s="272" t="s">
        <v>677</v>
      </c>
      <c r="AS1529" s="272" t="s">
        <v>677</v>
      </c>
      <c r="AT1529" s="272" t="s">
        <v>677</v>
      </c>
      <c r="AU1529" s="272" t="s">
        <v>677</v>
      </c>
      <c r="AV1529" s="272" t="s">
        <v>677</v>
      </c>
      <c r="AW1529" s="272" t="s">
        <v>677</v>
      </c>
      <c r="AX1529" s="272" t="s">
        <v>677</v>
      </c>
    </row>
    <row r="1530" spans="1:50">
      <c r="A1530" s="272">
        <v>810158</v>
      </c>
      <c r="B1530" s="272" t="s">
        <v>712</v>
      </c>
      <c r="C1530" s="272" t="s">
        <v>263</v>
      </c>
      <c r="D1530" s="272" t="s">
        <v>263</v>
      </c>
      <c r="E1530" s="272" t="s">
        <v>264</v>
      </c>
      <c r="F1530" s="272" t="s">
        <v>264</v>
      </c>
      <c r="G1530" s="272" t="s">
        <v>264</v>
      </c>
      <c r="H1530" s="272" t="s">
        <v>262</v>
      </c>
      <c r="I1530" s="272" t="s">
        <v>262</v>
      </c>
      <c r="J1530" s="272" t="s">
        <v>262</v>
      </c>
      <c r="K1530" s="272" t="s">
        <v>262</v>
      </c>
      <c r="L1530" s="272" t="s">
        <v>262</v>
      </c>
      <c r="M1530" s="272" t="s">
        <v>262</v>
      </c>
      <c r="N1530" s="272" t="s">
        <v>262</v>
      </c>
      <c r="O1530" s="272" t="s">
        <v>677</v>
      </c>
      <c r="P1530" s="272" t="s">
        <v>677</v>
      </c>
      <c r="Q1530" s="272" t="s">
        <v>677</v>
      </c>
      <c r="R1530" s="272" t="s">
        <v>677</v>
      </c>
      <c r="S1530" s="272" t="s">
        <v>677</v>
      </c>
      <c r="T1530" s="272" t="s">
        <v>677</v>
      </c>
      <c r="U1530" s="272" t="s">
        <v>677</v>
      </c>
      <c r="V1530" s="272" t="s">
        <v>677</v>
      </c>
      <c r="W1530" s="272" t="s">
        <v>677</v>
      </c>
      <c r="X1530" s="272" t="s">
        <v>677</v>
      </c>
      <c r="Y1530" s="272" t="s">
        <v>677</v>
      </c>
      <c r="Z1530" s="272" t="s">
        <v>677</v>
      </c>
      <c r="AA1530" s="272" t="s">
        <v>677</v>
      </c>
      <c r="AB1530" s="272" t="s">
        <v>677</v>
      </c>
      <c r="AC1530" s="272" t="s">
        <v>677</v>
      </c>
      <c r="AD1530" s="272" t="s">
        <v>677</v>
      </c>
      <c r="AE1530" s="272" t="s">
        <v>677</v>
      </c>
      <c r="AF1530" s="272" t="s">
        <v>677</v>
      </c>
      <c r="AG1530" s="272" t="s">
        <v>677</v>
      </c>
      <c r="AH1530" s="272" t="s">
        <v>677</v>
      </c>
      <c r="AI1530" s="272" t="s">
        <v>677</v>
      </c>
      <c r="AJ1530" s="272" t="s">
        <v>677</v>
      </c>
      <c r="AK1530" s="272" t="s">
        <v>677</v>
      </c>
      <c r="AL1530" s="272" t="s">
        <v>677</v>
      </c>
      <c r="AM1530" s="272" t="s">
        <v>677</v>
      </c>
      <c r="AN1530" s="272" t="s">
        <v>677</v>
      </c>
      <c r="AO1530" s="272" t="s">
        <v>677</v>
      </c>
      <c r="AP1530" s="272" t="s">
        <v>677</v>
      </c>
      <c r="AQ1530" s="272" t="s">
        <v>677</v>
      </c>
      <c r="AR1530" s="272" t="s">
        <v>677</v>
      </c>
      <c r="AS1530" s="272" t="s">
        <v>677</v>
      </c>
      <c r="AT1530" s="272" t="s">
        <v>677</v>
      </c>
      <c r="AU1530" s="272" t="s">
        <v>677</v>
      </c>
      <c r="AV1530" s="272" t="s">
        <v>677</v>
      </c>
      <c r="AW1530" s="272" t="s">
        <v>677</v>
      </c>
      <c r="AX1530" s="272" t="s">
        <v>677</v>
      </c>
    </row>
    <row r="1531" spans="1:50">
      <c r="A1531" s="272">
        <v>810159</v>
      </c>
      <c r="B1531" s="272" t="s">
        <v>712</v>
      </c>
      <c r="C1531" s="272" t="s">
        <v>263</v>
      </c>
      <c r="D1531" s="272" t="s">
        <v>262</v>
      </c>
      <c r="E1531" s="272" t="s">
        <v>262</v>
      </c>
      <c r="F1531" s="272" t="s">
        <v>264</v>
      </c>
      <c r="G1531" s="272" t="s">
        <v>262</v>
      </c>
      <c r="H1531" s="272" t="s">
        <v>264</v>
      </c>
      <c r="I1531" s="272" t="s">
        <v>263</v>
      </c>
      <c r="J1531" s="272" t="s">
        <v>263</v>
      </c>
      <c r="K1531" s="272" t="s">
        <v>263</v>
      </c>
      <c r="L1531" s="272" t="s">
        <v>263</v>
      </c>
      <c r="M1531" s="272" t="s">
        <v>264</v>
      </c>
      <c r="N1531" s="272" t="s">
        <v>263</v>
      </c>
      <c r="O1531" s="272" t="s">
        <v>677</v>
      </c>
      <c r="P1531" s="272" t="s">
        <v>677</v>
      </c>
      <c r="Q1531" s="272" t="s">
        <v>677</v>
      </c>
      <c r="R1531" s="272" t="s">
        <v>677</v>
      </c>
      <c r="S1531" s="272" t="s">
        <v>677</v>
      </c>
      <c r="T1531" s="272" t="s">
        <v>677</v>
      </c>
      <c r="U1531" s="272" t="s">
        <v>677</v>
      </c>
      <c r="V1531" s="272" t="s">
        <v>677</v>
      </c>
      <c r="W1531" s="272" t="s">
        <v>677</v>
      </c>
      <c r="X1531" s="272" t="s">
        <v>677</v>
      </c>
      <c r="Y1531" s="272" t="s">
        <v>677</v>
      </c>
      <c r="Z1531" s="272" t="s">
        <v>677</v>
      </c>
      <c r="AA1531" s="272" t="s">
        <v>677</v>
      </c>
      <c r="AB1531" s="272" t="s">
        <v>677</v>
      </c>
      <c r="AC1531" s="272" t="s">
        <v>677</v>
      </c>
      <c r="AD1531" s="272" t="s">
        <v>677</v>
      </c>
      <c r="AE1531" s="272" t="s">
        <v>677</v>
      </c>
      <c r="AF1531" s="272" t="s">
        <v>677</v>
      </c>
      <c r="AG1531" s="272" t="s">
        <v>677</v>
      </c>
      <c r="AH1531" s="272" t="s">
        <v>677</v>
      </c>
      <c r="AI1531" s="272" t="s">
        <v>677</v>
      </c>
      <c r="AJ1531" s="272" t="s">
        <v>677</v>
      </c>
      <c r="AK1531" s="272" t="s">
        <v>677</v>
      </c>
      <c r="AL1531" s="272" t="s">
        <v>677</v>
      </c>
      <c r="AM1531" s="272" t="s">
        <v>677</v>
      </c>
      <c r="AN1531" s="272" t="s">
        <v>677</v>
      </c>
      <c r="AO1531" s="272" t="s">
        <v>677</v>
      </c>
      <c r="AP1531" s="272" t="s">
        <v>677</v>
      </c>
      <c r="AQ1531" s="272" t="s">
        <v>677</v>
      </c>
      <c r="AR1531" s="272" t="s">
        <v>677</v>
      </c>
      <c r="AS1531" s="272" t="s">
        <v>677</v>
      </c>
      <c r="AT1531" s="272" t="s">
        <v>677</v>
      </c>
      <c r="AU1531" s="272" t="s">
        <v>677</v>
      </c>
      <c r="AV1531" s="272" t="s">
        <v>677</v>
      </c>
      <c r="AW1531" s="272" t="s">
        <v>677</v>
      </c>
      <c r="AX1531" s="272" t="s">
        <v>677</v>
      </c>
    </row>
    <row r="1532" spans="1:50">
      <c r="A1532" s="272">
        <v>810161</v>
      </c>
      <c r="B1532" s="272" t="s">
        <v>712</v>
      </c>
      <c r="C1532" s="272" t="s">
        <v>262</v>
      </c>
      <c r="D1532" s="272" t="s">
        <v>262</v>
      </c>
      <c r="E1532" s="272" t="s">
        <v>262</v>
      </c>
      <c r="F1532" s="272" t="s">
        <v>262</v>
      </c>
      <c r="G1532" s="272" t="s">
        <v>262</v>
      </c>
      <c r="H1532" s="272" t="s">
        <v>262</v>
      </c>
      <c r="I1532" s="272" t="s">
        <v>264</v>
      </c>
      <c r="J1532" s="272" t="s">
        <v>264</v>
      </c>
      <c r="K1532" s="272" t="s">
        <v>264</v>
      </c>
      <c r="L1532" s="272" t="s">
        <v>262</v>
      </c>
      <c r="M1532" s="272" t="s">
        <v>263</v>
      </c>
      <c r="N1532" s="272" t="s">
        <v>264</v>
      </c>
      <c r="O1532" s="272" t="s">
        <v>677</v>
      </c>
      <c r="P1532" s="272" t="s">
        <v>677</v>
      </c>
      <c r="Q1532" s="272" t="s">
        <v>677</v>
      </c>
      <c r="R1532" s="272" t="s">
        <v>677</v>
      </c>
      <c r="S1532" s="272" t="s">
        <v>677</v>
      </c>
      <c r="T1532" s="272" t="s">
        <v>677</v>
      </c>
      <c r="U1532" s="272" t="s">
        <v>677</v>
      </c>
      <c r="V1532" s="272" t="s">
        <v>677</v>
      </c>
      <c r="W1532" s="272" t="s">
        <v>677</v>
      </c>
      <c r="X1532" s="272" t="s">
        <v>677</v>
      </c>
      <c r="Y1532" s="272" t="s">
        <v>677</v>
      </c>
      <c r="Z1532" s="272" t="s">
        <v>677</v>
      </c>
      <c r="AA1532" s="272" t="s">
        <v>677</v>
      </c>
      <c r="AB1532" s="272" t="s">
        <v>677</v>
      </c>
      <c r="AC1532" s="272" t="s">
        <v>677</v>
      </c>
      <c r="AD1532" s="272" t="s">
        <v>677</v>
      </c>
      <c r="AE1532" s="272" t="s">
        <v>677</v>
      </c>
      <c r="AF1532" s="272" t="s">
        <v>677</v>
      </c>
      <c r="AG1532" s="272" t="s">
        <v>677</v>
      </c>
      <c r="AH1532" s="272" t="s">
        <v>677</v>
      </c>
      <c r="AI1532" s="272" t="s">
        <v>677</v>
      </c>
      <c r="AJ1532" s="272" t="s">
        <v>677</v>
      </c>
      <c r="AK1532" s="272" t="s">
        <v>677</v>
      </c>
      <c r="AL1532" s="272" t="s">
        <v>677</v>
      </c>
      <c r="AM1532" s="272" t="s">
        <v>677</v>
      </c>
      <c r="AN1532" s="272" t="s">
        <v>677</v>
      </c>
      <c r="AO1532" s="272" t="s">
        <v>677</v>
      </c>
      <c r="AP1532" s="272" t="s">
        <v>677</v>
      </c>
      <c r="AQ1532" s="272" t="s">
        <v>677</v>
      </c>
      <c r="AR1532" s="272" t="s">
        <v>677</v>
      </c>
      <c r="AS1532" s="272" t="s">
        <v>677</v>
      </c>
      <c r="AT1532" s="272" t="s">
        <v>677</v>
      </c>
      <c r="AU1532" s="272" t="s">
        <v>677</v>
      </c>
      <c r="AV1532" s="272" t="s">
        <v>677</v>
      </c>
      <c r="AW1532" s="272" t="s">
        <v>677</v>
      </c>
      <c r="AX1532" s="272" t="s">
        <v>677</v>
      </c>
    </row>
    <row r="1533" spans="1:50">
      <c r="A1533" s="272">
        <v>810165</v>
      </c>
      <c r="B1533" s="272" t="s">
        <v>712</v>
      </c>
      <c r="C1533" s="272" t="s">
        <v>263</v>
      </c>
      <c r="D1533" s="272" t="s">
        <v>263</v>
      </c>
      <c r="E1533" s="272" t="s">
        <v>262</v>
      </c>
      <c r="F1533" s="272" t="s">
        <v>262</v>
      </c>
      <c r="G1533" s="272" t="s">
        <v>264</v>
      </c>
      <c r="H1533" s="272" t="s">
        <v>262</v>
      </c>
      <c r="I1533" s="272" t="s">
        <v>262</v>
      </c>
      <c r="J1533" s="272" t="s">
        <v>264</v>
      </c>
      <c r="K1533" s="272" t="s">
        <v>264</v>
      </c>
      <c r="L1533" s="272" t="s">
        <v>264</v>
      </c>
      <c r="M1533" s="272" t="s">
        <v>262</v>
      </c>
      <c r="N1533" s="272" t="s">
        <v>264</v>
      </c>
      <c r="O1533" s="272" t="s">
        <v>677</v>
      </c>
      <c r="P1533" s="272" t="s">
        <v>677</v>
      </c>
      <c r="Q1533" s="272" t="s">
        <v>677</v>
      </c>
      <c r="R1533" s="272" t="s">
        <v>677</v>
      </c>
      <c r="S1533" s="272" t="s">
        <v>677</v>
      </c>
      <c r="T1533" s="272" t="s">
        <v>677</v>
      </c>
      <c r="U1533" s="272" t="s">
        <v>677</v>
      </c>
      <c r="V1533" s="272" t="s">
        <v>677</v>
      </c>
      <c r="W1533" s="272" t="s">
        <v>677</v>
      </c>
      <c r="X1533" s="272" t="s">
        <v>677</v>
      </c>
      <c r="Y1533" s="272" t="s">
        <v>677</v>
      </c>
      <c r="Z1533" s="272" t="s">
        <v>677</v>
      </c>
      <c r="AA1533" s="272" t="s">
        <v>677</v>
      </c>
      <c r="AB1533" s="272" t="s">
        <v>677</v>
      </c>
      <c r="AC1533" s="272" t="s">
        <v>677</v>
      </c>
      <c r="AD1533" s="272" t="s">
        <v>677</v>
      </c>
      <c r="AE1533" s="272" t="s">
        <v>677</v>
      </c>
      <c r="AF1533" s="272" t="s">
        <v>677</v>
      </c>
      <c r="AG1533" s="272" t="s">
        <v>677</v>
      </c>
      <c r="AH1533" s="272" t="s">
        <v>677</v>
      </c>
      <c r="AI1533" s="272" t="s">
        <v>677</v>
      </c>
      <c r="AJ1533" s="272" t="s">
        <v>677</v>
      </c>
      <c r="AK1533" s="272" t="s">
        <v>677</v>
      </c>
      <c r="AL1533" s="272" t="s">
        <v>677</v>
      </c>
      <c r="AM1533" s="272" t="s">
        <v>677</v>
      </c>
      <c r="AN1533" s="272" t="s">
        <v>677</v>
      </c>
      <c r="AO1533" s="272" t="s">
        <v>677</v>
      </c>
      <c r="AP1533" s="272" t="s">
        <v>677</v>
      </c>
      <c r="AQ1533" s="272" t="s">
        <v>677</v>
      </c>
      <c r="AR1533" s="272" t="s">
        <v>677</v>
      </c>
      <c r="AS1533" s="272" t="s">
        <v>677</v>
      </c>
      <c r="AT1533" s="272" t="s">
        <v>677</v>
      </c>
      <c r="AU1533" s="272" t="s">
        <v>677</v>
      </c>
      <c r="AV1533" s="272" t="s">
        <v>677</v>
      </c>
      <c r="AW1533" s="272" t="s">
        <v>677</v>
      </c>
      <c r="AX1533" s="272" t="s">
        <v>677</v>
      </c>
    </row>
    <row r="1534" spans="1:50">
      <c r="A1534" s="272">
        <v>810170</v>
      </c>
      <c r="B1534" s="272" t="s">
        <v>712</v>
      </c>
      <c r="C1534" s="272" t="s">
        <v>262</v>
      </c>
      <c r="D1534" s="272" t="s">
        <v>262</v>
      </c>
      <c r="E1534" s="272" t="s">
        <v>264</v>
      </c>
      <c r="F1534" s="272" t="s">
        <v>262</v>
      </c>
      <c r="G1534" s="272" t="s">
        <v>263</v>
      </c>
      <c r="H1534" s="272" t="s">
        <v>263</v>
      </c>
      <c r="I1534" s="272" t="s">
        <v>263</v>
      </c>
      <c r="J1534" s="272" t="s">
        <v>264</v>
      </c>
      <c r="K1534" s="272" t="s">
        <v>262</v>
      </c>
      <c r="L1534" s="272" t="s">
        <v>263</v>
      </c>
      <c r="M1534" s="272" t="s">
        <v>263</v>
      </c>
      <c r="N1534" s="272" t="s">
        <v>263</v>
      </c>
      <c r="O1534" s="272" t="s">
        <v>677</v>
      </c>
      <c r="P1534" s="272" t="s">
        <v>677</v>
      </c>
      <c r="Q1534" s="272" t="s">
        <v>677</v>
      </c>
      <c r="R1534" s="272" t="s">
        <v>677</v>
      </c>
      <c r="S1534" s="272" t="s">
        <v>677</v>
      </c>
      <c r="T1534" s="272" t="s">
        <v>677</v>
      </c>
      <c r="U1534" s="272" t="s">
        <v>677</v>
      </c>
      <c r="V1534" s="272" t="s">
        <v>677</v>
      </c>
      <c r="W1534" s="272" t="s">
        <v>677</v>
      </c>
      <c r="X1534" s="272" t="s">
        <v>677</v>
      </c>
      <c r="Y1534" s="272" t="s">
        <v>677</v>
      </c>
      <c r="Z1534" s="272" t="s">
        <v>677</v>
      </c>
      <c r="AA1534" s="272" t="s">
        <v>677</v>
      </c>
      <c r="AB1534" s="272" t="s">
        <v>677</v>
      </c>
      <c r="AC1534" s="272" t="s">
        <v>677</v>
      </c>
      <c r="AD1534" s="272" t="s">
        <v>677</v>
      </c>
      <c r="AE1534" s="272" t="s">
        <v>677</v>
      </c>
      <c r="AF1534" s="272" t="s">
        <v>677</v>
      </c>
      <c r="AG1534" s="272" t="s">
        <v>677</v>
      </c>
      <c r="AH1534" s="272" t="s">
        <v>677</v>
      </c>
      <c r="AI1534" s="272" t="s">
        <v>677</v>
      </c>
      <c r="AJ1534" s="272" t="s">
        <v>677</v>
      </c>
      <c r="AK1534" s="272" t="s">
        <v>677</v>
      </c>
      <c r="AL1534" s="272" t="s">
        <v>677</v>
      </c>
      <c r="AM1534" s="272" t="s">
        <v>677</v>
      </c>
      <c r="AN1534" s="272" t="s">
        <v>677</v>
      </c>
      <c r="AO1534" s="272" t="s">
        <v>677</v>
      </c>
      <c r="AP1534" s="272" t="s">
        <v>677</v>
      </c>
      <c r="AQ1534" s="272" t="s">
        <v>677</v>
      </c>
      <c r="AR1534" s="272" t="s">
        <v>677</v>
      </c>
      <c r="AS1534" s="272" t="s">
        <v>677</v>
      </c>
      <c r="AT1534" s="272" t="s">
        <v>677</v>
      </c>
      <c r="AU1534" s="272" t="s">
        <v>677</v>
      </c>
      <c r="AV1534" s="272" t="s">
        <v>677</v>
      </c>
      <c r="AW1534" s="272" t="s">
        <v>677</v>
      </c>
      <c r="AX1534" s="272" t="s">
        <v>677</v>
      </c>
    </row>
    <row r="1535" spans="1:50">
      <c r="A1535" s="272">
        <v>810187</v>
      </c>
      <c r="B1535" s="272" t="s">
        <v>712</v>
      </c>
      <c r="C1535" s="272" t="s">
        <v>262</v>
      </c>
      <c r="D1535" s="272" t="s">
        <v>262</v>
      </c>
      <c r="E1535" s="272" t="s">
        <v>262</v>
      </c>
      <c r="F1535" s="272" t="s">
        <v>264</v>
      </c>
      <c r="G1535" s="272" t="s">
        <v>262</v>
      </c>
      <c r="H1535" s="272" t="s">
        <v>262</v>
      </c>
      <c r="I1535" s="272" t="s">
        <v>264</v>
      </c>
      <c r="J1535" s="272" t="s">
        <v>264</v>
      </c>
      <c r="K1535" s="272" t="s">
        <v>263</v>
      </c>
      <c r="L1535" s="272" t="s">
        <v>264</v>
      </c>
      <c r="M1535" s="272" t="s">
        <v>262</v>
      </c>
      <c r="N1535" s="272" t="s">
        <v>262</v>
      </c>
      <c r="O1535" s="272" t="s">
        <v>677</v>
      </c>
      <c r="P1535" s="272" t="s">
        <v>677</v>
      </c>
      <c r="Q1535" s="272" t="s">
        <v>677</v>
      </c>
      <c r="R1535" s="272" t="s">
        <v>677</v>
      </c>
      <c r="S1535" s="272" t="s">
        <v>677</v>
      </c>
      <c r="T1535" s="272" t="s">
        <v>677</v>
      </c>
      <c r="U1535" s="272" t="s">
        <v>677</v>
      </c>
      <c r="V1535" s="272" t="s">
        <v>677</v>
      </c>
      <c r="W1535" s="272" t="s">
        <v>677</v>
      </c>
      <c r="X1535" s="272" t="s">
        <v>677</v>
      </c>
      <c r="Y1535" s="272" t="s">
        <v>677</v>
      </c>
      <c r="Z1535" s="272" t="s">
        <v>677</v>
      </c>
      <c r="AA1535" s="272" t="s">
        <v>677</v>
      </c>
      <c r="AB1535" s="272" t="s">
        <v>677</v>
      </c>
      <c r="AC1535" s="272" t="s">
        <v>677</v>
      </c>
      <c r="AD1535" s="272" t="s">
        <v>677</v>
      </c>
      <c r="AE1535" s="272" t="s">
        <v>677</v>
      </c>
      <c r="AF1535" s="272" t="s">
        <v>677</v>
      </c>
      <c r="AG1535" s="272" t="s">
        <v>677</v>
      </c>
      <c r="AH1535" s="272" t="s">
        <v>677</v>
      </c>
      <c r="AI1535" s="272" t="s">
        <v>677</v>
      </c>
      <c r="AJ1535" s="272" t="s">
        <v>677</v>
      </c>
      <c r="AK1535" s="272" t="s">
        <v>677</v>
      </c>
      <c r="AL1535" s="272" t="s">
        <v>677</v>
      </c>
      <c r="AM1535" s="272" t="s">
        <v>677</v>
      </c>
      <c r="AN1535" s="272" t="s">
        <v>677</v>
      </c>
      <c r="AO1535" s="272" t="s">
        <v>677</v>
      </c>
      <c r="AP1535" s="272" t="s">
        <v>677</v>
      </c>
      <c r="AQ1535" s="272" t="s">
        <v>677</v>
      </c>
      <c r="AR1535" s="272" t="s">
        <v>677</v>
      </c>
      <c r="AS1535" s="272" t="s">
        <v>677</v>
      </c>
      <c r="AT1535" s="272" t="s">
        <v>677</v>
      </c>
      <c r="AU1535" s="272" t="s">
        <v>677</v>
      </c>
      <c r="AV1535" s="272" t="s">
        <v>677</v>
      </c>
      <c r="AW1535" s="272" t="s">
        <v>677</v>
      </c>
      <c r="AX1535" s="272" t="s">
        <v>677</v>
      </c>
    </row>
    <row r="1536" spans="1:50">
      <c r="A1536" s="272">
        <v>810188</v>
      </c>
      <c r="B1536" s="272" t="s">
        <v>712</v>
      </c>
      <c r="C1536" s="272" t="s">
        <v>262</v>
      </c>
      <c r="D1536" s="272" t="s">
        <v>262</v>
      </c>
      <c r="E1536" s="272" t="s">
        <v>262</v>
      </c>
      <c r="F1536" s="272" t="s">
        <v>263</v>
      </c>
      <c r="G1536" s="272" t="s">
        <v>262</v>
      </c>
      <c r="H1536" s="272" t="s">
        <v>262</v>
      </c>
      <c r="I1536" s="272" t="s">
        <v>262</v>
      </c>
      <c r="J1536" s="272" t="s">
        <v>262</v>
      </c>
      <c r="K1536" s="272" t="s">
        <v>264</v>
      </c>
      <c r="L1536" s="272" t="s">
        <v>264</v>
      </c>
      <c r="M1536" s="272" t="s">
        <v>262</v>
      </c>
      <c r="N1536" s="272" t="s">
        <v>263</v>
      </c>
      <c r="O1536" s="272" t="s">
        <v>677</v>
      </c>
      <c r="P1536" s="272" t="s">
        <v>677</v>
      </c>
      <c r="Q1536" s="272" t="s">
        <v>677</v>
      </c>
      <c r="R1536" s="272" t="s">
        <v>677</v>
      </c>
      <c r="S1536" s="272" t="s">
        <v>677</v>
      </c>
      <c r="T1536" s="272" t="s">
        <v>677</v>
      </c>
      <c r="U1536" s="272" t="s">
        <v>677</v>
      </c>
      <c r="V1536" s="272" t="s">
        <v>677</v>
      </c>
      <c r="W1536" s="272" t="s">
        <v>677</v>
      </c>
      <c r="X1536" s="272" t="s">
        <v>677</v>
      </c>
      <c r="Y1536" s="272" t="s">
        <v>677</v>
      </c>
      <c r="Z1536" s="272" t="s">
        <v>677</v>
      </c>
      <c r="AA1536" s="272" t="s">
        <v>677</v>
      </c>
      <c r="AB1536" s="272" t="s">
        <v>677</v>
      </c>
      <c r="AC1536" s="272" t="s">
        <v>677</v>
      </c>
      <c r="AD1536" s="272" t="s">
        <v>677</v>
      </c>
      <c r="AE1536" s="272" t="s">
        <v>677</v>
      </c>
      <c r="AF1536" s="272" t="s">
        <v>677</v>
      </c>
      <c r="AG1536" s="272" t="s">
        <v>677</v>
      </c>
      <c r="AH1536" s="272" t="s">
        <v>677</v>
      </c>
      <c r="AI1536" s="272" t="s">
        <v>677</v>
      </c>
      <c r="AJ1536" s="272" t="s">
        <v>677</v>
      </c>
      <c r="AK1536" s="272" t="s">
        <v>677</v>
      </c>
      <c r="AL1536" s="272" t="s">
        <v>677</v>
      </c>
      <c r="AM1536" s="272" t="s">
        <v>677</v>
      </c>
      <c r="AN1536" s="272" t="s">
        <v>677</v>
      </c>
      <c r="AO1536" s="272" t="s">
        <v>677</v>
      </c>
      <c r="AP1536" s="272" t="s">
        <v>677</v>
      </c>
      <c r="AQ1536" s="272" t="s">
        <v>677</v>
      </c>
      <c r="AR1536" s="272" t="s">
        <v>677</v>
      </c>
      <c r="AS1536" s="272" t="s">
        <v>677</v>
      </c>
      <c r="AT1536" s="272" t="s">
        <v>677</v>
      </c>
      <c r="AU1536" s="272" t="s">
        <v>677</v>
      </c>
      <c r="AV1536" s="272" t="s">
        <v>677</v>
      </c>
      <c r="AW1536" s="272" t="s">
        <v>677</v>
      </c>
      <c r="AX1536" s="272" t="s">
        <v>677</v>
      </c>
    </row>
    <row r="1537" spans="1:50">
      <c r="A1537" s="272">
        <v>810198</v>
      </c>
      <c r="B1537" s="272" t="s">
        <v>712</v>
      </c>
      <c r="C1537" s="272" t="s">
        <v>262</v>
      </c>
      <c r="D1537" s="272" t="s">
        <v>262</v>
      </c>
      <c r="E1537" s="272" t="s">
        <v>264</v>
      </c>
      <c r="F1537" s="272" t="s">
        <v>262</v>
      </c>
      <c r="G1537" s="272" t="s">
        <v>264</v>
      </c>
      <c r="H1537" s="272" t="s">
        <v>262</v>
      </c>
      <c r="I1537" s="272" t="s">
        <v>262</v>
      </c>
      <c r="J1537" s="272" t="s">
        <v>262</v>
      </c>
      <c r="K1537" s="272" t="s">
        <v>262</v>
      </c>
      <c r="L1537" s="272" t="s">
        <v>262</v>
      </c>
      <c r="M1537" s="272" t="s">
        <v>262</v>
      </c>
      <c r="N1537" s="272" t="s">
        <v>264</v>
      </c>
      <c r="O1537" s="272" t="s">
        <v>677</v>
      </c>
      <c r="P1537" s="272" t="s">
        <v>677</v>
      </c>
      <c r="Q1537" s="272" t="s">
        <v>677</v>
      </c>
      <c r="R1537" s="272" t="s">
        <v>677</v>
      </c>
      <c r="S1537" s="272" t="s">
        <v>677</v>
      </c>
      <c r="T1537" s="272" t="s">
        <v>677</v>
      </c>
      <c r="U1537" s="272" t="s">
        <v>677</v>
      </c>
      <c r="V1537" s="272" t="s">
        <v>677</v>
      </c>
      <c r="W1537" s="272" t="s">
        <v>677</v>
      </c>
      <c r="X1537" s="272" t="s">
        <v>677</v>
      </c>
      <c r="Y1537" s="272" t="s">
        <v>677</v>
      </c>
      <c r="Z1537" s="272" t="s">
        <v>677</v>
      </c>
      <c r="AA1537" s="272" t="s">
        <v>677</v>
      </c>
      <c r="AB1537" s="272" t="s">
        <v>677</v>
      </c>
      <c r="AC1537" s="272" t="s">
        <v>677</v>
      </c>
      <c r="AD1537" s="272" t="s">
        <v>677</v>
      </c>
      <c r="AE1537" s="272" t="s">
        <v>677</v>
      </c>
      <c r="AF1537" s="272" t="s">
        <v>677</v>
      </c>
      <c r="AG1537" s="272" t="s">
        <v>677</v>
      </c>
      <c r="AH1537" s="272" t="s">
        <v>677</v>
      </c>
      <c r="AI1537" s="272" t="s">
        <v>677</v>
      </c>
      <c r="AJ1537" s="272" t="s">
        <v>677</v>
      </c>
      <c r="AK1537" s="272" t="s">
        <v>677</v>
      </c>
      <c r="AL1537" s="272" t="s">
        <v>677</v>
      </c>
      <c r="AM1537" s="272" t="s">
        <v>677</v>
      </c>
      <c r="AN1537" s="272" t="s">
        <v>677</v>
      </c>
      <c r="AO1537" s="272" t="s">
        <v>677</v>
      </c>
      <c r="AP1537" s="272" t="s">
        <v>677</v>
      </c>
      <c r="AQ1537" s="272" t="s">
        <v>677</v>
      </c>
      <c r="AR1537" s="272" t="s">
        <v>677</v>
      </c>
      <c r="AS1537" s="272" t="s">
        <v>677</v>
      </c>
      <c r="AT1537" s="272" t="s">
        <v>677</v>
      </c>
      <c r="AU1537" s="272" t="s">
        <v>677</v>
      </c>
      <c r="AV1537" s="272" t="s">
        <v>677</v>
      </c>
      <c r="AW1537" s="272" t="s">
        <v>677</v>
      </c>
      <c r="AX1537" s="272" t="s">
        <v>677</v>
      </c>
    </row>
    <row r="1538" spans="1:50">
      <c r="A1538" s="272">
        <v>810201</v>
      </c>
      <c r="B1538" s="272" t="s">
        <v>712</v>
      </c>
      <c r="C1538" s="272" t="s">
        <v>264</v>
      </c>
      <c r="D1538" s="272" t="s">
        <v>262</v>
      </c>
      <c r="E1538" s="272" t="s">
        <v>263</v>
      </c>
      <c r="F1538" s="272" t="s">
        <v>262</v>
      </c>
      <c r="G1538" s="272" t="s">
        <v>262</v>
      </c>
      <c r="H1538" s="272" t="s">
        <v>262</v>
      </c>
      <c r="I1538" s="272" t="s">
        <v>262</v>
      </c>
      <c r="J1538" s="272" t="s">
        <v>262</v>
      </c>
      <c r="K1538" s="272" t="s">
        <v>263</v>
      </c>
      <c r="L1538" s="272" t="s">
        <v>262</v>
      </c>
      <c r="M1538" s="272" t="s">
        <v>263</v>
      </c>
      <c r="N1538" s="272" t="s">
        <v>263</v>
      </c>
      <c r="O1538" s="272" t="s">
        <v>677</v>
      </c>
      <c r="P1538" s="272" t="s">
        <v>677</v>
      </c>
      <c r="Q1538" s="272" t="s">
        <v>677</v>
      </c>
      <c r="R1538" s="272" t="s">
        <v>677</v>
      </c>
      <c r="S1538" s="272" t="s">
        <v>677</v>
      </c>
      <c r="T1538" s="272" t="s">
        <v>677</v>
      </c>
      <c r="U1538" s="272" t="s">
        <v>677</v>
      </c>
      <c r="V1538" s="272" t="s">
        <v>677</v>
      </c>
      <c r="W1538" s="272" t="s">
        <v>677</v>
      </c>
      <c r="X1538" s="272" t="s">
        <v>677</v>
      </c>
      <c r="Y1538" s="272" t="s">
        <v>677</v>
      </c>
      <c r="Z1538" s="272" t="s">
        <v>677</v>
      </c>
      <c r="AA1538" s="272" t="s">
        <v>677</v>
      </c>
      <c r="AB1538" s="272" t="s">
        <v>677</v>
      </c>
      <c r="AC1538" s="272" t="s">
        <v>677</v>
      </c>
      <c r="AD1538" s="272" t="s">
        <v>677</v>
      </c>
      <c r="AE1538" s="272" t="s">
        <v>677</v>
      </c>
      <c r="AF1538" s="272" t="s">
        <v>677</v>
      </c>
      <c r="AG1538" s="272" t="s">
        <v>677</v>
      </c>
      <c r="AH1538" s="272" t="s">
        <v>677</v>
      </c>
      <c r="AI1538" s="272" t="s">
        <v>677</v>
      </c>
      <c r="AJ1538" s="272" t="s">
        <v>677</v>
      </c>
      <c r="AK1538" s="272" t="s">
        <v>677</v>
      </c>
      <c r="AL1538" s="272" t="s">
        <v>677</v>
      </c>
      <c r="AM1538" s="272" t="s">
        <v>677</v>
      </c>
      <c r="AN1538" s="272" t="s">
        <v>677</v>
      </c>
      <c r="AO1538" s="272" t="s">
        <v>677</v>
      </c>
      <c r="AP1538" s="272" t="s">
        <v>677</v>
      </c>
      <c r="AQ1538" s="272" t="s">
        <v>677</v>
      </c>
      <c r="AR1538" s="272" t="s">
        <v>677</v>
      </c>
      <c r="AS1538" s="272" t="s">
        <v>677</v>
      </c>
      <c r="AT1538" s="272" t="s">
        <v>677</v>
      </c>
      <c r="AU1538" s="272" t="s">
        <v>677</v>
      </c>
      <c r="AV1538" s="272" t="s">
        <v>677</v>
      </c>
      <c r="AW1538" s="272" t="s">
        <v>677</v>
      </c>
      <c r="AX1538" s="272" t="s">
        <v>677</v>
      </c>
    </row>
    <row r="1539" spans="1:50">
      <c r="A1539" s="272">
        <v>810228</v>
      </c>
      <c r="B1539" s="272" t="s">
        <v>712</v>
      </c>
      <c r="C1539" s="272" t="s">
        <v>262</v>
      </c>
      <c r="D1539" s="272" t="s">
        <v>263</v>
      </c>
      <c r="E1539" s="272" t="s">
        <v>262</v>
      </c>
      <c r="F1539" s="272" t="s">
        <v>264</v>
      </c>
      <c r="G1539" s="272" t="s">
        <v>263</v>
      </c>
      <c r="H1539" s="272" t="s">
        <v>264</v>
      </c>
      <c r="I1539" s="272" t="s">
        <v>263</v>
      </c>
      <c r="J1539" s="272" t="s">
        <v>263</v>
      </c>
      <c r="K1539" s="272" t="s">
        <v>262</v>
      </c>
      <c r="L1539" s="272" t="s">
        <v>263</v>
      </c>
      <c r="M1539" s="272" t="s">
        <v>262</v>
      </c>
      <c r="N1539" s="272" t="s">
        <v>264</v>
      </c>
      <c r="O1539" s="272" t="s">
        <v>677</v>
      </c>
      <c r="P1539" s="272" t="s">
        <v>677</v>
      </c>
      <c r="Q1539" s="272" t="s">
        <v>677</v>
      </c>
      <c r="R1539" s="272" t="s">
        <v>677</v>
      </c>
      <c r="S1539" s="272" t="s">
        <v>677</v>
      </c>
      <c r="T1539" s="272" t="s">
        <v>677</v>
      </c>
      <c r="U1539" s="272" t="s">
        <v>677</v>
      </c>
      <c r="V1539" s="272" t="s">
        <v>677</v>
      </c>
      <c r="W1539" s="272" t="s">
        <v>677</v>
      </c>
      <c r="X1539" s="272" t="s">
        <v>677</v>
      </c>
      <c r="Y1539" s="272" t="s">
        <v>677</v>
      </c>
      <c r="Z1539" s="272" t="s">
        <v>677</v>
      </c>
      <c r="AA1539" s="272" t="s">
        <v>677</v>
      </c>
      <c r="AB1539" s="272" t="s">
        <v>677</v>
      </c>
      <c r="AC1539" s="272" t="s">
        <v>677</v>
      </c>
      <c r="AD1539" s="272" t="s">
        <v>677</v>
      </c>
      <c r="AE1539" s="272" t="s">
        <v>677</v>
      </c>
      <c r="AF1539" s="272" t="s">
        <v>677</v>
      </c>
      <c r="AG1539" s="272" t="s">
        <v>677</v>
      </c>
      <c r="AH1539" s="272" t="s">
        <v>677</v>
      </c>
      <c r="AI1539" s="272" t="s">
        <v>677</v>
      </c>
      <c r="AJ1539" s="272" t="s">
        <v>677</v>
      </c>
      <c r="AK1539" s="272" t="s">
        <v>677</v>
      </c>
      <c r="AL1539" s="272" t="s">
        <v>677</v>
      </c>
      <c r="AM1539" s="272" t="s">
        <v>677</v>
      </c>
      <c r="AN1539" s="272" t="s">
        <v>677</v>
      </c>
      <c r="AO1539" s="272" t="s">
        <v>677</v>
      </c>
      <c r="AP1539" s="272" t="s">
        <v>677</v>
      </c>
      <c r="AQ1539" s="272" t="s">
        <v>677</v>
      </c>
      <c r="AR1539" s="272" t="s">
        <v>677</v>
      </c>
      <c r="AS1539" s="272" t="s">
        <v>677</v>
      </c>
      <c r="AT1539" s="272" t="s">
        <v>677</v>
      </c>
      <c r="AU1539" s="272" t="s">
        <v>677</v>
      </c>
      <c r="AV1539" s="272" t="s">
        <v>677</v>
      </c>
      <c r="AW1539" s="272" t="s">
        <v>677</v>
      </c>
      <c r="AX1539" s="272" t="s">
        <v>677</v>
      </c>
    </row>
    <row r="1540" spans="1:50">
      <c r="A1540" s="272">
        <v>810229</v>
      </c>
      <c r="B1540" s="272" t="s">
        <v>712</v>
      </c>
      <c r="C1540" s="272" t="s">
        <v>264</v>
      </c>
      <c r="D1540" s="272" t="s">
        <v>264</v>
      </c>
      <c r="E1540" s="272" t="s">
        <v>262</v>
      </c>
      <c r="F1540" s="272" t="s">
        <v>262</v>
      </c>
      <c r="G1540" s="272" t="s">
        <v>264</v>
      </c>
      <c r="H1540" s="272" t="s">
        <v>263</v>
      </c>
      <c r="I1540" s="272" t="s">
        <v>264</v>
      </c>
      <c r="J1540" s="272" t="s">
        <v>262</v>
      </c>
      <c r="K1540" s="272" t="s">
        <v>264</v>
      </c>
      <c r="L1540" s="272" t="s">
        <v>264</v>
      </c>
      <c r="M1540" s="272" t="s">
        <v>262</v>
      </c>
      <c r="N1540" s="272" t="s">
        <v>263</v>
      </c>
      <c r="O1540" s="272" t="s">
        <v>677</v>
      </c>
      <c r="P1540" s="272" t="s">
        <v>677</v>
      </c>
      <c r="Q1540" s="272" t="s">
        <v>677</v>
      </c>
      <c r="R1540" s="272" t="s">
        <v>677</v>
      </c>
      <c r="S1540" s="272" t="s">
        <v>677</v>
      </c>
      <c r="T1540" s="272" t="s">
        <v>677</v>
      </c>
      <c r="U1540" s="272" t="s">
        <v>677</v>
      </c>
      <c r="V1540" s="272" t="s">
        <v>677</v>
      </c>
      <c r="W1540" s="272" t="s">
        <v>677</v>
      </c>
      <c r="X1540" s="272" t="s">
        <v>677</v>
      </c>
      <c r="Y1540" s="272" t="s">
        <v>677</v>
      </c>
      <c r="Z1540" s="272" t="s">
        <v>677</v>
      </c>
      <c r="AA1540" s="272" t="s">
        <v>677</v>
      </c>
      <c r="AB1540" s="272" t="s">
        <v>677</v>
      </c>
      <c r="AC1540" s="272" t="s">
        <v>677</v>
      </c>
      <c r="AD1540" s="272" t="s">
        <v>677</v>
      </c>
      <c r="AE1540" s="272" t="s">
        <v>677</v>
      </c>
      <c r="AF1540" s="272" t="s">
        <v>677</v>
      </c>
      <c r="AG1540" s="272" t="s">
        <v>677</v>
      </c>
      <c r="AH1540" s="272" t="s">
        <v>677</v>
      </c>
      <c r="AI1540" s="272" t="s">
        <v>677</v>
      </c>
      <c r="AJ1540" s="272" t="s">
        <v>677</v>
      </c>
      <c r="AK1540" s="272" t="s">
        <v>677</v>
      </c>
      <c r="AL1540" s="272" t="s">
        <v>677</v>
      </c>
      <c r="AM1540" s="272" t="s">
        <v>677</v>
      </c>
      <c r="AN1540" s="272" t="s">
        <v>677</v>
      </c>
      <c r="AO1540" s="272" t="s">
        <v>677</v>
      </c>
      <c r="AP1540" s="272" t="s">
        <v>677</v>
      </c>
      <c r="AQ1540" s="272" t="s">
        <v>677</v>
      </c>
      <c r="AR1540" s="272" t="s">
        <v>677</v>
      </c>
      <c r="AS1540" s="272" t="s">
        <v>677</v>
      </c>
      <c r="AT1540" s="272" t="s">
        <v>677</v>
      </c>
      <c r="AU1540" s="272" t="s">
        <v>677</v>
      </c>
      <c r="AV1540" s="272" t="s">
        <v>677</v>
      </c>
      <c r="AW1540" s="272" t="s">
        <v>677</v>
      </c>
      <c r="AX1540" s="272" t="s">
        <v>677</v>
      </c>
    </row>
    <row r="1541" spans="1:50">
      <c r="A1541" s="272">
        <v>810242</v>
      </c>
      <c r="B1541" s="272" t="s">
        <v>712</v>
      </c>
      <c r="C1541" s="272" t="s">
        <v>264</v>
      </c>
      <c r="D1541" s="272" t="s">
        <v>262</v>
      </c>
      <c r="E1541" s="272" t="s">
        <v>262</v>
      </c>
      <c r="F1541" s="272" t="s">
        <v>262</v>
      </c>
      <c r="G1541" s="272" t="s">
        <v>262</v>
      </c>
      <c r="H1541" s="272" t="s">
        <v>262</v>
      </c>
      <c r="I1541" s="272" t="s">
        <v>262</v>
      </c>
      <c r="J1541" s="272" t="s">
        <v>262</v>
      </c>
      <c r="K1541" s="272" t="s">
        <v>262</v>
      </c>
      <c r="L1541" s="272" t="s">
        <v>262</v>
      </c>
      <c r="M1541" s="272" t="s">
        <v>262</v>
      </c>
      <c r="N1541" s="272" t="s">
        <v>262</v>
      </c>
      <c r="O1541" s="272" t="s">
        <v>677</v>
      </c>
      <c r="P1541" s="272" t="s">
        <v>677</v>
      </c>
      <c r="Q1541" s="272" t="s">
        <v>677</v>
      </c>
      <c r="R1541" s="272" t="s">
        <v>677</v>
      </c>
      <c r="S1541" s="272" t="s">
        <v>677</v>
      </c>
      <c r="T1541" s="272" t="s">
        <v>677</v>
      </c>
      <c r="U1541" s="272" t="s">
        <v>677</v>
      </c>
      <c r="V1541" s="272" t="s">
        <v>677</v>
      </c>
      <c r="W1541" s="272" t="s">
        <v>677</v>
      </c>
      <c r="X1541" s="272" t="s">
        <v>677</v>
      </c>
      <c r="Y1541" s="272" t="s">
        <v>677</v>
      </c>
      <c r="Z1541" s="272" t="s">
        <v>677</v>
      </c>
      <c r="AA1541" s="272" t="s">
        <v>677</v>
      </c>
      <c r="AB1541" s="272" t="s">
        <v>677</v>
      </c>
      <c r="AC1541" s="272" t="s">
        <v>677</v>
      </c>
      <c r="AD1541" s="272" t="s">
        <v>677</v>
      </c>
      <c r="AE1541" s="272" t="s">
        <v>677</v>
      </c>
      <c r="AF1541" s="272" t="s">
        <v>677</v>
      </c>
      <c r="AG1541" s="272" t="s">
        <v>677</v>
      </c>
      <c r="AH1541" s="272" t="s">
        <v>677</v>
      </c>
      <c r="AI1541" s="272" t="s">
        <v>677</v>
      </c>
      <c r="AJ1541" s="272" t="s">
        <v>677</v>
      </c>
      <c r="AK1541" s="272" t="s">
        <v>677</v>
      </c>
      <c r="AL1541" s="272" t="s">
        <v>677</v>
      </c>
      <c r="AM1541" s="272" t="s">
        <v>677</v>
      </c>
      <c r="AN1541" s="272" t="s">
        <v>677</v>
      </c>
      <c r="AO1541" s="272" t="s">
        <v>677</v>
      </c>
      <c r="AP1541" s="272" t="s">
        <v>677</v>
      </c>
      <c r="AQ1541" s="272" t="s">
        <v>677</v>
      </c>
      <c r="AR1541" s="272" t="s">
        <v>677</v>
      </c>
      <c r="AS1541" s="272" t="s">
        <v>677</v>
      </c>
      <c r="AT1541" s="272" t="s">
        <v>677</v>
      </c>
      <c r="AU1541" s="272" t="s">
        <v>677</v>
      </c>
      <c r="AV1541" s="272" t="s">
        <v>677</v>
      </c>
      <c r="AW1541" s="272" t="s">
        <v>677</v>
      </c>
      <c r="AX1541" s="272" t="s">
        <v>677</v>
      </c>
    </row>
    <row r="1542" spans="1:50">
      <c r="A1542" s="272">
        <v>810255</v>
      </c>
      <c r="B1542" s="272" t="s">
        <v>712</v>
      </c>
      <c r="C1542" s="272" t="s">
        <v>262</v>
      </c>
      <c r="D1542" s="272" t="s">
        <v>264</v>
      </c>
      <c r="E1542" s="272" t="s">
        <v>262</v>
      </c>
      <c r="F1542" s="272" t="s">
        <v>262</v>
      </c>
      <c r="G1542" s="272" t="s">
        <v>262</v>
      </c>
      <c r="H1542" s="272" t="s">
        <v>263</v>
      </c>
      <c r="I1542" s="272" t="s">
        <v>264</v>
      </c>
      <c r="J1542" s="272" t="s">
        <v>262</v>
      </c>
      <c r="K1542" s="272" t="s">
        <v>264</v>
      </c>
      <c r="L1542" s="272" t="s">
        <v>262</v>
      </c>
      <c r="M1542" s="272" t="s">
        <v>262</v>
      </c>
      <c r="N1542" s="272" t="s">
        <v>262</v>
      </c>
      <c r="O1542" s="272" t="s">
        <v>677</v>
      </c>
      <c r="P1542" s="272" t="s">
        <v>677</v>
      </c>
      <c r="Q1542" s="272" t="s">
        <v>677</v>
      </c>
      <c r="R1542" s="272" t="s">
        <v>677</v>
      </c>
      <c r="S1542" s="272" t="s">
        <v>677</v>
      </c>
      <c r="T1542" s="272" t="s">
        <v>677</v>
      </c>
      <c r="U1542" s="272" t="s">
        <v>677</v>
      </c>
      <c r="V1542" s="272" t="s">
        <v>677</v>
      </c>
      <c r="W1542" s="272" t="s">
        <v>677</v>
      </c>
      <c r="X1542" s="272" t="s">
        <v>677</v>
      </c>
      <c r="Y1542" s="272" t="s">
        <v>677</v>
      </c>
      <c r="Z1542" s="272" t="s">
        <v>677</v>
      </c>
      <c r="AA1542" s="272" t="s">
        <v>677</v>
      </c>
      <c r="AB1542" s="272" t="s">
        <v>677</v>
      </c>
      <c r="AC1542" s="272" t="s">
        <v>677</v>
      </c>
      <c r="AD1542" s="272" t="s">
        <v>677</v>
      </c>
      <c r="AE1542" s="272" t="s">
        <v>677</v>
      </c>
      <c r="AF1542" s="272" t="s">
        <v>677</v>
      </c>
      <c r="AG1542" s="272" t="s">
        <v>677</v>
      </c>
      <c r="AH1542" s="272" t="s">
        <v>677</v>
      </c>
      <c r="AI1542" s="272" t="s">
        <v>677</v>
      </c>
      <c r="AJ1542" s="272" t="s">
        <v>677</v>
      </c>
      <c r="AK1542" s="272" t="s">
        <v>677</v>
      </c>
      <c r="AL1542" s="272" t="s">
        <v>677</v>
      </c>
      <c r="AM1542" s="272" t="s">
        <v>677</v>
      </c>
      <c r="AN1542" s="272" t="s">
        <v>677</v>
      </c>
      <c r="AO1542" s="272" t="s">
        <v>677</v>
      </c>
      <c r="AP1542" s="272" t="s">
        <v>677</v>
      </c>
      <c r="AQ1542" s="272" t="s">
        <v>677</v>
      </c>
      <c r="AR1542" s="272" t="s">
        <v>677</v>
      </c>
      <c r="AS1542" s="272" t="s">
        <v>677</v>
      </c>
      <c r="AT1542" s="272" t="s">
        <v>677</v>
      </c>
      <c r="AU1542" s="272" t="s">
        <v>677</v>
      </c>
      <c r="AV1542" s="272" t="s">
        <v>677</v>
      </c>
      <c r="AW1542" s="272" t="s">
        <v>677</v>
      </c>
      <c r="AX1542" s="272" t="s">
        <v>677</v>
      </c>
    </row>
    <row r="1543" spans="1:50">
      <c r="A1543" s="272">
        <v>810259</v>
      </c>
      <c r="B1543" s="272" t="s">
        <v>712</v>
      </c>
      <c r="C1543" s="272" t="s">
        <v>262</v>
      </c>
      <c r="D1543" s="272" t="s">
        <v>262</v>
      </c>
      <c r="E1543" s="272" t="s">
        <v>262</v>
      </c>
      <c r="F1543" s="272" t="s">
        <v>262</v>
      </c>
      <c r="G1543" s="272" t="s">
        <v>262</v>
      </c>
      <c r="H1543" s="272" t="s">
        <v>264</v>
      </c>
      <c r="I1543" s="272" t="s">
        <v>262</v>
      </c>
      <c r="J1543" s="272" t="s">
        <v>262</v>
      </c>
      <c r="K1543" s="272" t="s">
        <v>264</v>
      </c>
      <c r="L1543" s="272" t="s">
        <v>264</v>
      </c>
      <c r="M1543" s="272" t="s">
        <v>264</v>
      </c>
      <c r="N1543" s="272" t="s">
        <v>263</v>
      </c>
      <c r="O1543" s="272" t="s">
        <v>677</v>
      </c>
      <c r="P1543" s="272" t="s">
        <v>677</v>
      </c>
      <c r="Q1543" s="272" t="s">
        <v>677</v>
      </c>
      <c r="R1543" s="272" t="s">
        <v>677</v>
      </c>
      <c r="S1543" s="272" t="s">
        <v>677</v>
      </c>
      <c r="T1543" s="272" t="s">
        <v>677</v>
      </c>
      <c r="U1543" s="272" t="s">
        <v>677</v>
      </c>
      <c r="V1543" s="272" t="s">
        <v>677</v>
      </c>
      <c r="W1543" s="272" t="s">
        <v>677</v>
      </c>
      <c r="X1543" s="272" t="s">
        <v>677</v>
      </c>
      <c r="Y1543" s="272" t="s">
        <v>677</v>
      </c>
      <c r="Z1543" s="272" t="s">
        <v>677</v>
      </c>
      <c r="AA1543" s="272" t="s">
        <v>677</v>
      </c>
      <c r="AB1543" s="272" t="s">
        <v>677</v>
      </c>
      <c r="AC1543" s="272" t="s">
        <v>677</v>
      </c>
      <c r="AD1543" s="272" t="s">
        <v>677</v>
      </c>
      <c r="AE1543" s="272" t="s">
        <v>677</v>
      </c>
      <c r="AF1543" s="272" t="s">
        <v>677</v>
      </c>
      <c r="AG1543" s="272" t="s">
        <v>677</v>
      </c>
      <c r="AH1543" s="272" t="s">
        <v>677</v>
      </c>
      <c r="AI1543" s="272" t="s">
        <v>677</v>
      </c>
      <c r="AJ1543" s="272" t="s">
        <v>677</v>
      </c>
      <c r="AK1543" s="272" t="s">
        <v>677</v>
      </c>
      <c r="AL1543" s="272" t="s">
        <v>677</v>
      </c>
      <c r="AM1543" s="272" t="s">
        <v>677</v>
      </c>
      <c r="AN1543" s="272" t="s">
        <v>677</v>
      </c>
      <c r="AO1543" s="272" t="s">
        <v>677</v>
      </c>
      <c r="AP1543" s="272" t="s">
        <v>677</v>
      </c>
      <c r="AQ1543" s="272" t="s">
        <v>677</v>
      </c>
      <c r="AR1543" s="272" t="s">
        <v>677</v>
      </c>
      <c r="AS1543" s="272" t="s">
        <v>677</v>
      </c>
      <c r="AT1543" s="272" t="s">
        <v>677</v>
      </c>
      <c r="AU1543" s="272" t="s">
        <v>677</v>
      </c>
      <c r="AV1543" s="272" t="s">
        <v>677</v>
      </c>
      <c r="AW1543" s="272" t="s">
        <v>677</v>
      </c>
      <c r="AX1543" s="272" t="s">
        <v>677</v>
      </c>
    </row>
    <row r="1544" spans="1:50">
      <c r="A1544" s="272">
        <v>810261</v>
      </c>
      <c r="B1544" s="272" t="s">
        <v>712</v>
      </c>
      <c r="C1544" s="272" t="s">
        <v>263</v>
      </c>
      <c r="D1544" s="272" t="s">
        <v>262</v>
      </c>
      <c r="E1544" s="272" t="s">
        <v>262</v>
      </c>
      <c r="F1544" s="272" t="s">
        <v>262</v>
      </c>
      <c r="G1544" s="272" t="s">
        <v>262</v>
      </c>
      <c r="H1544" s="272" t="s">
        <v>264</v>
      </c>
      <c r="I1544" s="272" t="s">
        <v>262</v>
      </c>
      <c r="J1544" s="272" t="s">
        <v>264</v>
      </c>
      <c r="K1544" s="272" t="s">
        <v>263</v>
      </c>
      <c r="L1544" s="272" t="s">
        <v>262</v>
      </c>
      <c r="M1544" s="272" t="s">
        <v>264</v>
      </c>
      <c r="N1544" s="272" t="s">
        <v>264</v>
      </c>
      <c r="O1544" s="272" t="s">
        <v>677</v>
      </c>
      <c r="P1544" s="272" t="s">
        <v>677</v>
      </c>
      <c r="Q1544" s="272" t="s">
        <v>677</v>
      </c>
      <c r="R1544" s="272" t="s">
        <v>677</v>
      </c>
      <c r="S1544" s="272" t="s">
        <v>677</v>
      </c>
      <c r="T1544" s="272" t="s">
        <v>677</v>
      </c>
      <c r="U1544" s="272" t="s">
        <v>677</v>
      </c>
      <c r="V1544" s="272" t="s">
        <v>677</v>
      </c>
      <c r="W1544" s="272" t="s">
        <v>677</v>
      </c>
      <c r="X1544" s="272" t="s">
        <v>677</v>
      </c>
      <c r="Y1544" s="272" t="s">
        <v>677</v>
      </c>
      <c r="Z1544" s="272" t="s">
        <v>677</v>
      </c>
      <c r="AA1544" s="272" t="s">
        <v>677</v>
      </c>
      <c r="AB1544" s="272" t="s">
        <v>677</v>
      </c>
      <c r="AC1544" s="272" t="s">
        <v>677</v>
      </c>
      <c r="AD1544" s="272" t="s">
        <v>677</v>
      </c>
      <c r="AE1544" s="272" t="s">
        <v>677</v>
      </c>
      <c r="AF1544" s="272" t="s">
        <v>677</v>
      </c>
      <c r="AG1544" s="272" t="s">
        <v>677</v>
      </c>
      <c r="AH1544" s="272" t="s">
        <v>677</v>
      </c>
      <c r="AI1544" s="272" t="s">
        <v>677</v>
      </c>
      <c r="AJ1544" s="272" t="s">
        <v>677</v>
      </c>
      <c r="AK1544" s="272" t="s">
        <v>677</v>
      </c>
      <c r="AL1544" s="272" t="s">
        <v>677</v>
      </c>
      <c r="AM1544" s="272" t="s">
        <v>677</v>
      </c>
      <c r="AN1544" s="272" t="s">
        <v>677</v>
      </c>
      <c r="AO1544" s="272" t="s">
        <v>677</v>
      </c>
      <c r="AP1544" s="272" t="s">
        <v>677</v>
      </c>
      <c r="AQ1544" s="272" t="s">
        <v>677</v>
      </c>
      <c r="AR1544" s="272" t="s">
        <v>677</v>
      </c>
      <c r="AS1544" s="272" t="s">
        <v>677</v>
      </c>
      <c r="AT1544" s="272" t="s">
        <v>677</v>
      </c>
      <c r="AU1544" s="272" t="s">
        <v>677</v>
      </c>
      <c r="AV1544" s="272" t="s">
        <v>677</v>
      </c>
      <c r="AW1544" s="272" t="s">
        <v>677</v>
      </c>
      <c r="AX1544" s="272" t="s">
        <v>677</v>
      </c>
    </row>
    <row r="1545" spans="1:50">
      <c r="A1545" s="272">
        <v>810273</v>
      </c>
      <c r="B1545" s="272" t="s">
        <v>712</v>
      </c>
      <c r="C1545" s="272" t="s">
        <v>262</v>
      </c>
      <c r="D1545" s="272" t="s">
        <v>264</v>
      </c>
      <c r="E1545" s="272" t="s">
        <v>263</v>
      </c>
      <c r="F1545" s="272" t="s">
        <v>262</v>
      </c>
      <c r="G1545" s="272" t="s">
        <v>263</v>
      </c>
      <c r="H1545" s="272" t="s">
        <v>263</v>
      </c>
      <c r="I1545" s="272" t="s">
        <v>262</v>
      </c>
      <c r="J1545" s="272" t="s">
        <v>262</v>
      </c>
      <c r="K1545" s="272" t="s">
        <v>263</v>
      </c>
      <c r="L1545" s="272" t="s">
        <v>264</v>
      </c>
      <c r="M1545" s="272" t="s">
        <v>264</v>
      </c>
      <c r="N1545" s="272" t="s">
        <v>264</v>
      </c>
      <c r="O1545" s="272" t="s">
        <v>677</v>
      </c>
      <c r="P1545" s="272" t="s">
        <v>677</v>
      </c>
      <c r="Q1545" s="272" t="s">
        <v>677</v>
      </c>
      <c r="R1545" s="272" t="s">
        <v>677</v>
      </c>
      <c r="S1545" s="272" t="s">
        <v>677</v>
      </c>
      <c r="T1545" s="272" t="s">
        <v>677</v>
      </c>
      <c r="U1545" s="272" t="s">
        <v>677</v>
      </c>
      <c r="V1545" s="272" t="s">
        <v>677</v>
      </c>
      <c r="W1545" s="272" t="s">
        <v>677</v>
      </c>
      <c r="X1545" s="272" t="s">
        <v>677</v>
      </c>
      <c r="Y1545" s="272" t="s">
        <v>677</v>
      </c>
      <c r="Z1545" s="272" t="s">
        <v>677</v>
      </c>
      <c r="AA1545" s="272" t="s">
        <v>677</v>
      </c>
      <c r="AB1545" s="272" t="s">
        <v>677</v>
      </c>
      <c r="AC1545" s="272" t="s">
        <v>677</v>
      </c>
      <c r="AD1545" s="272" t="s">
        <v>677</v>
      </c>
      <c r="AE1545" s="272" t="s">
        <v>677</v>
      </c>
      <c r="AF1545" s="272" t="s">
        <v>677</v>
      </c>
      <c r="AG1545" s="272" t="s">
        <v>677</v>
      </c>
      <c r="AH1545" s="272" t="s">
        <v>677</v>
      </c>
      <c r="AI1545" s="272" t="s">
        <v>677</v>
      </c>
      <c r="AJ1545" s="272" t="s">
        <v>677</v>
      </c>
      <c r="AK1545" s="272" t="s">
        <v>677</v>
      </c>
      <c r="AL1545" s="272" t="s">
        <v>677</v>
      </c>
      <c r="AM1545" s="272" t="s">
        <v>677</v>
      </c>
      <c r="AN1545" s="272" t="s">
        <v>677</v>
      </c>
      <c r="AO1545" s="272" t="s">
        <v>677</v>
      </c>
      <c r="AP1545" s="272" t="s">
        <v>677</v>
      </c>
      <c r="AQ1545" s="272" t="s">
        <v>677</v>
      </c>
      <c r="AR1545" s="272" t="s">
        <v>677</v>
      </c>
      <c r="AS1545" s="272" t="s">
        <v>677</v>
      </c>
      <c r="AT1545" s="272" t="s">
        <v>677</v>
      </c>
      <c r="AU1545" s="272" t="s">
        <v>677</v>
      </c>
      <c r="AV1545" s="272" t="s">
        <v>677</v>
      </c>
      <c r="AW1545" s="272" t="s">
        <v>677</v>
      </c>
      <c r="AX1545" s="272" t="s">
        <v>677</v>
      </c>
    </row>
    <row r="1546" spans="1:50">
      <c r="A1546" s="272">
        <v>810279</v>
      </c>
      <c r="B1546" s="272" t="s">
        <v>712</v>
      </c>
      <c r="C1546" s="272" t="s">
        <v>264</v>
      </c>
      <c r="D1546" s="272" t="s">
        <v>262</v>
      </c>
      <c r="E1546" s="272" t="s">
        <v>262</v>
      </c>
      <c r="F1546" s="272" t="s">
        <v>262</v>
      </c>
      <c r="G1546" s="272" t="s">
        <v>262</v>
      </c>
      <c r="H1546" s="272" t="s">
        <v>264</v>
      </c>
      <c r="I1546" s="272" t="s">
        <v>263</v>
      </c>
      <c r="J1546" s="272" t="s">
        <v>263</v>
      </c>
      <c r="K1546" s="272" t="s">
        <v>264</v>
      </c>
      <c r="L1546" s="272" t="s">
        <v>263</v>
      </c>
      <c r="M1546" s="272" t="s">
        <v>264</v>
      </c>
      <c r="N1546" s="272" t="s">
        <v>263</v>
      </c>
      <c r="O1546" s="272" t="s">
        <v>677</v>
      </c>
      <c r="P1546" s="272" t="s">
        <v>677</v>
      </c>
      <c r="Q1546" s="272" t="s">
        <v>677</v>
      </c>
      <c r="R1546" s="272" t="s">
        <v>677</v>
      </c>
      <c r="S1546" s="272" t="s">
        <v>677</v>
      </c>
      <c r="T1546" s="272" t="s">
        <v>677</v>
      </c>
      <c r="U1546" s="272" t="s">
        <v>677</v>
      </c>
      <c r="V1546" s="272" t="s">
        <v>677</v>
      </c>
      <c r="W1546" s="272" t="s">
        <v>677</v>
      </c>
      <c r="X1546" s="272" t="s">
        <v>677</v>
      </c>
      <c r="Y1546" s="272" t="s">
        <v>677</v>
      </c>
      <c r="Z1546" s="272" t="s">
        <v>677</v>
      </c>
      <c r="AA1546" s="272" t="s">
        <v>677</v>
      </c>
      <c r="AB1546" s="272" t="s">
        <v>677</v>
      </c>
      <c r="AC1546" s="272" t="s">
        <v>677</v>
      </c>
      <c r="AD1546" s="272" t="s">
        <v>677</v>
      </c>
      <c r="AE1546" s="272" t="s">
        <v>677</v>
      </c>
      <c r="AF1546" s="272" t="s">
        <v>677</v>
      </c>
      <c r="AG1546" s="272" t="s">
        <v>677</v>
      </c>
      <c r="AH1546" s="272" t="s">
        <v>677</v>
      </c>
      <c r="AI1546" s="272" t="s">
        <v>677</v>
      </c>
      <c r="AJ1546" s="272" t="s">
        <v>677</v>
      </c>
      <c r="AK1546" s="272" t="s">
        <v>677</v>
      </c>
      <c r="AL1546" s="272" t="s">
        <v>677</v>
      </c>
      <c r="AM1546" s="272" t="s">
        <v>677</v>
      </c>
      <c r="AN1546" s="272" t="s">
        <v>677</v>
      </c>
      <c r="AO1546" s="272" t="s">
        <v>677</v>
      </c>
      <c r="AP1546" s="272" t="s">
        <v>677</v>
      </c>
      <c r="AQ1546" s="272" t="s">
        <v>677</v>
      </c>
      <c r="AR1546" s="272" t="s">
        <v>677</v>
      </c>
      <c r="AS1546" s="272" t="s">
        <v>677</v>
      </c>
      <c r="AT1546" s="272" t="s">
        <v>677</v>
      </c>
      <c r="AU1546" s="272" t="s">
        <v>677</v>
      </c>
      <c r="AV1546" s="272" t="s">
        <v>677</v>
      </c>
      <c r="AW1546" s="272" t="s">
        <v>677</v>
      </c>
      <c r="AX1546" s="272" t="s">
        <v>677</v>
      </c>
    </row>
    <row r="1547" spans="1:50">
      <c r="A1547" s="272">
        <v>810283</v>
      </c>
      <c r="B1547" s="272" t="s">
        <v>712</v>
      </c>
      <c r="C1547" s="272" t="s">
        <v>262</v>
      </c>
      <c r="D1547" s="272" t="s">
        <v>262</v>
      </c>
      <c r="E1547" s="272" t="s">
        <v>264</v>
      </c>
      <c r="F1547" s="272" t="s">
        <v>262</v>
      </c>
      <c r="G1547" s="272" t="s">
        <v>263</v>
      </c>
      <c r="H1547" s="272" t="s">
        <v>262</v>
      </c>
      <c r="I1547" s="272" t="s">
        <v>262</v>
      </c>
      <c r="J1547" s="272" t="s">
        <v>262</v>
      </c>
      <c r="K1547" s="272" t="s">
        <v>264</v>
      </c>
      <c r="L1547" s="272" t="s">
        <v>262</v>
      </c>
      <c r="M1547" s="272" t="s">
        <v>262</v>
      </c>
      <c r="N1547" s="272" t="s">
        <v>264</v>
      </c>
      <c r="O1547" s="272" t="s">
        <v>677</v>
      </c>
      <c r="P1547" s="272" t="s">
        <v>677</v>
      </c>
      <c r="Q1547" s="272" t="s">
        <v>677</v>
      </c>
      <c r="R1547" s="272" t="s">
        <v>677</v>
      </c>
      <c r="S1547" s="272" t="s">
        <v>677</v>
      </c>
      <c r="T1547" s="272" t="s">
        <v>677</v>
      </c>
      <c r="U1547" s="272" t="s">
        <v>677</v>
      </c>
      <c r="V1547" s="272" t="s">
        <v>677</v>
      </c>
      <c r="W1547" s="272" t="s">
        <v>677</v>
      </c>
      <c r="X1547" s="272" t="s">
        <v>677</v>
      </c>
      <c r="Y1547" s="272" t="s">
        <v>677</v>
      </c>
      <c r="Z1547" s="272" t="s">
        <v>677</v>
      </c>
      <c r="AA1547" s="272" t="s">
        <v>677</v>
      </c>
      <c r="AB1547" s="272" t="s">
        <v>677</v>
      </c>
      <c r="AC1547" s="272" t="s">
        <v>677</v>
      </c>
      <c r="AD1547" s="272" t="s">
        <v>677</v>
      </c>
      <c r="AE1547" s="272" t="s">
        <v>677</v>
      </c>
      <c r="AF1547" s="272" t="s">
        <v>677</v>
      </c>
      <c r="AG1547" s="272" t="s">
        <v>677</v>
      </c>
      <c r="AH1547" s="272" t="s">
        <v>677</v>
      </c>
      <c r="AI1547" s="272" t="s">
        <v>677</v>
      </c>
      <c r="AJ1547" s="272" t="s">
        <v>677</v>
      </c>
      <c r="AK1547" s="272" t="s">
        <v>677</v>
      </c>
      <c r="AL1547" s="272" t="s">
        <v>677</v>
      </c>
      <c r="AM1547" s="272" t="s">
        <v>677</v>
      </c>
      <c r="AN1547" s="272" t="s">
        <v>677</v>
      </c>
      <c r="AO1547" s="272" t="s">
        <v>677</v>
      </c>
      <c r="AP1547" s="272" t="s">
        <v>677</v>
      </c>
      <c r="AQ1547" s="272" t="s">
        <v>677</v>
      </c>
      <c r="AR1547" s="272" t="s">
        <v>677</v>
      </c>
      <c r="AS1547" s="272" t="s">
        <v>677</v>
      </c>
      <c r="AT1547" s="272" t="s">
        <v>677</v>
      </c>
      <c r="AU1547" s="272" t="s">
        <v>677</v>
      </c>
      <c r="AV1547" s="272" t="s">
        <v>677</v>
      </c>
      <c r="AW1547" s="272" t="s">
        <v>677</v>
      </c>
      <c r="AX1547" s="272" t="s">
        <v>677</v>
      </c>
    </row>
    <row r="1548" spans="1:50">
      <c r="A1548" s="272">
        <v>810292</v>
      </c>
      <c r="B1548" s="272" t="s">
        <v>712</v>
      </c>
      <c r="C1548" s="272" t="s">
        <v>262</v>
      </c>
      <c r="D1548" s="272" t="s">
        <v>262</v>
      </c>
      <c r="E1548" s="272" t="s">
        <v>264</v>
      </c>
      <c r="F1548" s="272" t="s">
        <v>264</v>
      </c>
      <c r="G1548" s="272" t="s">
        <v>262</v>
      </c>
      <c r="H1548" s="272" t="s">
        <v>262</v>
      </c>
      <c r="I1548" s="272" t="s">
        <v>264</v>
      </c>
      <c r="J1548" s="272" t="s">
        <v>264</v>
      </c>
      <c r="K1548" s="272" t="s">
        <v>264</v>
      </c>
      <c r="L1548" s="272" t="s">
        <v>264</v>
      </c>
      <c r="M1548" s="272" t="s">
        <v>264</v>
      </c>
      <c r="N1548" s="272" t="s">
        <v>264</v>
      </c>
      <c r="O1548" s="272" t="s">
        <v>677</v>
      </c>
      <c r="P1548" s="272" t="s">
        <v>677</v>
      </c>
      <c r="Q1548" s="272" t="s">
        <v>677</v>
      </c>
      <c r="R1548" s="272" t="s">
        <v>677</v>
      </c>
      <c r="S1548" s="272" t="s">
        <v>677</v>
      </c>
      <c r="T1548" s="272" t="s">
        <v>677</v>
      </c>
      <c r="U1548" s="272" t="s">
        <v>677</v>
      </c>
      <c r="V1548" s="272" t="s">
        <v>677</v>
      </c>
      <c r="W1548" s="272" t="s">
        <v>677</v>
      </c>
      <c r="X1548" s="272" t="s">
        <v>677</v>
      </c>
      <c r="Y1548" s="272" t="s">
        <v>677</v>
      </c>
      <c r="Z1548" s="272" t="s">
        <v>677</v>
      </c>
      <c r="AA1548" s="272" t="s">
        <v>677</v>
      </c>
      <c r="AB1548" s="272" t="s">
        <v>677</v>
      </c>
      <c r="AC1548" s="272" t="s">
        <v>677</v>
      </c>
      <c r="AD1548" s="272" t="s">
        <v>677</v>
      </c>
      <c r="AE1548" s="272" t="s">
        <v>677</v>
      </c>
      <c r="AF1548" s="272" t="s">
        <v>677</v>
      </c>
      <c r="AG1548" s="272" t="s">
        <v>677</v>
      </c>
      <c r="AH1548" s="272" t="s">
        <v>677</v>
      </c>
      <c r="AI1548" s="272" t="s">
        <v>677</v>
      </c>
      <c r="AJ1548" s="272" t="s">
        <v>677</v>
      </c>
      <c r="AK1548" s="272" t="s">
        <v>677</v>
      </c>
      <c r="AL1548" s="272" t="s">
        <v>677</v>
      </c>
      <c r="AM1548" s="272" t="s">
        <v>677</v>
      </c>
      <c r="AN1548" s="272" t="s">
        <v>677</v>
      </c>
      <c r="AO1548" s="272" t="s">
        <v>677</v>
      </c>
      <c r="AP1548" s="272" t="s">
        <v>677</v>
      </c>
      <c r="AQ1548" s="272" t="s">
        <v>677</v>
      </c>
      <c r="AR1548" s="272" t="s">
        <v>677</v>
      </c>
      <c r="AS1548" s="272" t="s">
        <v>677</v>
      </c>
      <c r="AT1548" s="272" t="s">
        <v>677</v>
      </c>
      <c r="AU1548" s="272" t="s">
        <v>677</v>
      </c>
      <c r="AV1548" s="272" t="s">
        <v>677</v>
      </c>
      <c r="AW1548" s="272" t="s">
        <v>677</v>
      </c>
      <c r="AX1548" s="272" t="s">
        <v>677</v>
      </c>
    </row>
    <row r="1549" spans="1:50">
      <c r="A1549" s="272">
        <v>810303</v>
      </c>
      <c r="B1549" s="272" t="s">
        <v>712</v>
      </c>
      <c r="C1549" s="272" t="s">
        <v>262</v>
      </c>
      <c r="D1549" s="272" t="s">
        <v>262</v>
      </c>
      <c r="E1549" s="272" t="s">
        <v>262</v>
      </c>
      <c r="F1549" s="272" t="s">
        <v>262</v>
      </c>
      <c r="G1549" s="272" t="s">
        <v>262</v>
      </c>
      <c r="H1549" s="272" t="s">
        <v>262</v>
      </c>
      <c r="I1549" s="272" t="s">
        <v>264</v>
      </c>
      <c r="J1549" s="272" t="s">
        <v>264</v>
      </c>
      <c r="K1549" s="272" t="s">
        <v>263</v>
      </c>
      <c r="L1549" s="272" t="s">
        <v>264</v>
      </c>
      <c r="M1549" s="272" t="s">
        <v>262</v>
      </c>
      <c r="N1549" s="272" t="s">
        <v>264</v>
      </c>
      <c r="O1549" s="272" t="s">
        <v>677</v>
      </c>
      <c r="P1549" s="272" t="s">
        <v>677</v>
      </c>
      <c r="Q1549" s="272" t="s">
        <v>677</v>
      </c>
      <c r="R1549" s="272" t="s">
        <v>677</v>
      </c>
      <c r="S1549" s="272" t="s">
        <v>677</v>
      </c>
      <c r="T1549" s="272" t="s">
        <v>677</v>
      </c>
      <c r="U1549" s="272" t="s">
        <v>677</v>
      </c>
      <c r="V1549" s="272" t="s">
        <v>677</v>
      </c>
      <c r="W1549" s="272" t="s">
        <v>677</v>
      </c>
      <c r="X1549" s="272" t="s">
        <v>677</v>
      </c>
      <c r="Y1549" s="272" t="s">
        <v>677</v>
      </c>
      <c r="Z1549" s="272" t="s">
        <v>677</v>
      </c>
      <c r="AA1549" s="272" t="s">
        <v>677</v>
      </c>
      <c r="AB1549" s="272" t="s">
        <v>677</v>
      </c>
      <c r="AC1549" s="272" t="s">
        <v>677</v>
      </c>
      <c r="AD1549" s="272" t="s">
        <v>677</v>
      </c>
      <c r="AE1549" s="272" t="s">
        <v>677</v>
      </c>
      <c r="AF1549" s="272" t="s">
        <v>677</v>
      </c>
      <c r="AG1549" s="272" t="s">
        <v>677</v>
      </c>
      <c r="AH1549" s="272" t="s">
        <v>677</v>
      </c>
      <c r="AI1549" s="272" t="s">
        <v>677</v>
      </c>
      <c r="AJ1549" s="272" t="s">
        <v>677</v>
      </c>
      <c r="AK1549" s="272" t="s">
        <v>677</v>
      </c>
      <c r="AL1549" s="272" t="s">
        <v>677</v>
      </c>
      <c r="AM1549" s="272" t="s">
        <v>677</v>
      </c>
      <c r="AN1549" s="272" t="s">
        <v>677</v>
      </c>
      <c r="AO1549" s="272" t="s">
        <v>677</v>
      </c>
      <c r="AP1549" s="272" t="s">
        <v>677</v>
      </c>
      <c r="AQ1549" s="272" t="s">
        <v>677</v>
      </c>
      <c r="AR1549" s="272" t="s">
        <v>677</v>
      </c>
      <c r="AS1549" s="272" t="s">
        <v>677</v>
      </c>
      <c r="AT1549" s="272" t="s">
        <v>677</v>
      </c>
      <c r="AU1549" s="272" t="s">
        <v>677</v>
      </c>
      <c r="AV1549" s="272" t="s">
        <v>677</v>
      </c>
      <c r="AW1549" s="272" t="s">
        <v>677</v>
      </c>
      <c r="AX1549" s="272" t="s">
        <v>677</v>
      </c>
    </row>
    <row r="1550" spans="1:50">
      <c r="A1550" s="272">
        <v>810309</v>
      </c>
      <c r="B1550" s="272" t="s">
        <v>712</v>
      </c>
      <c r="C1550" s="272" t="s">
        <v>262</v>
      </c>
      <c r="D1550" s="272" t="s">
        <v>264</v>
      </c>
      <c r="E1550" s="272" t="s">
        <v>262</v>
      </c>
      <c r="F1550" s="272" t="s">
        <v>262</v>
      </c>
      <c r="G1550" s="272" t="s">
        <v>262</v>
      </c>
      <c r="H1550" s="272" t="s">
        <v>262</v>
      </c>
      <c r="I1550" s="272" t="s">
        <v>262</v>
      </c>
      <c r="J1550" s="272" t="s">
        <v>262</v>
      </c>
      <c r="K1550" s="272" t="s">
        <v>262</v>
      </c>
      <c r="L1550" s="272" t="s">
        <v>262</v>
      </c>
      <c r="M1550" s="272" t="s">
        <v>262</v>
      </c>
      <c r="N1550" s="272" t="s">
        <v>264</v>
      </c>
      <c r="O1550" s="272" t="s">
        <v>677</v>
      </c>
      <c r="P1550" s="272" t="s">
        <v>677</v>
      </c>
      <c r="Q1550" s="272" t="s">
        <v>677</v>
      </c>
      <c r="R1550" s="272" t="s">
        <v>677</v>
      </c>
      <c r="S1550" s="272" t="s">
        <v>677</v>
      </c>
      <c r="T1550" s="272" t="s">
        <v>677</v>
      </c>
      <c r="U1550" s="272" t="s">
        <v>677</v>
      </c>
      <c r="V1550" s="272" t="s">
        <v>677</v>
      </c>
      <c r="W1550" s="272" t="s">
        <v>677</v>
      </c>
      <c r="X1550" s="272" t="s">
        <v>677</v>
      </c>
      <c r="Y1550" s="272" t="s">
        <v>677</v>
      </c>
      <c r="Z1550" s="272" t="s">
        <v>677</v>
      </c>
      <c r="AA1550" s="272" t="s">
        <v>677</v>
      </c>
      <c r="AB1550" s="272" t="s">
        <v>677</v>
      </c>
      <c r="AC1550" s="272" t="s">
        <v>677</v>
      </c>
      <c r="AD1550" s="272" t="s">
        <v>677</v>
      </c>
      <c r="AE1550" s="272" t="s">
        <v>677</v>
      </c>
      <c r="AF1550" s="272" t="s">
        <v>677</v>
      </c>
      <c r="AG1550" s="272" t="s">
        <v>677</v>
      </c>
      <c r="AH1550" s="272" t="s">
        <v>677</v>
      </c>
      <c r="AI1550" s="272" t="s">
        <v>677</v>
      </c>
      <c r="AJ1550" s="272" t="s">
        <v>677</v>
      </c>
      <c r="AK1550" s="272" t="s">
        <v>677</v>
      </c>
      <c r="AL1550" s="272" t="s">
        <v>677</v>
      </c>
      <c r="AM1550" s="272" t="s">
        <v>677</v>
      </c>
      <c r="AN1550" s="272" t="s">
        <v>677</v>
      </c>
      <c r="AO1550" s="272" t="s">
        <v>677</v>
      </c>
      <c r="AP1550" s="272" t="s">
        <v>677</v>
      </c>
      <c r="AQ1550" s="272" t="s">
        <v>677</v>
      </c>
      <c r="AR1550" s="272" t="s">
        <v>677</v>
      </c>
      <c r="AS1550" s="272" t="s">
        <v>677</v>
      </c>
      <c r="AT1550" s="272" t="s">
        <v>677</v>
      </c>
      <c r="AU1550" s="272" t="s">
        <v>677</v>
      </c>
      <c r="AV1550" s="272" t="s">
        <v>677</v>
      </c>
      <c r="AW1550" s="272" t="s">
        <v>677</v>
      </c>
      <c r="AX1550" s="272" t="s">
        <v>677</v>
      </c>
    </row>
    <row r="1551" spans="1:50">
      <c r="A1551" s="272">
        <v>810325</v>
      </c>
      <c r="B1551" s="272" t="s">
        <v>712</v>
      </c>
      <c r="C1551" s="272" t="s">
        <v>262</v>
      </c>
      <c r="D1551" s="272" t="s">
        <v>264</v>
      </c>
      <c r="E1551" s="272" t="s">
        <v>262</v>
      </c>
      <c r="F1551" s="272" t="s">
        <v>264</v>
      </c>
      <c r="G1551" s="272" t="s">
        <v>262</v>
      </c>
      <c r="H1551" s="272" t="s">
        <v>262</v>
      </c>
      <c r="I1551" s="272" t="s">
        <v>262</v>
      </c>
      <c r="J1551" s="272" t="s">
        <v>264</v>
      </c>
      <c r="K1551" s="272" t="s">
        <v>264</v>
      </c>
      <c r="L1551" s="272" t="s">
        <v>264</v>
      </c>
      <c r="M1551" s="272" t="s">
        <v>262</v>
      </c>
      <c r="N1551" s="272" t="s">
        <v>264</v>
      </c>
      <c r="O1551" s="272" t="s">
        <v>677</v>
      </c>
      <c r="P1551" s="272" t="s">
        <v>677</v>
      </c>
      <c r="Q1551" s="272" t="s">
        <v>677</v>
      </c>
      <c r="R1551" s="272" t="s">
        <v>677</v>
      </c>
      <c r="S1551" s="272" t="s">
        <v>677</v>
      </c>
      <c r="T1551" s="272" t="s">
        <v>677</v>
      </c>
      <c r="U1551" s="272" t="s">
        <v>677</v>
      </c>
      <c r="V1551" s="272" t="s">
        <v>677</v>
      </c>
      <c r="W1551" s="272" t="s">
        <v>677</v>
      </c>
      <c r="X1551" s="272" t="s">
        <v>677</v>
      </c>
      <c r="Y1551" s="272" t="s">
        <v>677</v>
      </c>
      <c r="Z1551" s="272" t="s">
        <v>677</v>
      </c>
      <c r="AA1551" s="272" t="s">
        <v>677</v>
      </c>
      <c r="AB1551" s="272" t="s">
        <v>677</v>
      </c>
      <c r="AC1551" s="272" t="s">
        <v>677</v>
      </c>
      <c r="AD1551" s="272" t="s">
        <v>677</v>
      </c>
      <c r="AE1551" s="272" t="s">
        <v>677</v>
      </c>
      <c r="AF1551" s="272" t="s">
        <v>677</v>
      </c>
      <c r="AG1551" s="272" t="s">
        <v>677</v>
      </c>
      <c r="AH1551" s="272" t="s">
        <v>677</v>
      </c>
      <c r="AI1551" s="272" t="s">
        <v>677</v>
      </c>
      <c r="AJ1551" s="272" t="s">
        <v>677</v>
      </c>
      <c r="AK1551" s="272" t="s">
        <v>677</v>
      </c>
      <c r="AL1551" s="272" t="s">
        <v>677</v>
      </c>
      <c r="AM1551" s="272" t="s">
        <v>677</v>
      </c>
      <c r="AN1551" s="272" t="s">
        <v>677</v>
      </c>
      <c r="AO1551" s="272" t="s">
        <v>677</v>
      </c>
      <c r="AP1551" s="272" t="s">
        <v>677</v>
      </c>
      <c r="AQ1551" s="272" t="s">
        <v>677</v>
      </c>
      <c r="AR1551" s="272" t="s">
        <v>677</v>
      </c>
      <c r="AS1551" s="272" t="s">
        <v>677</v>
      </c>
      <c r="AT1551" s="272" t="s">
        <v>677</v>
      </c>
      <c r="AU1551" s="272" t="s">
        <v>677</v>
      </c>
      <c r="AV1551" s="272" t="s">
        <v>677</v>
      </c>
      <c r="AW1551" s="272" t="s">
        <v>677</v>
      </c>
      <c r="AX1551" s="272" t="s">
        <v>677</v>
      </c>
    </row>
    <row r="1552" spans="1:50">
      <c r="A1552" s="272">
        <v>810331</v>
      </c>
      <c r="B1552" s="272" t="s">
        <v>712</v>
      </c>
      <c r="C1552" s="272" t="s">
        <v>262</v>
      </c>
      <c r="D1552" s="272" t="s">
        <v>262</v>
      </c>
      <c r="E1552" s="272" t="s">
        <v>262</v>
      </c>
      <c r="F1552" s="272" t="s">
        <v>262</v>
      </c>
      <c r="G1552" s="272" t="s">
        <v>262</v>
      </c>
      <c r="H1552" s="272" t="s">
        <v>264</v>
      </c>
      <c r="I1552" s="272" t="s">
        <v>262</v>
      </c>
      <c r="J1552" s="272" t="s">
        <v>264</v>
      </c>
      <c r="K1552" s="272" t="s">
        <v>262</v>
      </c>
      <c r="L1552" s="272" t="s">
        <v>264</v>
      </c>
      <c r="M1552" s="272" t="s">
        <v>262</v>
      </c>
      <c r="N1552" s="272" t="s">
        <v>262</v>
      </c>
      <c r="O1552" s="272" t="s">
        <v>677</v>
      </c>
      <c r="P1552" s="272" t="s">
        <v>677</v>
      </c>
      <c r="Q1552" s="272" t="s">
        <v>677</v>
      </c>
      <c r="R1552" s="272" t="s">
        <v>677</v>
      </c>
      <c r="S1552" s="272" t="s">
        <v>677</v>
      </c>
      <c r="T1552" s="272" t="s">
        <v>677</v>
      </c>
      <c r="U1552" s="272" t="s">
        <v>677</v>
      </c>
      <c r="V1552" s="272" t="s">
        <v>677</v>
      </c>
      <c r="W1552" s="272" t="s">
        <v>677</v>
      </c>
      <c r="X1552" s="272" t="s">
        <v>677</v>
      </c>
      <c r="Y1552" s="272" t="s">
        <v>677</v>
      </c>
      <c r="Z1552" s="272" t="s">
        <v>677</v>
      </c>
      <c r="AA1552" s="272" t="s">
        <v>677</v>
      </c>
      <c r="AB1552" s="272" t="s">
        <v>677</v>
      </c>
      <c r="AC1552" s="272" t="s">
        <v>677</v>
      </c>
      <c r="AD1552" s="272" t="s">
        <v>677</v>
      </c>
      <c r="AE1552" s="272" t="s">
        <v>677</v>
      </c>
      <c r="AF1552" s="272" t="s">
        <v>677</v>
      </c>
      <c r="AG1552" s="272" t="s">
        <v>677</v>
      </c>
      <c r="AH1552" s="272" t="s">
        <v>677</v>
      </c>
      <c r="AI1552" s="272" t="s">
        <v>677</v>
      </c>
      <c r="AJ1552" s="272" t="s">
        <v>677</v>
      </c>
      <c r="AK1552" s="272" t="s">
        <v>677</v>
      </c>
      <c r="AL1552" s="272" t="s">
        <v>677</v>
      </c>
      <c r="AM1552" s="272" t="s">
        <v>677</v>
      </c>
      <c r="AN1552" s="272" t="s">
        <v>677</v>
      </c>
      <c r="AO1552" s="272" t="s">
        <v>677</v>
      </c>
      <c r="AP1552" s="272" t="s">
        <v>677</v>
      </c>
      <c r="AQ1552" s="272" t="s">
        <v>677</v>
      </c>
      <c r="AR1552" s="272" t="s">
        <v>677</v>
      </c>
      <c r="AS1552" s="272" t="s">
        <v>677</v>
      </c>
      <c r="AT1552" s="272" t="s">
        <v>677</v>
      </c>
      <c r="AU1552" s="272" t="s">
        <v>677</v>
      </c>
      <c r="AV1552" s="272" t="s">
        <v>677</v>
      </c>
      <c r="AW1552" s="272" t="s">
        <v>677</v>
      </c>
      <c r="AX1552" s="272" t="s">
        <v>677</v>
      </c>
    </row>
    <row r="1553" spans="1:50">
      <c r="A1553" s="272">
        <v>810359</v>
      </c>
      <c r="B1553" s="272" t="s">
        <v>712</v>
      </c>
      <c r="C1553" s="272" t="s">
        <v>264</v>
      </c>
      <c r="D1553" s="272" t="s">
        <v>262</v>
      </c>
      <c r="E1553" s="272" t="s">
        <v>262</v>
      </c>
      <c r="F1553" s="272" t="s">
        <v>263</v>
      </c>
      <c r="G1553" s="272" t="s">
        <v>264</v>
      </c>
      <c r="H1553" s="272" t="s">
        <v>262</v>
      </c>
      <c r="I1553" s="272" t="s">
        <v>264</v>
      </c>
      <c r="J1553" s="272" t="s">
        <v>264</v>
      </c>
      <c r="K1553" s="272" t="s">
        <v>263</v>
      </c>
      <c r="L1553" s="272" t="s">
        <v>262</v>
      </c>
      <c r="M1553" s="272" t="s">
        <v>263</v>
      </c>
      <c r="N1553" s="272" t="s">
        <v>263</v>
      </c>
      <c r="O1553" s="272" t="s">
        <v>677</v>
      </c>
      <c r="P1553" s="272" t="s">
        <v>677</v>
      </c>
      <c r="Q1553" s="272" t="s">
        <v>677</v>
      </c>
      <c r="R1553" s="272" t="s">
        <v>677</v>
      </c>
      <c r="S1553" s="272" t="s">
        <v>677</v>
      </c>
      <c r="T1553" s="272" t="s">
        <v>677</v>
      </c>
      <c r="U1553" s="272" t="s">
        <v>677</v>
      </c>
      <c r="V1553" s="272" t="s">
        <v>677</v>
      </c>
      <c r="W1553" s="272" t="s">
        <v>677</v>
      </c>
      <c r="X1553" s="272" t="s">
        <v>677</v>
      </c>
      <c r="Y1553" s="272" t="s">
        <v>677</v>
      </c>
      <c r="Z1553" s="272" t="s">
        <v>677</v>
      </c>
      <c r="AA1553" s="272" t="s">
        <v>677</v>
      </c>
      <c r="AB1553" s="272" t="s">
        <v>677</v>
      </c>
      <c r="AC1553" s="272" t="s">
        <v>677</v>
      </c>
      <c r="AD1553" s="272" t="s">
        <v>677</v>
      </c>
      <c r="AE1553" s="272" t="s">
        <v>677</v>
      </c>
      <c r="AF1553" s="272" t="s">
        <v>677</v>
      </c>
      <c r="AG1553" s="272" t="s">
        <v>677</v>
      </c>
      <c r="AH1553" s="272" t="s">
        <v>677</v>
      </c>
      <c r="AI1553" s="272" t="s">
        <v>677</v>
      </c>
      <c r="AJ1553" s="272" t="s">
        <v>677</v>
      </c>
      <c r="AK1553" s="272" t="s">
        <v>677</v>
      </c>
      <c r="AL1553" s="272" t="s">
        <v>677</v>
      </c>
      <c r="AM1553" s="272" t="s">
        <v>677</v>
      </c>
      <c r="AN1553" s="272" t="s">
        <v>677</v>
      </c>
      <c r="AO1553" s="272" t="s">
        <v>677</v>
      </c>
      <c r="AP1553" s="272" t="s">
        <v>677</v>
      </c>
      <c r="AQ1553" s="272" t="s">
        <v>677</v>
      </c>
      <c r="AR1553" s="272" t="s">
        <v>677</v>
      </c>
      <c r="AS1553" s="272" t="s">
        <v>677</v>
      </c>
      <c r="AT1553" s="272" t="s">
        <v>677</v>
      </c>
      <c r="AU1553" s="272" t="s">
        <v>677</v>
      </c>
      <c r="AV1553" s="272" t="s">
        <v>677</v>
      </c>
      <c r="AW1553" s="272" t="s">
        <v>677</v>
      </c>
      <c r="AX1553" s="272" t="s">
        <v>677</v>
      </c>
    </row>
    <row r="1554" spans="1:50">
      <c r="A1554" s="272">
        <v>810361</v>
      </c>
      <c r="B1554" s="272" t="s">
        <v>712</v>
      </c>
      <c r="C1554" s="272" t="s">
        <v>262</v>
      </c>
      <c r="D1554" s="272" t="s">
        <v>264</v>
      </c>
      <c r="E1554" s="272" t="s">
        <v>263</v>
      </c>
      <c r="F1554" s="272" t="s">
        <v>262</v>
      </c>
      <c r="G1554" s="272" t="s">
        <v>262</v>
      </c>
      <c r="H1554" s="272" t="s">
        <v>262</v>
      </c>
      <c r="I1554" s="272" t="s">
        <v>264</v>
      </c>
      <c r="J1554" s="272" t="s">
        <v>263</v>
      </c>
      <c r="K1554" s="272" t="s">
        <v>263</v>
      </c>
      <c r="L1554" s="272" t="s">
        <v>263</v>
      </c>
      <c r="M1554" s="272" t="s">
        <v>263</v>
      </c>
      <c r="N1554" s="272" t="s">
        <v>263</v>
      </c>
      <c r="O1554" s="272" t="s">
        <v>677</v>
      </c>
      <c r="P1554" s="272" t="s">
        <v>677</v>
      </c>
      <c r="Q1554" s="272" t="s">
        <v>677</v>
      </c>
      <c r="R1554" s="272" t="s">
        <v>677</v>
      </c>
      <c r="S1554" s="272" t="s">
        <v>677</v>
      </c>
      <c r="T1554" s="272" t="s">
        <v>677</v>
      </c>
      <c r="U1554" s="272" t="s">
        <v>677</v>
      </c>
      <c r="V1554" s="272" t="s">
        <v>677</v>
      </c>
      <c r="W1554" s="272" t="s">
        <v>677</v>
      </c>
      <c r="X1554" s="272" t="s">
        <v>677</v>
      </c>
      <c r="Y1554" s="272" t="s">
        <v>677</v>
      </c>
      <c r="Z1554" s="272" t="s">
        <v>677</v>
      </c>
      <c r="AA1554" s="272" t="s">
        <v>677</v>
      </c>
      <c r="AB1554" s="272" t="s">
        <v>677</v>
      </c>
      <c r="AC1554" s="272" t="s">
        <v>677</v>
      </c>
      <c r="AD1554" s="272" t="s">
        <v>677</v>
      </c>
      <c r="AE1554" s="272" t="s">
        <v>677</v>
      </c>
      <c r="AF1554" s="272" t="s">
        <v>677</v>
      </c>
      <c r="AG1554" s="272" t="s">
        <v>677</v>
      </c>
      <c r="AH1554" s="272" t="s">
        <v>677</v>
      </c>
      <c r="AI1554" s="272" t="s">
        <v>677</v>
      </c>
      <c r="AJ1554" s="272" t="s">
        <v>677</v>
      </c>
      <c r="AK1554" s="272" t="s">
        <v>677</v>
      </c>
      <c r="AL1554" s="272" t="s">
        <v>677</v>
      </c>
      <c r="AM1554" s="272" t="s">
        <v>677</v>
      </c>
      <c r="AN1554" s="272" t="s">
        <v>677</v>
      </c>
      <c r="AO1554" s="272" t="s">
        <v>677</v>
      </c>
      <c r="AP1554" s="272" t="s">
        <v>677</v>
      </c>
      <c r="AQ1554" s="272" t="s">
        <v>677</v>
      </c>
      <c r="AR1554" s="272" t="s">
        <v>677</v>
      </c>
      <c r="AS1554" s="272" t="s">
        <v>677</v>
      </c>
      <c r="AT1554" s="272" t="s">
        <v>677</v>
      </c>
      <c r="AU1554" s="272" t="s">
        <v>677</v>
      </c>
      <c r="AV1554" s="272" t="s">
        <v>677</v>
      </c>
      <c r="AW1554" s="272" t="s">
        <v>677</v>
      </c>
      <c r="AX1554" s="272" t="s">
        <v>677</v>
      </c>
    </row>
    <row r="1555" spans="1:50">
      <c r="A1555" s="272">
        <v>810378</v>
      </c>
      <c r="B1555" s="272" t="s">
        <v>712</v>
      </c>
      <c r="C1555" s="272" t="s">
        <v>264</v>
      </c>
      <c r="D1555" s="272" t="s">
        <v>263</v>
      </c>
      <c r="E1555" s="272" t="s">
        <v>262</v>
      </c>
      <c r="F1555" s="272" t="s">
        <v>264</v>
      </c>
      <c r="G1555" s="272" t="s">
        <v>263</v>
      </c>
      <c r="H1555" s="272" t="s">
        <v>264</v>
      </c>
      <c r="I1555" s="272" t="s">
        <v>264</v>
      </c>
      <c r="J1555" s="272" t="s">
        <v>262</v>
      </c>
      <c r="K1555" s="272" t="s">
        <v>262</v>
      </c>
      <c r="L1555" s="272" t="s">
        <v>264</v>
      </c>
      <c r="M1555" s="272" t="s">
        <v>262</v>
      </c>
      <c r="N1555" s="272" t="s">
        <v>263</v>
      </c>
      <c r="O1555" s="272" t="s">
        <v>677</v>
      </c>
      <c r="P1555" s="272" t="s">
        <v>677</v>
      </c>
      <c r="Q1555" s="272" t="s">
        <v>677</v>
      </c>
      <c r="R1555" s="272" t="s">
        <v>677</v>
      </c>
      <c r="S1555" s="272" t="s">
        <v>677</v>
      </c>
      <c r="T1555" s="272" t="s">
        <v>677</v>
      </c>
      <c r="U1555" s="272" t="s">
        <v>677</v>
      </c>
      <c r="V1555" s="272" t="s">
        <v>677</v>
      </c>
      <c r="W1555" s="272" t="s">
        <v>677</v>
      </c>
      <c r="X1555" s="272" t="s">
        <v>677</v>
      </c>
      <c r="Y1555" s="272" t="s">
        <v>677</v>
      </c>
      <c r="Z1555" s="272" t="s">
        <v>677</v>
      </c>
      <c r="AA1555" s="272" t="s">
        <v>677</v>
      </c>
      <c r="AB1555" s="272" t="s">
        <v>677</v>
      </c>
      <c r="AC1555" s="272" t="s">
        <v>677</v>
      </c>
      <c r="AD1555" s="272" t="s">
        <v>677</v>
      </c>
      <c r="AE1555" s="272" t="s">
        <v>677</v>
      </c>
      <c r="AF1555" s="272" t="s">
        <v>677</v>
      </c>
      <c r="AG1555" s="272" t="s">
        <v>677</v>
      </c>
      <c r="AH1555" s="272" t="s">
        <v>677</v>
      </c>
      <c r="AI1555" s="272" t="s">
        <v>677</v>
      </c>
      <c r="AJ1555" s="272" t="s">
        <v>677</v>
      </c>
      <c r="AK1555" s="272" t="s">
        <v>677</v>
      </c>
      <c r="AL1555" s="272" t="s">
        <v>677</v>
      </c>
      <c r="AM1555" s="272" t="s">
        <v>677</v>
      </c>
      <c r="AN1555" s="272" t="s">
        <v>677</v>
      </c>
      <c r="AO1555" s="272" t="s">
        <v>677</v>
      </c>
      <c r="AP1555" s="272" t="s">
        <v>677</v>
      </c>
      <c r="AQ1555" s="272" t="s">
        <v>677</v>
      </c>
      <c r="AR1555" s="272" t="s">
        <v>677</v>
      </c>
      <c r="AS1555" s="272" t="s">
        <v>677</v>
      </c>
      <c r="AT1555" s="272" t="s">
        <v>677</v>
      </c>
      <c r="AU1555" s="272" t="s">
        <v>677</v>
      </c>
      <c r="AV1555" s="272" t="s">
        <v>677</v>
      </c>
      <c r="AW1555" s="272" t="s">
        <v>677</v>
      </c>
      <c r="AX1555" s="272" t="s">
        <v>677</v>
      </c>
    </row>
    <row r="1556" spans="1:50">
      <c r="A1556" s="272">
        <v>810400</v>
      </c>
      <c r="B1556" s="272" t="s">
        <v>712</v>
      </c>
      <c r="C1556" s="272" t="s">
        <v>262</v>
      </c>
      <c r="D1556" s="272" t="s">
        <v>262</v>
      </c>
      <c r="E1556" s="272" t="s">
        <v>262</v>
      </c>
      <c r="F1556" s="272" t="s">
        <v>262</v>
      </c>
      <c r="G1556" s="272" t="s">
        <v>262</v>
      </c>
      <c r="H1556" s="272" t="s">
        <v>264</v>
      </c>
      <c r="I1556" s="272" t="s">
        <v>262</v>
      </c>
      <c r="J1556" s="272" t="s">
        <v>262</v>
      </c>
      <c r="K1556" s="272" t="s">
        <v>264</v>
      </c>
      <c r="L1556" s="272" t="s">
        <v>263</v>
      </c>
      <c r="M1556" s="272" t="s">
        <v>264</v>
      </c>
      <c r="N1556" s="272" t="s">
        <v>263</v>
      </c>
      <c r="O1556" s="272" t="s">
        <v>677</v>
      </c>
      <c r="P1556" s="272" t="s">
        <v>677</v>
      </c>
      <c r="Q1556" s="272" t="s">
        <v>677</v>
      </c>
      <c r="R1556" s="272" t="s">
        <v>677</v>
      </c>
      <c r="S1556" s="272" t="s">
        <v>677</v>
      </c>
      <c r="T1556" s="272" t="s">
        <v>677</v>
      </c>
      <c r="U1556" s="272" t="s">
        <v>677</v>
      </c>
      <c r="V1556" s="272" t="s">
        <v>677</v>
      </c>
      <c r="W1556" s="272" t="s">
        <v>677</v>
      </c>
      <c r="X1556" s="272" t="s">
        <v>677</v>
      </c>
      <c r="Y1556" s="272" t="s">
        <v>677</v>
      </c>
      <c r="Z1556" s="272" t="s">
        <v>677</v>
      </c>
      <c r="AA1556" s="272" t="s">
        <v>677</v>
      </c>
      <c r="AB1556" s="272" t="s">
        <v>677</v>
      </c>
      <c r="AC1556" s="272" t="s">
        <v>677</v>
      </c>
      <c r="AD1556" s="272" t="s">
        <v>677</v>
      </c>
      <c r="AE1556" s="272" t="s">
        <v>677</v>
      </c>
      <c r="AF1556" s="272" t="s">
        <v>677</v>
      </c>
      <c r="AG1556" s="272" t="s">
        <v>677</v>
      </c>
      <c r="AH1556" s="272" t="s">
        <v>677</v>
      </c>
      <c r="AI1556" s="272" t="s">
        <v>677</v>
      </c>
      <c r="AJ1556" s="272" t="s">
        <v>677</v>
      </c>
      <c r="AK1556" s="272" t="s">
        <v>677</v>
      </c>
      <c r="AL1556" s="272" t="s">
        <v>677</v>
      </c>
      <c r="AM1556" s="272" t="s">
        <v>677</v>
      </c>
      <c r="AN1556" s="272" t="s">
        <v>677</v>
      </c>
      <c r="AO1556" s="272" t="s">
        <v>677</v>
      </c>
      <c r="AP1556" s="272" t="s">
        <v>677</v>
      </c>
      <c r="AQ1556" s="272" t="s">
        <v>677</v>
      </c>
      <c r="AR1556" s="272" t="s">
        <v>677</v>
      </c>
      <c r="AS1556" s="272" t="s">
        <v>677</v>
      </c>
      <c r="AT1556" s="272" t="s">
        <v>677</v>
      </c>
      <c r="AU1556" s="272" t="s">
        <v>677</v>
      </c>
      <c r="AV1556" s="272" t="s">
        <v>677</v>
      </c>
      <c r="AW1556" s="272" t="s">
        <v>677</v>
      </c>
      <c r="AX1556" s="272" t="s">
        <v>677</v>
      </c>
    </row>
    <row r="1557" spans="1:50">
      <c r="A1557" s="272">
        <v>810417</v>
      </c>
      <c r="B1557" s="272" t="s">
        <v>712</v>
      </c>
      <c r="C1557" s="272" t="s">
        <v>262</v>
      </c>
      <c r="D1557" s="272" t="s">
        <v>263</v>
      </c>
      <c r="E1557" s="272" t="s">
        <v>264</v>
      </c>
      <c r="F1557" s="272" t="s">
        <v>262</v>
      </c>
      <c r="G1557" s="272" t="s">
        <v>262</v>
      </c>
      <c r="H1557" s="272" t="s">
        <v>262</v>
      </c>
      <c r="I1557" s="272" t="s">
        <v>262</v>
      </c>
      <c r="J1557" s="272" t="s">
        <v>262</v>
      </c>
      <c r="K1557" s="272" t="s">
        <v>262</v>
      </c>
      <c r="L1557" s="272" t="s">
        <v>263</v>
      </c>
      <c r="M1557" s="272" t="s">
        <v>264</v>
      </c>
      <c r="N1557" s="272" t="s">
        <v>263</v>
      </c>
      <c r="O1557" s="272" t="s">
        <v>677</v>
      </c>
      <c r="P1557" s="272" t="s">
        <v>677</v>
      </c>
      <c r="Q1557" s="272" t="s">
        <v>677</v>
      </c>
      <c r="R1557" s="272" t="s">
        <v>677</v>
      </c>
      <c r="S1557" s="272" t="s">
        <v>677</v>
      </c>
      <c r="T1557" s="272" t="s">
        <v>677</v>
      </c>
      <c r="U1557" s="272" t="s">
        <v>677</v>
      </c>
      <c r="V1557" s="272" t="s">
        <v>677</v>
      </c>
      <c r="W1557" s="272" t="s">
        <v>677</v>
      </c>
      <c r="X1557" s="272" t="s">
        <v>677</v>
      </c>
      <c r="Y1557" s="272" t="s">
        <v>677</v>
      </c>
      <c r="Z1557" s="272" t="s">
        <v>677</v>
      </c>
      <c r="AA1557" s="272" t="s">
        <v>677</v>
      </c>
      <c r="AB1557" s="272" t="s">
        <v>677</v>
      </c>
      <c r="AC1557" s="272" t="s">
        <v>677</v>
      </c>
      <c r="AD1557" s="272" t="s">
        <v>677</v>
      </c>
      <c r="AE1557" s="272" t="s">
        <v>677</v>
      </c>
      <c r="AF1557" s="272" t="s">
        <v>677</v>
      </c>
      <c r="AG1557" s="272" t="s">
        <v>677</v>
      </c>
      <c r="AH1557" s="272" t="s">
        <v>677</v>
      </c>
      <c r="AI1557" s="272" t="s">
        <v>677</v>
      </c>
      <c r="AJ1557" s="272" t="s">
        <v>677</v>
      </c>
      <c r="AK1557" s="272" t="s">
        <v>677</v>
      </c>
      <c r="AL1557" s="272" t="s">
        <v>677</v>
      </c>
      <c r="AM1557" s="272" t="s">
        <v>677</v>
      </c>
      <c r="AN1557" s="272" t="s">
        <v>677</v>
      </c>
      <c r="AO1557" s="272" t="s">
        <v>677</v>
      </c>
      <c r="AP1557" s="272" t="s">
        <v>677</v>
      </c>
      <c r="AQ1557" s="272" t="s">
        <v>677</v>
      </c>
      <c r="AR1557" s="272" t="s">
        <v>677</v>
      </c>
      <c r="AS1557" s="272" t="s">
        <v>677</v>
      </c>
      <c r="AT1557" s="272" t="s">
        <v>677</v>
      </c>
      <c r="AU1557" s="272" t="s">
        <v>677</v>
      </c>
      <c r="AV1557" s="272" t="s">
        <v>677</v>
      </c>
      <c r="AW1557" s="272" t="s">
        <v>677</v>
      </c>
      <c r="AX1557" s="272" t="s">
        <v>677</v>
      </c>
    </row>
    <row r="1558" spans="1:50">
      <c r="A1558" s="272">
        <v>810425</v>
      </c>
      <c r="B1558" s="272" t="s">
        <v>712</v>
      </c>
      <c r="C1558" s="272" t="s">
        <v>263</v>
      </c>
      <c r="D1558" s="272" t="s">
        <v>263</v>
      </c>
      <c r="E1558" s="272" t="s">
        <v>263</v>
      </c>
      <c r="F1558" s="272" t="s">
        <v>264</v>
      </c>
      <c r="G1558" s="272" t="s">
        <v>263</v>
      </c>
      <c r="H1558" s="272" t="s">
        <v>264</v>
      </c>
      <c r="I1558" s="272" t="s">
        <v>264</v>
      </c>
      <c r="J1558" s="272" t="s">
        <v>264</v>
      </c>
      <c r="K1558" s="272" t="s">
        <v>263</v>
      </c>
      <c r="L1558" s="272" t="s">
        <v>264</v>
      </c>
      <c r="M1558" s="272" t="s">
        <v>264</v>
      </c>
      <c r="N1558" s="272" t="s">
        <v>264</v>
      </c>
      <c r="O1558" s="272" t="s">
        <v>677</v>
      </c>
      <c r="P1558" s="272" t="s">
        <v>677</v>
      </c>
      <c r="Q1558" s="272" t="s">
        <v>677</v>
      </c>
      <c r="R1558" s="272" t="s">
        <v>677</v>
      </c>
      <c r="S1558" s="272" t="s">
        <v>677</v>
      </c>
      <c r="T1558" s="272" t="s">
        <v>677</v>
      </c>
      <c r="U1558" s="272" t="s">
        <v>677</v>
      </c>
      <c r="V1558" s="272" t="s">
        <v>677</v>
      </c>
      <c r="W1558" s="272" t="s">
        <v>677</v>
      </c>
      <c r="X1558" s="272" t="s">
        <v>677</v>
      </c>
      <c r="Y1558" s="272" t="s">
        <v>677</v>
      </c>
      <c r="Z1558" s="272" t="s">
        <v>677</v>
      </c>
      <c r="AA1558" s="272" t="s">
        <v>677</v>
      </c>
      <c r="AB1558" s="272" t="s">
        <v>677</v>
      </c>
      <c r="AC1558" s="272" t="s">
        <v>677</v>
      </c>
      <c r="AD1558" s="272" t="s">
        <v>677</v>
      </c>
      <c r="AE1558" s="272" t="s">
        <v>677</v>
      </c>
      <c r="AF1558" s="272" t="s">
        <v>677</v>
      </c>
      <c r="AG1558" s="272" t="s">
        <v>677</v>
      </c>
      <c r="AH1558" s="272" t="s">
        <v>677</v>
      </c>
      <c r="AI1558" s="272" t="s">
        <v>677</v>
      </c>
      <c r="AJ1558" s="272" t="s">
        <v>677</v>
      </c>
      <c r="AK1558" s="272" t="s">
        <v>677</v>
      </c>
      <c r="AL1558" s="272" t="s">
        <v>677</v>
      </c>
      <c r="AM1558" s="272" t="s">
        <v>677</v>
      </c>
      <c r="AN1558" s="272" t="s">
        <v>677</v>
      </c>
      <c r="AO1558" s="272" t="s">
        <v>677</v>
      </c>
      <c r="AP1558" s="272" t="s">
        <v>677</v>
      </c>
      <c r="AQ1558" s="272" t="s">
        <v>677</v>
      </c>
      <c r="AR1558" s="272" t="s">
        <v>677</v>
      </c>
      <c r="AS1558" s="272" t="s">
        <v>677</v>
      </c>
      <c r="AT1558" s="272" t="s">
        <v>677</v>
      </c>
      <c r="AU1558" s="272" t="s">
        <v>677</v>
      </c>
      <c r="AV1558" s="272" t="s">
        <v>677</v>
      </c>
      <c r="AW1558" s="272" t="s">
        <v>677</v>
      </c>
      <c r="AX1558" s="272" t="s">
        <v>677</v>
      </c>
    </row>
    <row r="1559" spans="1:50">
      <c r="A1559" s="272">
        <v>810429</v>
      </c>
      <c r="B1559" s="272" t="s">
        <v>712</v>
      </c>
      <c r="C1559" s="272" t="s">
        <v>262</v>
      </c>
      <c r="D1559" s="272" t="s">
        <v>262</v>
      </c>
      <c r="E1559" s="272" t="s">
        <v>262</v>
      </c>
      <c r="F1559" s="272" t="s">
        <v>262</v>
      </c>
      <c r="G1559" s="272" t="s">
        <v>262</v>
      </c>
      <c r="H1559" s="272" t="s">
        <v>264</v>
      </c>
      <c r="I1559" s="272" t="s">
        <v>264</v>
      </c>
      <c r="J1559" s="272" t="s">
        <v>262</v>
      </c>
      <c r="K1559" s="272" t="s">
        <v>263</v>
      </c>
      <c r="L1559" s="272" t="s">
        <v>263</v>
      </c>
      <c r="M1559" s="272" t="s">
        <v>262</v>
      </c>
      <c r="N1559" s="272" t="s">
        <v>262</v>
      </c>
      <c r="O1559" s="272" t="s">
        <v>677</v>
      </c>
      <c r="P1559" s="272" t="s">
        <v>677</v>
      </c>
      <c r="Q1559" s="272" t="s">
        <v>677</v>
      </c>
      <c r="R1559" s="272" t="s">
        <v>677</v>
      </c>
      <c r="S1559" s="272" t="s">
        <v>677</v>
      </c>
      <c r="T1559" s="272" t="s">
        <v>677</v>
      </c>
      <c r="U1559" s="272" t="s">
        <v>677</v>
      </c>
      <c r="V1559" s="272" t="s">
        <v>677</v>
      </c>
      <c r="W1559" s="272" t="s">
        <v>677</v>
      </c>
      <c r="X1559" s="272" t="s">
        <v>677</v>
      </c>
      <c r="Y1559" s="272" t="s">
        <v>677</v>
      </c>
      <c r="Z1559" s="272" t="s">
        <v>677</v>
      </c>
      <c r="AA1559" s="272" t="s">
        <v>677</v>
      </c>
      <c r="AB1559" s="272" t="s">
        <v>677</v>
      </c>
      <c r="AC1559" s="272" t="s">
        <v>677</v>
      </c>
      <c r="AD1559" s="272" t="s">
        <v>677</v>
      </c>
      <c r="AE1559" s="272" t="s">
        <v>677</v>
      </c>
      <c r="AF1559" s="272" t="s">
        <v>677</v>
      </c>
      <c r="AG1559" s="272" t="s">
        <v>677</v>
      </c>
      <c r="AH1559" s="272" t="s">
        <v>677</v>
      </c>
      <c r="AI1559" s="272" t="s">
        <v>677</v>
      </c>
      <c r="AJ1559" s="272" t="s">
        <v>677</v>
      </c>
      <c r="AK1559" s="272" t="s">
        <v>677</v>
      </c>
      <c r="AL1559" s="272" t="s">
        <v>677</v>
      </c>
      <c r="AM1559" s="272" t="s">
        <v>677</v>
      </c>
      <c r="AN1559" s="272" t="s">
        <v>677</v>
      </c>
      <c r="AO1559" s="272" t="s">
        <v>677</v>
      </c>
      <c r="AP1559" s="272" t="s">
        <v>677</v>
      </c>
      <c r="AQ1559" s="272" t="s">
        <v>677</v>
      </c>
      <c r="AR1559" s="272" t="s">
        <v>677</v>
      </c>
      <c r="AS1559" s="272" t="s">
        <v>677</v>
      </c>
      <c r="AT1559" s="272" t="s">
        <v>677</v>
      </c>
      <c r="AU1559" s="272" t="s">
        <v>677</v>
      </c>
      <c r="AV1559" s="272" t="s">
        <v>677</v>
      </c>
      <c r="AW1559" s="272" t="s">
        <v>677</v>
      </c>
      <c r="AX1559" s="272" t="s">
        <v>677</v>
      </c>
    </row>
    <row r="1560" spans="1:50">
      <c r="A1560" s="272">
        <v>810436</v>
      </c>
      <c r="B1560" s="272" t="s">
        <v>712</v>
      </c>
      <c r="C1560" s="272" t="s">
        <v>264</v>
      </c>
      <c r="D1560" s="272" t="s">
        <v>262</v>
      </c>
      <c r="E1560" s="272" t="s">
        <v>263</v>
      </c>
      <c r="F1560" s="272" t="s">
        <v>262</v>
      </c>
      <c r="G1560" s="272" t="s">
        <v>262</v>
      </c>
      <c r="H1560" s="272" t="s">
        <v>262</v>
      </c>
      <c r="I1560" s="272" t="s">
        <v>264</v>
      </c>
      <c r="J1560" s="272" t="s">
        <v>264</v>
      </c>
      <c r="K1560" s="272" t="s">
        <v>263</v>
      </c>
      <c r="L1560" s="272" t="s">
        <v>263</v>
      </c>
      <c r="M1560" s="272" t="s">
        <v>262</v>
      </c>
      <c r="N1560" s="272" t="s">
        <v>262</v>
      </c>
      <c r="O1560" s="272" t="s">
        <v>677</v>
      </c>
      <c r="P1560" s="272" t="s">
        <v>677</v>
      </c>
      <c r="Q1560" s="272" t="s">
        <v>677</v>
      </c>
      <c r="R1560" s="272" t="s">
        <v>677</v>
      </c>
      <c r="S1560" s="272" t="s">
        <v>677</v>
      </c>
      <c r="T1560" s="272" t="s">
        <v>677</v>
      </c>
      <c r="U1560" s="272" t="s">
        <v>677</v>
      </c>
      <c r="V1560" s="272" t="s">
        <v>677</v>
      </c>
      <c r="W1560" s="272" t="s">
        <v>677</v>
      </c>
      <c r="X1560" s="272" t="s">
        <v>677</v>
      </c>
      <c r="Y1560" s="272" t="s">
        <v>677</v>
      </c>
      <c r="Z1560" s="272" t="s">
        <v>677</v>
      </c>
      <c r="AA1560" s="272" t="s">
        <v>677</v>
      </c>
      <c r="AB1560" s="272" t="s">
        <v>677</v>
      </c>
      <c r="AC1560" s="272" t="s">
        <v>677</v>
      </c>
      <c r="AD1560" s="272" t="s">
        <v>677</v>
      </c>
      <c r="AE1560" s="272" t="s">
        <v>677</v>
      </c>
      <c r="AF1560" s="272" t="s">
        <v>677</v>
      </c>
      <c r="AG1560" s="272" t="s">
        <v>677</v>
      </c>
      <c r="AH1560" s="272" t="s">
        <v>677</v>
      </c>
      <c r="AI1560" s="272" t="s">
        <v>677</v>
      </c>
      <c r="AJ1560" s="272" t="s">
        <v>677</v>
      </c>
      <c r="AK1560" s="272" t="s">
        <v>677</v>
      </c>
      <c r="AL1560" s="272" t="s">
        <v>677</v>
      </c>
      <c r="AM1560" s="272" t="s">
        <v>677</v>
      </c>
      <c r="AN1560" s="272" t="s">
        <v>677</v>
      </c>
      <c r="AO1560" s="272" t="s">
        <v>677</v>
      </c>
      <c r="AP1560" s="272" t="s">
        <v>677</v>
      </c>
      <c r="AQ1560" s="272" t="s">
        <v>677</v>
      </c>
      <c r="AR1560" s="272" t="s">
        <v>677</v>
      </c>
      <c r="AS1560" s="272" t="s">
        <v>677</v>
      </c>
      <c r="AT1560" s="272" t="s">
        <v>677</v>
      </c>
      <c r="AU1560" s="272" t="s">
        <v>677</v>
      </c>
      <c r="AV1560" s="272" t="s">
        <v>677</v>
      </c>
      <c r="AW1560" s="272" t="s">
        <v>677</v>
      </c>
      <c r="AX1560" s="272" t="s">
        <v>677</v>
      </c>
    </row>
    <row r="1561" spans="1:50">
      <c r="A1561" s="272">
        <v>810437</v>
      </c>
      <c r="B1561" s="272" t="s">
        <v>712</v>
      </c>
      <c r="C1561" s="272" t="s">
        <v>262</v>
      </c>
      <c r="D1561" s="272" t="s">
        <v>264</v>
      </c>
      <c r="E1561" s="272" t="s">
        <v>263</v>
      </c>
      <c r="F1561" s="272" t="s">
        <v>262</v>
      </c>
      <c r="G1561" s="272" t="s">
        <v>264</v>
      </c>
      <c r="H1561" s="272" t="s">
        <v>263</v>
      </c>
      <c r="I1561" s="272" t="s">
        <v>262</v>
      </c>
      <c r="J1561" s="272" t="s">
        <v>264</v>
      </c>
      <c r="K1561" s="272" t="s">
        <v>263</v>
      </c>
      <c r="L1561" s="272" t="s">
        <v>264</v>
      </c>
      <c r="M1561" s="272" t="s">
        <v>262</v>
      </c>
      <c r="N1561" s="272" t="s">
        <v>262</v>
      </c>
      <c r="O1561" s="272" t="s">
        <v>677</v>
      </c>
      <c r="P1561" s="272" t="s">
        <v>677</v>
      </c>
      <c r="Q1561" s="272" t="s">
        <v>677</v>
      </c>
      <c r="R1561" s="272" t="s">
        <v>677</v>
      </c>
      <c r="S1561" s="272" t="s">
        <v>677</v>
      </c>
      <c r="T1561" s="272" t="s">
        <v>677</v>
      </c>
      <c r="U1561" s="272" t="s">
        <v>677</v>
      </c>
      <c r="V1561" s="272" t="s">
        <v>677</v>
      </c>
      <c r="W1561" s="272" t="s">
        <v>677</v>
      </c>
      <c r="X1561" s="272" t="s">
        <v>677</v>
      </c>
      <c r="Y1561" s="272" t="s">
        <v>677</v>
      </c>
      <c r="Z1561" s="272" t="s">
        <v>677</v>
      </c>
      <c r="AA1561" s="272" t="s">
        <v>677</v>
      </c>
      <c r="AB1561" s="272" t="s">
        <v>677</v>
      </c>
      <c r="AC1561" s="272" t="s">
        <v>677</v>
      </c>
      <c r="AD1561" s="272" t="s">
        <v>677</v>
      </c>
      <c r="AE1561" s="272" t="s">
        <v>677</v>
      </c>
      <c r="AF1561" s="272" t="s">
        <v>677</v>
      </c>
      <c r="AG1561" s="272" t="s">
        <v>677</v>
      </c>
      <c r="AH1561" s="272" t="s">
        <v>677</v>
      </c>
      <c r="AI1561" s="272" t="s">
        <v>677</v>
      </c>
      <c r="AJ1561" s="272" t="s">
        <v>677</v>
      </c>
      <c r="AK1561" s="272" t="s">
        <v>677</v>
      </c>
      <c r="AL1561" s="272" t="s">
        <v>677</v>
      </c>
      <c r="AM1561" s="272" t="s">
        <v>677</v>
      </c>
      <c r="AN1561" s="272" t="s">
        <v>677</v>
      </c>
      <c r="AO1561" s="272" t="s">
        <v>677</v>
      </c>
      <c r="AP1561" s="272" t="s">
        <v>677</v>
      </c>
      <c r="AQ1561" s="272" t="s">
        <v>677</v>
      </c>
      <c r="AR1561" s="272" t="s">
        <v>677</v>
      </c>
      <c r="AS1561" s="272" t="s">
        <v>677</v>
      </c>
      <c r="AT1561" s="272" t="s">
        <v>677</v>
      </c>
      <c r="AU1561" s="272" t="s">
        <v>677</v>
      </c>
      <c r="AV1561" s="272" t="s">
        <v>677</v>
      </c>
      <c r="AW1561" s="272" t="s">
        <v>677</v>
      </c>
      <c r="AX1561" s="272" t="s">
        <v>677</v>
      </c>
    </row>
    <row r="1562" spans="1:50">
      <c r="A1562" s="272">
        <v>810448</v>
      </c>
      <c r="B1562" s="272" t="s">
        <v>712</v>
      </c>
      <c r="C1562" s="272" t="s">
        <v>264</v>
      </c>
      <c r="D1562" s="272" t="s">
        <v>262</v>
      </c>
      <c r="E1562" s="272" t="s">
        <v>262</v>
      </c>
      <c r="F1562" s="272" t="s">
        <v>262</v>
      </c>
      <c r="G1562" s="272" t="s">
        <v>262</v>
      </c>
      <c r="H1562" s="272" t="s">
        <v>264</v>
      </c>
      <c r="I1562" s="272" t="s">
        <v>264</v>
      </c>
      <c r="J1562" s="272" t="s">
        <v>262</v>
      </c>
      <c r="K1562" s="272" t="s">
        <v>262</v>
      </c>
      <c r="L1562" s="272" t="s">
        <v>264</v>
      </c>
      <c r="M1562" s="272" t="s">
        <v>264</v>
      </c>
      <c r="N1562" s="272" t="s">
        <v>263</v>
      </c>
      <c r="O1562" s="272" t="s">
        <v>677</v>
      </c>
      <c r="P1562" s="272" t="s">
        <v>677</v>
      </c>
      <c r="Q1562" s="272" t="s">
        <v>677</v>
      </c>
      <c r="R1562" s="272" t="s">
        <v>677</v>
      </c>
      <c r="S1562" s="272" t="s">
        <v>677</v>
      </c>
      <c r="T1562" s="272" t="s">
        <v>677</v>
      </c>
      <c r="U1562" s="272" t="s">
        <v>677</v>
      </c>
      <c r="V1562" s="272" t="s">
        <v>677</v>
      </c>
      <c r="W1562" s="272" t="s">
        <v>677</v>
      </c>
      <c r="X1562" s="272" t="s">
        <v>677</v>
      </c>
      <c r="Y1562" s="272" t="s">
        <v>677</v>
      </c>
      <c r="Z1562" s="272" t="s">
        <v>677</v>
      </c>
      <c r="AA1562" s="272" t="s">
        <v>677</v>
      </c>
      <c r="AB1562" s="272" t="s">
        <v>677</v>
      </c>
      <c r="AC1562" s="272" t="s">
        <v>677</v>
      </c>
      <c r="AD1562" s="272" t="s">
        <v>677</v>
      </c>
      <c r="AE1562" s="272" t="s">
        <v>677</v>
      </c>
      <c r="AF1562" s="272" t="s">
        <v>677</v>
      </c>
      <c r="AG1562" s="272" t="s">
        <v>677</v>
      </c>
      <c r="AH1562" s="272" t="s">
        <v>677</v>
      </c>
      <c r="AI1562" s="272" t="s">
        <v>677</v>
      </c>
      <c r="AJ1562" s="272" t="s">
        <v>677</v>
      </c>
      <c r="AK1562" s="272" t="s">
        <v>677</v>
      </c>
      <c r="AL1562" s="272" t="s">
        <v>677</v>
      </c>
      <c r="AM1562" s="272" t="s">
        <v>677</v>
      </c>
      <c r="AN1562" s="272" t="s">
        <v>677</v>
      </c>
      <c r="AO1562" s="272" t="s">
        <v>677</v>
      </c>
      <c r="AP1562" s="272" t="s">
        <v>677</v>
      </c>
      <c r="AQ1562" s="272" t="s">
        <v>677</v>
      </c>
      <c r="AR1562" s="272" t="s">
        <v>677</v>
      </c>
      <c r="AS1562" s="272" t="s">
        <v>677</v>
      </c>
      <c r="AT1562" s="272" t="s">
        <v>677</v>
      </c>
      <c r="AU1562" s="272" t="s">
        <v>677</v>
      </c>
      <c r="AV1562" s="272" t="s">
        <v>677</v>
      </c>
      <c r="AW1562" s="272" t="s">
        <v>677</v>
      </c>
      <c r="AX1562" s="272" t="s">
        <v>677</v>
      </c>
    </row>
    <row r="1563" spans="1:50">
      <c r="A1563" s="272">
        <v>810454</v>
      </c>
      <c r="B1563" s="272" t="s">
        <v>712</v>
      </c>
      <c r="C1563" s="272" t="s">
        <v>262</v>
      </c>
      <c r="D1563" s="272" t="s">
        <v>264</v>
      </c>
      <c r="E1563" s="272" t="s">
        <v>264</v>
      </c>
      <c r="F1563" s="272" t="s">
        <v>262</v>
      </c>
      <c r="G1563" s="272" t="s">
        <v>262</v>
      </c>
      <c r="H1563" s="272" t="s">
        <v>262</v>
      </c>
      <c r="I1563" s="272" t="s">
        <v>263</v>
      </c>
      <c r="J1563" s="272" t="s">
        <v>263</v>
      </c>
      <c r="K1563" s="272" t="s">
        <v>263</v>
      </c>
      <c r="L1563" s="272" t="s">
        <v>263</v>
      </c>
      <c r="M1563" s="272" t="s">
        <v>263</v>
      </c>
      <c r="N1563" s="272" t="s">
        <v>263</v>
      </c>
      <c r="O1563" s="272" t="s">
        <v>677</v>
      </c>
      <c r="P1563" s="272" t="s">
        <v>677</v>
      </c>
      <c r="Q1563" s="272" t="s">
        <v>677</v>
      </c>
      <c r="R1563" s="272" t="s">
        <v>677</v>
      </c>
      <c r="S1563" s="272" t="s">
        <v>677</v>
      </c>
      <c r="T1563" s="272" t="s">
        <v>677</v>
      </c>
      <c r="U1563" s="272" t="s">
        <v>677</v>
      </c>
      <c r="V1563" s="272" t="s">
        <v>677</v>
      </c>
      <c r="W1563" s="272" t="s">
        <v>677</v>
      </c>
      <c r="X1563" s="272" t="s">
        <v>677</v>
      </c>
      <c r="Y1563" s="272" t="s">
        <v>677</v>
      </c>
      <c r="Z1563" s="272" t="s">
        <v>677</v>
      </c>
      <c r="AA1563" s="272" t="s">
        <v>677</v>
      </c>
      <c r="AB1563" s="272" t="s">
        <v>677</v>
      </c>
      <c r="AC1563" s="272" t="s">
        <v>677</v>
      </c>
      <c r="AD1563" s="272" t="s">
        <v>677</v>
      </c>
      <c r="AE1563" s="272" t="s">
        <v>677</v>
      </c>
      <c r="AF1563" s="272" t="s">
        <v>677</v>
      </c>
      <c r="AG1563" s="272" t="s">
        <v>677</v>
      </c>
      <c r="AH1563" s="272" t="s">
        <v>677</v>
      </c>
      <c r="AI1563" s="272" t="s">
        <v>677</v>
      </c>
      <c r="AJ1563" s="272" t="s">
        <v>677</v>
      </c>
      <c r="AK1563" s="272" t="s">
        <v>677</v>
      </c>
      <c r="AL1563" s="272" t="s">
        <v>677</v>
      </c>
      <c r="AM1563" s="272" t="s">
        <v>677</v>
      </c>
      <c r="AN1563" s="272" t="s">
        <v>677</v>
      </c>
      <c r="AO1563" s="272" t="s">
        <v>677</v>
      </c>
      <c r="AP1563" s="272" t="s">
        <v>677</v>
      </c>
      <c r="AQ1563" s="272" t="s">
        <v>677</v>
      </c>
      <c r="AR1563" s="272" t="s">
        <v>677</v>
      </c>
      <c r="AS1563" s="272" t="s">
        <v>677</v>
      </c>
      <c r="AT1563" s="272" t="s">
        <v>677</v>
      </c>
      <c r="AU1563" s="272" t="s">
        <v>677</v>
      </c>
      <c r="AV1563" s="272" t="s">
        <v>677</v>
      </c>
      <c r="AW1563" s="272" t="s">
        <v>677</v>
      </c>
      <c r="AX1563" s="272" t="s">
        <v>677</v>
      </c>
    </row>
    <row r="1564" spans="1:50">
      <c r="A1564" s="272">
        <v>810455</v>
      </c>
      <c r="B1564" s="272" t="s">
        <v>712</v>
      </c>
      <c r="C1564" s="272" t="s">
        <v>262</v>
      </c>
      <c r="D1564" s="272" t="s">
        <v>262</v>
      </c>
      <c r="E1564" s="272" t="s">
        <v>262</v>
      </c>
      <c r="F1564" s="272" t="s">
        <v>262</v>
      </c>
      <c r="G1564" s="272" t="s">
        <v>263</v>
      </c>
      <c r="H1564" s="272" t="s">
        <v>264</v>
      </c>
      <c r="I1564" s="272" t="s">
        <v>263</v>
      </c>
      <c r="J1564" s="272" t="s">
        <v>264</v>
      </c>
      <c r="K1564" s="272" t="s">
        <v>264</v>
      </c>
      <c r="L1564" s="272" t="s">
        <v>264</v>
      </c>
      <c r="M1564" s="272" t="s">
        <v>263</v>
      </c>
      <c r="N1564" s="272" t="s">
        <v>263</v>
      </c>
      <c r="O1564" s="272" t="s">
        <v>677</v>
      </c>
      <c r="P1564" s="272" t="s">
        <v>677</v>
      </c>
      <c r="Q1564" s="272" t="s">
        <v>677</v>
      </c>
      <c r="R1564" s="272" t="s">
        <v>677</v>
      </c>
      <c r="S1564" s="272" t="s">
        <v>677</v>
      </c>
      <c r="T1564" s="272" t="s">
        <v>677</v>
      </c>
      <c r="U1564" s="272" t="s">
        <v>677</v>
      </c>
      <c r="V1564" s="272" t="s">
        <v>677</v>
      </c>
      <c r="W1564" s="272" t="s">
        <v>677</v>
      </c>
      <c r="X1564" s="272" t="s">
        <v>677</v>
      </c>
      <c r="Y1564" s="272" t="s">
        <v>677</v>
      </c>
      <c r="Z1564" s="272" t="s">
        <v>677</v>
      </c>
      <c r="AA1564" s="272" t="s">
        <v>677</v>
      </c>
      <c r="AB1564" s="272" t="s">
        <v>677</v>
      </c>
      <c r="AC1564" s="272" t="s">
        <v>677</v>
      </c>
      <c r="AD1564" s="272" t="s">
        <v>677</v>
      </c>
      <c r="AE1564" s="272" t="s">
        <v>677</v>
      </c>
      <c r="AF1564" s="272" t="s">
        <v>677</v>
      </c>
      <c r="AG1564" s="272" t="s">
        <v>677</v>
      </c>
      <c r="AH1564" s="272" t="s">
        <v>677</v>
      </c>
      <c r="AI1564" s="272" t="s">
        <v>677</v>
      </c>
      <c r="AJ1564" s="272" t="s">
        <v>677</v>
      </c>
      <c r="AK1564" s="272" t="s">
        <v>677</v>
      </c>
      <c r="AL1564" s="272" t="s">
        <v>677</v>
      </c>
      <c r="AM1564" s="272" t="s">
        <v>677</v>
      </c>
      <c r="AN1564" s="272" t="s">
        <v>677</v>
      </c>
      <c r="AO1564" s="272" t="s">
        <v>677</v>
      </c>
      <c r="AP1564" s="272" t="s">
        <v>677</v>
      </c>
      <c r="AQ1564" s="272" t="s">
        <v>677</v>
      </c>
      <c r="AR1564" s="272" t="s">
        <v>677</v>
      </c>
      <c r="AS1564" s="272" t="s">
        <v>677</v>
      </c>
      <c r="AT1564" s="272" t="s">
        <v>677</v>
      </c>
      <c r="AU1564" s="272" t="s">
        <v>677</v>
      </c>
      <c r="AV1564" s="272" t="s">
        <v>677</v>
      </c>
      <c r="AW1564" s="272" t="s">
        <v>677</v>
      </c>
      <c r="AX1564" s="272" t="s">
        <v>677</v>
      </c>
    </row>
    <row r="1565" spans="1:50">
      <c r="A1565" s="272">
        <v>810460</v>
      </c>
      <c r="B1565" s="272" t="s">
        <v>712</v>
      </c>
      <c r="C1565" s="272" t="s">
        <v>262</v>
      </c>
      <c r="D1565" s="272" t="s">
        <v>262</v>
      </c>
      <c r="E1565" s="272" t="s">
        <v>264</v>
      </c>
      <c r="F1565" s="272" t="s">
        <v>262</v>
      </c>
      <c r="G1565" s="272" t="s">
        <v>264</v>
      </c>
      <c r="H1565" s="272" t="s">
        <v>262</v>
      </c>
      <c r="I1565" s="272" t="s">
        <v>264</v>
      </c>
      <c r="J1565" s="272" t="s">
        <v>263</v>
      </c>
      <c r="K1565" s="272" t="s">
        <v>262</v>
      </c>
      <c r="L1565" s="272" t="s">
        <v>264</v>
      </c>
      <c r="M1565" s="272" t="s">
        <v>263</v>
      </c>
      <c r="N1565" s="272" t="s">
        <v>263</v>
      </c>
      <c r="O1565" s="272" t="s">
        <v>677</v>
      </c>
      <c r="P1565" s="272" t="s">
        <v>677</v>
      </c>
      <c r="Q1565" s="272" t="s">
        <v>677</v>
      </c>
      <c r="R1565" s="272" t="s">
        <v>677</v>
      </c>
      <c r="S1565" s="272" t="s">
        <v>677</v>
      </c>
      <c r="T1565" s="272" t="s">
        <v>677</v>
      </c>
      <c r="U1565" s="272" t="s">
        <v>677</v>
      </c>
      <c r="V1565" s="272" t="s">
        <v>677</v>
      </c>
      <c r="W1565" s="272" t="s">
        <v>677</v>
      </c>
      <c r="X1565" s="272" t="s">
        <v>677</v>
      </c>
      <c r="Y1565" s="272" t="s">
        <v>677</v>
      </c>
      <c r="Z1565" s="272" t="s">
        <v>677</v>
      </c>
      <c r="AA1565" s="272" t="s">
        <v>677</v>
      </c>
      <c r="AB1565" s="272" t="s">
        <v>677</v>
      </c>
      <c r="AC1565" s="272" t="s">
        <v>677</v>
      </c>
      <c r="AD1565" s="272" t="s">
        <v>677</v>
      </c>
      <c r="AE1565" s="272" t="s">
        <v>677</v>
      </c>
      <c r="AF1565" s="272" t="s">
        <v>677</v>
      </c>
      <c r="AG1565" s="272" t="s">
        <v>677</v>
      </c>
      <c r="AH1565" s="272" t="s">
        <v>677</v>
      </c>
      <c r="AI1565" s="272" t="s">
        <v>677</v>
      </c>
      <c r="AJ1565" s="272" t="s">
        <v>677</v>
      </c>
      <c r="AK1565" s="272" t="s">
        <v>677</v>
      </c>
      <c r="AL1565" s="272" t="s">
        <v>677</v>
      </c>
      <c r="AM1565" s="272" t="s">
        <v>677</v>
      </c>
      <c r="AN1565" s="272" t="s">
        <v>677</v>
      </c>
      <c r="AO1565" s="272" t="s">
        <v>677</v>
      </c>
      <c r="AP1565" s="272" t="s">
        <v>677</v>
      </c>
      <c r="AQ1565" s="272" t="s">
        <v>677</v>
      </c>
      <c r="AR1565" s="272" t="s">
        <v>677</v>
      </c>
      <c r="AS1565" s="272" t="s">
        <v>677</v>
      </c>
      <c r="AT1565" s="272" t="s">
        <v>677</v>
      </c>
      <c r="AU1565" s="272" t="s">
        <v>677</v>
      </c>
      <c r="AV1565" s="272" t="s">
        <v>677</v>
      </c>
      <c r="AW1565" s="272" t="s">
        <v>677</v>
      </c>
      <c r="AX1565" s="272" t="s">
        <v>677</v>
      </c>
    </row>
    <row r="1566" spans="1:50">
      <c r="A1566" s="272">
        <v>810469</v>
      </c>
      <c r="B1566" s="272" t="s">
        <v>712</v>
      </c>
      <c r="C1566" s="272" t="s">
        <v>264</v>
      </c>
      <c r="D1566" s="272" t="s">
        <v>264</v>
      </c>
      <c r="E1566" s="272" t="s">
        <v>262</v>
      </c>
      <c r="F1566" s="272" t="s">
        <v>264</v>
      </c>
      <c r="G1566" s="272" t="s">
        <v>264</v>
      </c>
      <c r="H1566" s="272" t="s">
        <v>262</v>
      </c>
      <c r="I1566" s="272" t="s">
        <v>262</v>
      </c>
      <c r="J1566" s="272" t="s">
        <v>262</v>
      </c>
      <c r="K1566" s="272" t="s">
        <v>262</v>
      </c>
      <c r="L1566" s="272" t="s">
        <v>264</v>
      </c>
      <c r="M1566" s="272" t="s">
        <v>263</v>
      </c>
      <c r="N1566" s="272" t="s">
        <v>263</v>
      </c>
      <c r="O1566" s="272" t="s">
        <v>677</v>
      </c>
      <c r="P1566" s="272" t="s">
        <v>677</v>
      </c>
      <c r="Q1566" s="272" t="s">
        <v>677</v>
      </c>
      <c r="R1566" s="272" t="s">
        <v>677</v>
      </c>
      <c r="S1566" s="272" t="s">
        <v>677</v>
      </c>
      <c r="T1566" s="272" t="s">
        <v>677</v>
      </c>
      <c r="U1566" s="272" t="s">
        <v>677</v>
      </c>
      <c r="V1566" s="272" t="s">
        <v>677</v>
      </c>
      <c r="W1566" s="272" t="s">
        <v>677</v>
      </c>
      <c r="X1566" s="272" t="s">
        <v>677</v>
      </c>
      <c r="Y1566" s="272" t="s">
        <v>677</v>
      </c>
      <c r="Z1566" s="272" t="s">
        <v>677</v>
      </c>
      <c r="AA1566" s="272" t="s">
        <v>677</v>
      </c>
      <c r="AB1566" s="272" t="s">
        <v>677</v>
      </c>
      <c r="AC1566" s="272" t="s">
        <v>677</v>
      </c>
      <c r="AD1566" s="272" t="s">
        <v>677</v>
      </c>
      <c r="AE1566" s="272" t="s">
        <v>677</v>
      </c>
      <c r="AF1566" s="272" t="s">
        <v>677</v>
      </c>
      <c r="AG1566" s="272" t="s">
        <v>677</v>
      </c>
      <c r="AH1566" s="272" t="s">
        <v>677</v>
      </c>
      <c r="AI1566" s="272" t="s">
        <v>677</v>
      </c>
      <c r="AJ1566" s="272" t="s">
        <v>677</v>
      </c>
      <c r="AK1566" s="272" t="s">
        <v>677</v>
      </c>
      <c r="AL1566" s="272" t="s">
        <v>677</v>
      </c>
      <c r="AM1566" s="272" t="s">
        <v>677</v>
      </c>
      <c r="AN1566" s="272" t="s">
        <v>677</v>
      </c>
      <c r="AO1566" s="272" t="s">
        <v>677</v>
      </c>
      <c r="AP1566" s="272" t="s">
        <v>677</v>
      </c>
      <c r="AQ1566" s="272" t="s">
        <v>677</v>
      </c>
      <c r="AR1566" s="272" t="s">
        <v>677</v>
      </c>
      <c r="AS1566" s="272" t="s">
        <v>677</v>
      </c>
      <c r="AT1566" s="272" t="s">
        <v>677</v>
      </c>
      <c r="AU1566" s="272" t="s">
        <v>677</v>
      </c>
      <c r="AV1566" s="272" t="s">
        <v>677</v>
      </c>
      <c r="AW1566" s="272" t="s">
        <v>677</v>
      </c>
      <c r="AX1566" s="272" t="s">
        <v>677</v>
      </c>
    </row>
    <row r="1567" spans="1:50">
      <c r="A1567" s="272">
        <v>810479</v>
      </c>
      <c r="B1567" s="272" t="s">
        <v>712</v>
      </c>
      <c r="C1567" s="272" t="s">
        <v>262</v>
      </c>
      <c r="D1567" s="272" t="s">
        <v>262</v>
      </c>
      <c r="E1567" s="272" t="s">
        <v>262</v>
      </c>
      <c r="F1567" s="272" t="s">
        <v>264</v>
      </c>
      <c r="G1567" s="272" t="s">
        <v>262</v>
      </c>
      <c r="H1567" s="272" t="s">
        <v>262</v>
      </c>
      <c r="I1567" s="272" t="s">
        <v>264</v>
      </c>
      <c r="J1567" s="272" t="s">
        <v>262</v>
      </c>
      <c r="K1567" s="272" t="s">
        <v>264</v>
      </c>
      <c r="L1567" s="272" t="s">
        <v>264</v>
      </c>
      <c r="M1567" s="272" t="s">
        <v>264</v>
      </c>
      <c r="N1567" s="272" t="s">
        <v>262</v>
      </c>
      <c r="O1567" s="272" t="s">
        <v>677</v>
      </c>
      <c r="P1567" s="272" t="s">
        <v>677</v>
      </c>
      <c r="Q1567" s="272" t="s">
        <v>677</v>
      </c>
      <c r="R1567" s="272" t="s">
        <v>677</v>
      </c>
      <c r="S1567" s="272" t="s">
        <v>677</v>
      </c>
      <c r="T1567" s="272" t="s">
        <v>677</v>
      </c>
      <c r="U1567" s="272" t="s">
        <v>677</v>
      </c>
      <c r="V1567" s="272" t="s">
        <v>677</v>
      </c>
      <c r="W1567" s="272" t="s">
        <v>677</v>
      </c>
      <c r="X1567" s="272" t="s">
        <v>677</v>
      </c>
      <c r="Y1567" s="272" t="s">
        <v>677</v>
      </c>
      <c r="Z1567" s="272" t="s">
        <v>677</v>
      </c>
      <c r="AA1567" s="272" t="s">
        <v>677</v>
      </c>
      <c r="AB1567" s="272" t="s">
        <v>677</v>
      </c>
      <c r="AC1567" s="272" t="s">
        <v>677</v>
      </c>
      <c r="AD1567" s="272" t="s">
        <v>677</v>
      </c>
      <c r="AE1567" s="272" t="s">
        <v>677</v>
      </c>
      <c r="AF1567" s="272" t="s">
        <v>677</v>
      </c>
      <c r="AG1567" s="272" t="s">
        <v>677</v>
      </c>
      <c r="AH1567" s="272" t="s">
        <v>677</v>
      </c>
      <c r="AI1567" s="272" t="s">
        <v>677</v>
      </c>
      <c r="AJ1567" s="272" t="s">
        <v>677</v>
      </c>
      <c r="AK1567" s="272" t="s">
        <v>677</v>
      </c>
      <c r="AL1567" s="272" t="s">
        <v>677</v>
      </c>
      <c r="AM1567" s="272" t="s">
        <v>677</v>
      </c>
      <c r="AN1567" s="272" t="s">
        <v>677</v>
      </c>
      <c r="AO1567" s="272" t="s">
        <v>677</v>
      </c>
      <c r="AP1567" s="272" t="s">
        <v>677</v>
      </c>
      <c r="AQ1567" s="272" t="s">
        <v>677</v>
      </c>
      <c r="AR1567" s="272" t="s">
        <v>677</v>
      </c>
      <c r="AS1567" s="272" t="s">
        <v>677</v>
      </c>
      <c r="AT1567" s="272" t="s">
        <v>677</v>
      </c>
      <c r="AU1567" s="272" t="s">
        <v>677</v>
      </c>
      <c r="AV1567" s="272" t="s">
        <v>677</v>
      </c>
      <c r="AW1567" s="272" t="s">
        <v>677</v>
      </c>
      <c r="AX1567" s="272" t="s">
        <v>677</v>
      </c>
    </row>
    <row r="1568" spans="1:50">
      <c r="A1568" s="272">
        <v>810493</v>
      </c>
      <c r="B1568" s="272" t="s">
        <v>712</v>
      </c>
      <c r="C1568" s="272" t="s">
        <v>262</v>
      </c>
      <c r="D1568" s="272" t="s">
        <v>262</v>
      </c>
      <c r="E1568" s="272" t="s">
        <v>262</v>
      </c>
      <c r="F1568" s="272" t="s">
        <v>264</v>
      </c>
      <c r="G1568" s="272" t="s">
        <v>262</v>
      </c>
      <c r="H1568" s="272" t="s">
        <v>262</v>
      </c>
      <c r="I1568" s="272" t="s">
        <v>262</v>
      </c>
      <c r="J1568" s="272" t="s">
        <v>263</v>
      </c>
      <c r="K1568" s="272" t="s">
        <v>264</v>
      </c>
      <c r="L1568" s="272" t="s">
        <v>263</v>
      </c>
      <c r="M1568" s="272" t="s">
        <v>263</v>
      </c>
      <c r="N1568" s="272" t="s">
        <v>263</v>
      </c>
      <c r="O1568" s="272" t="s">
        <v>677</v>
      </c>
      <c r="P1568" s="272" t="s">
        <v>677</v>
      </c>
      <c r="Q1568" s="272" t="s">
        <v>677</v>
      </c>
      <c r="R1568" s="272" t="s">
        <v>677</v>
      </c>
      <c r="S1568" s="272" t="s">
        <v>677</v>
      </c>
      <c r="T1568" s="272" t="s">
        <v>677</v>
      </c>
      <c r="U1568" s="272" t="s">
        <v>677</v>
      </c>
      <c r="V1568" s="272" t="s">
        <v>677</v>
      </c>
      <c r="W1568" s="272" t="s">
        <v>677</v>
      </c>
      <c r="X1568" s="272" t="s">
        <v>677</v>
      </c>
      <c r="Y1568" s="272" t="s">
        <v>677</v>
      </c>
      <c r="Z1568" s="272" t="s">
        <v>677</v>
      </c>
      <c r="AA1568" s="272" t="s">
        <v>677</v>
      </c>
      <c r="AB1568" s="272" t="s">
        <v>677</v>
      </c>
      <c r="AC1568" s="272" t="s">
        <v>677</v>
      </c>
      <c r="AD1568" s="272" t="s">
        <v>677</v>
      </c>
      <c r="AE1568" s="272" t="s">
        <v>677</v>
      </c>
      <c r="AF1568" s="272" t="s">
        <v>677</v>
      </c>
      <c r="AG1568" s="272" t="s">
        <v>677</v>
      </c>
      <c r="AH1568" s="272" t="s">
        <v>677</v>
      </c>
      <c r="AI1568" s="272" t="s">
        <v>677</v>
      </c>
      <c r="AJ1568" s="272" t="s">
        <v>677</v>
      </c>
      <c r="AK1568" s="272" t="s">
        <v>677</v>
      </c>
      <c r="AL1568" s="272" t="s">
        <v>677</v>
      </c>
      <c r="AM1568" s="272" t="s">
        <v>677</v>
      </c>
      <c r="AN1568" s="272" t="s">
        <v>677</v>
      </c>
      <c r="AO1568" s="272" t="s">
        <v>677</v>
      </c>
      <c r="AP1568" s="272" t="s">
        <v>677</v>
      </c>
      <c r="AQ1568" s="272" t="s">
        <v>677</v>
      </c>
      <c r="AR1568" s="272" t="s">
        <v>677</v>
      </c>
      <c r="AS1568" s="272" t="s">
        <v>677</v>
      </c>
      <c r="AT1568" s="272" t="s">
        <v>677</v>
      </c>
      <c r="AU1568" s="272" t="s">
        <v>677</v>
      </c>
      <c r="AV1568" s="272" t="s">
        <v>677</v>
      </c>
      <c r="AW1568" s="272" t="s">
        <v>677</v>
      </c>
      <c r="AX1568" s="272" t="s">
        <v>677</v>
      </c>
    </row>
    <row r="1569" spans="1:50">
      <c r="A1569" s="272">
        <v>810518</v>
      </c>
      <c r="B1569" s="272" t="s">
        <v>712</v>
      </c>
      <c r="C1569" s="272" t="s">
        <v>264</v>
      </c>
      <c r="D1569" s="272" t="s">
        <v>264</v>
      </c>
      <c r="E1569" s="272" t="s">
        <v>264</v>
      </c>
      <c r="F1569" s="272" t="s">
        <v>262</v>
      </c>
      <c r="G1569" s="272" t="s">
        <v>262</v>
      </c>
      <c r="H1569" s="272" t="s">
        <v>262</v>
      </c>
      <c r="I1569" s="272" t="s">
        <v>262</v>
      </c>
      <c r="J1569" s="272" t="s">
        <v>262</v>
      </c>
      <c r="K1569" s="272" t="s">
        <v>262</v>
      </c>
      <c r="L1569" s="272" t="s">
        <v>262</v>
      </c>
      <c r="M1569" s="272" t="s">
        <v>262</v>
      </c>
      <c r="N1569" s="272" t="s">
        <v>264</v>
      </c>
      <c r="O1569" s="272" t="s">
        <v>677</v>
      </c>
      <c r="P1569" s="272" t="s">
        <v>677</v>
      </c>
      <c r="Q1569" s="272" t="s">
        <v>677</v>
      </c>
      <c r="R1569" s="272" t="s">
        <v>677</v>
      </c>
      <c r="S1569" s="272" t="s">
        <v>677</v>
      </c>
      <c r="T1569" s="272" t="s">
        <v>677</v>
      </c>
      <c r="U1569" s="272" t="s">
        <v>677</v>
      </c>
      <c r="V1569" s="272" t="s">
        <v>677</v>
      </c>
      <c r="W1569" s="272" t="s">
        <v>677</v>
      </c>
      <c r="X1569" s="272" t="s">
        <v>677</v>
      </c>
      <c r="Y1569" s="272" t="s">
        <v>677</v>
      </c>
      <c r="Z1569" s="272" t="s">
        <v>677</v>
      </c>
      <c r="AA1569" s="272" t="s">
        <v>677</v>
      </c>
      <c r="AB1569" s="272" t="s">
        <v>677</v>
      </c>
      <c r="AC1569" s="272" t="s">
        <v>677</v>
      </c>
      <c r="AD1569" s="272" t="s">
        <v>677</v>
      </c>
      <c r="AE1569" s="272" t="s">
        <v>677</v>
      </c>
      <c r="AF1569" s="272" t="s">
        <v>677</v>
      </c>
      <c r="AG1569" s="272" t="s">
        <v>677</v>
      </c>
      <c r="AH1569" s="272" t="s">
        <v>677</v>
      </c>
      <c r="AI1569" s="272" t="s">
        <v>677</v>
      </c>
      <c r="AJ1569" s="272" t="s">
        <v>677</v>
      </c>
      <c r="AK1569" s="272" t="s">
        <v>677</v>
      </c>
      <c r="AL1569" s="272" t="s">
        <v>677</v>
      </c>
      <c r="AM1569" s="272" t="s">
        <v>677</v>
      </c>
      <c r="AN1569" s="272" t="s">
        <v>677</v>
      </c>
      <c r="AO1569" s="272" t="s">
        <v>677</v>
      </c>
      <c r="AP1569" s="272" t="s">
        <v>677</v>
      </c>
      <c r="AQ1569" s="272" t="s">
        <v>677</v>
      </c>
      <c r="AR1569" s="272" t="s">
        <v>677</v>
      </c>
      <c r="AS1569" s="272" t="s">
        <v>677</v>
      </c>
      <c r="AT1569" s="272" t="s">
        <v>677</v>
      </c>
      <c r="AU1569" s="272" t="s">
        <v>677</v>
      </c>
      <c r="AV1569" s="272" t="s">
        <v>677</v>
      </c>
      <c r="AW1569" s="272" t="s">
        <v>677</v>
      </c>
      <c r="AX1569" s="272" t="s">
        <v>677</v>
      </c>
    </row>
    <row r="1570" spans="1:50">
      <c r="A1570" s="272">
        <v>810548</v>
      </c>
      <c r="B1570" s="272" t="s">
        <v>712</v>
      </c>
      <c r="C1570" s="272" t="s">
        <v>262</v>
      </c>
      <c r="D1570" s="272" t="s">
        <v>262</v>
      </c>
      <c r="E1570" s="272" t="s">
        <v>262</v>
      </c>
      <c r="F1570" s="272" t="s">
        <v>264</v>
      </c>
      <c r="G1570" s="272" t="s">
        <v>264</v>
      </c>
      <c r="H1570" s="272" t="s">
        <v>262</v>
      </c>
      <c r="I1570" s="272" t="s">
        <v>264</v>
      </c>
      <c r="J1570" s="272" t="s">
        <v>262</v>
      </c>
      <c r="K1570" s="272" t="s">
        <v>264</v>
      </c>
      <c r="L1570" s="272" t="s">
        <v>264</v>
      </c>
      <c r="M1570" s="272" t="s">
        <v>263</v>
      </c>
      <c r="N1570" s="272" t="s">
        <v>263</v>
      </c>
      <c r="O1570" s="272" t="s">
        <v>677</v>
      </c>
      <c r="P1570" s="272" t="s">
        <v>677</v>
      </c>
      <c r="Q1570" s="272" t="s">
        <v>677</v>
      </c>
      <c r="R1570" s="272" t="s">
        <v>677</v>
      </c>
      <c r="S1570" s="272" t="s">
        <v>677</v>
      </c>
      <c r="T1570" s="272" t="s">
        <v>677</v>
      </c>
      <c r="U1570" s="272" t="s">
        <v>677</v>
      </c>
      <c r="V1570" s="272" t="s">
        <v>677</v>
      </c>
      <c r="W1570" s="272" t="s">
        <v>677</v>
      </c>
      <c r="X1570" s="272" t="s">
        <v>677</v>
      </c>
      <c r="Y1570" s="272" t="s">
        <v>677</v>
      </c>
      <c r="Z1570" s="272" t="s">
        <v>677</v>
      </c>
      <c r="AA1570" s="272" t="s">
        <v>677</v>
      </c>
      <c r="AB1570" s="272" t="s">
        <v>677</v>
      </c>
      <c r="AC1570" s="272" t="s">
        <v>677</v>
      </c>
      <c r="AD1570" s="272" t="s">
        <v>677</v>
      </c>
      <c r="AE1570" s="272" t="s">
        <v>677</v>
      </c>
      <c r="AF1570" s="272" t="s">
        <v>677</v>
      </c>
      <c r="AG1570" s="272" t="s">
        <v>677</v>
      </c>
      <c r="AH1570" s="272" t="s">
        <v>677</v>
      </c>
      <c r="AI1570" s="272" t="s">
        <v>677</v>
      </c>
      <c r="AJ1570" s="272" t="s">
        <v>677</v>
      </c>
      <c r="AK1570" s="272" t="s">
        <v>677</v>
      </c>
      <c r="AL1570" s="272" t="s">
        <v>677</v>
      </c>
      <c r="AM1570" s="272" t="s">
        <v>677</v>
      </c>
      <c r="AN1570" s="272" t="s">
        <v>677</v>
      </c>
      <c r="AO1570" s="272" t="s">
        <v>677</v>
      </c>
      <c r="AP1570" s="272" t="s">
        <v>677</v>
      </c>
      <c r="AQ1570" s="272" t="s">
        <v>677</v>
      </c>
      <c r="AR1570" s="272" t="s">
        <v>677</v>
      </c>
      <c r="AS1570" s="272" t="s">
        <v>677</v>
      </c>
      <c r="AT1570" s="272" t="s">
        <v>677</v>
      </c>
      <c r="AU1570" s="272" t="s">
        <v>677</v>
      </c>
      <c r="AV1570" s="272" t="s">
        <v>677</v>
      </c>
      <c r="AW1570" s="272" t="s">
        <v>677</v>
      </c>
      <c r="AX1570" s="272" t="s">
        <v>677</v>
      </c>
    </row>
    <row r="1571" spans="1:50">
      <c r="A1571" s="272">
        <v>810555</v>
      </c>
      <c r="B1571" s="272" t="s">
        <v>712</v>
      </c>
      <c r="C1571" s="272" t="s">
        <v>262</v>
      </c>
      <c r="D1571" s="272" t="s">
        <v>264</v>
      </c>
      <c r="E1571" s="272" t="s">
        <v>264</v>
      </c>
      <c r="F1571" s="272" t="s">
        <v>264</v>
      </c>
      <c r="G1571" s="272" t="s">
        <v>262</v>
      </c>
      <c r="H1571" s="272" t="s">
        <v>262</v>
      </c>
      <c r="I1571" s="272" t="s">
        <v>262</v>
      </c>
      <c r="J1571" s="272" t="s">
        <v>262</v>
      </c>
      <c r="K1571" s="272" t="s">
        <v>262</v>
      </c>
      <c r="L1571" s="272" t="s">
        <v>262</v>
      </c>
      <c r="M1571" s="272" t="s">
        <v>264</v>
      </c>
      <c r="N1571" s="272" t="s">
        <v>263</v>
      </c>
      <c r="O1571" s="272" t="s">
        <v>677</v>
      </c>
      <c r="P1571" s="272" t="s">
        <v>677</v>
      </c>
      <c r="Q1571" s="272" t="s">
        <v>677</v>
      </c>
      <c r="R1571" s="272" t="s">
        <v>677</v>
      </c>
      <c r="S1571" s="272" t="s">
        <v>677</v>
      </c>
      <c r="T1571" s="272" t="s">
        <v>677</v>
      </c>
      <c r="U1571" s="272" t="s">
        <v>677</v>
      </c>
      <c r="V1571" s="272" t="s">
        <v>677</v>
      </c>
      <c r="W1571" s="272" t="s">
        <v>677</v>
      </c>
      <c r="X1571" s="272" t="s">
        <v>677</v>
      </c>
      <c r="Y1571" s="272" t="s">
        <v>677</v>
      </c>
      <c r="Z1571" s="272" t="s">
        <v>677</v>
      </c>
      <c r="AA1571" s="272" t="s">
        <v>677</v>
      </c>
      <c r="AB1571" s="272" t="s">
        <v>677</v>
      </c>
      <c r="AC1571" s="272" t="s">
        <v>677</v>
      </c>
      <c r="AD1571" s="272" t="s">
        <v>677</v>
      </c>
      <c r="AE1571" s="272" t="s">
        <v>677</v>
      </c>
      <c r="AF1571" s="272" t="s">
        <v>677</v>
      </c>
      <c r="AG1571" s="272" t="s">
        <v>677</v>
      </c>
      <c r="AH1571" s="272" t="s">
        <v>677</v>
      </c>
      <c r="AI1571" s="272" t="s">
        <v>677</v>
      </c>
      <c r="AJ1571" s="272" t="s">
        <v>677</v>
      </c>
      <c r="AK1571" s="272" t="s">
        <v>677</v>
      </c>
      <c r="AL1571" s="272" t="s">
        <v>677</v>
      </c>
      <c r="AM1571" s="272" t="s">
        <v>677</v>
      </c>
      <c r="AN1571" s="272" t="s">
        <v>677</v>
      </c>
      <c r="AO1571" s="272" t="s">
        <v>677</v>
      </c>
      <c r="AP1571" s="272" t="s">
        <v>677</v>
      </c>
      <c r="AQ1571" s="272" t="s">
        <v>677</v>
      </c>
      <c r="AR1571" s="272" t="s">
        <v>677</v>
      </c>
      <c r="AS1571" s="272" t="s">
        <v>677</v>
      </c>
      <c r="AT1571" s="272" t="s">
        <v>677</v>
      </c>
      <c r="AU1571" s="272" t="s">
        <v>677</v>
      </c>
      <c r="AV1571" s="272" t="s">
        <v>677</v>
      </c>
      <c r="AW1571" s="272" t="s">
        <v>677</v>
      </c>
      <c r="AX1571" s="272" t="s">
        <v>677</v>
      </c>
    </row>
    <row r="1572" spans="1:50">
      <c r="A1572" s="272">
        <v>810558</v>
      </c>
      <c r="B1572" s="272" t="s">
        <v>712</v>
      </c>
      <c r="C1572" s="272" t="s">
        <v>263</v>
      </c>
      <c r="D1572" s="272" t="s">
        <v>264</v>
      </c>
      <c r="E1572" s="272" t="s">
        <v>263</v>
      </c>
      <c r="F1572" s="272" t="s">
        <v>263</v>
      </c>
      <c r="G1572" s="272" t="s">
        <v>263</v>
      </c>
      <c r="H1572" s="272" t="s">
        <v>262</v>
      </c>
      <c r="I1572" s="272" t="s">
        <v>263</v>
      </c>
      <c r="J1572" s="272" t="s">
        <v>262</v>
      </c>
      <c r="K1572" s="272" t="s">
        <v>264</v>
      </c>
      <c r="L1572" s="272" t="s">
        <v>263</v>
      </c>
      <c r="M1572" s="272" t="s">
        <v>263</v>
      </c>
      <c r="N1572" s="272" t="s">
        <v>263</v>
      </c>
      <c r="O1572" s="272" t="s">
        <v>677</v>
      </c>
      <c r="P1572" s="272" t="s">
        <v>677</v>
      </c>
      <c r="Q1572" s="272" t="s">
        <v>677</v>
      </c>
      <c r="R1572" s="272" t="s">
        <v>677</v>
      </c>
      <c r="S1572" s="272" t="s">
        <v>677</v>
      </c>
      <c r="T1572" s="272" t="s">
        <v>677</v>
      </c>
      <c r="U1572" s="272" t="s">
        <v>677</v>
      </c>
      <c r="V1572" s="272" t="s">
        <v>677</v>
      </c>
      <c r="W1572" s="272" t="s">
        <v>677</v>
      </c>
      <c r="X1572" s="272" t="s">
        <v>677</v>
      </c>
      <c r="Y1572" s="272" t="s">
        <v>677</v>
      </c>
      <c r="Z1572" s="272" t="s">
        <v>677</v>
      </c>
      <c r="AA1572" s="272" t="s">
        <v>677</v>
      </c>
      <c r="AB1572" s="272" t="s">
        <v>677</v>
      </c>
      <c r="AC1572" s="272" t="s">
        <v>677</v>
      </c>
      <c r="AD1572" s="272" t="s">
        <v>677</v>
      </c>
      <c r="AE1572" s="272" t="s">
        <v>677</v>
      </c>
      <c r="AF1572" s="272" t="s">
        <v>677</v>
      </c>
      <c r="AG1572" s="272" t="s">
        <v>677</v>
      </c>
      <c r="AH1572" s="272" t="s">
        <v>677</v>
      </c>
      <c r="AI1572" s="272" t="s">
        <v>677</v>
      </c>
      <c r="AJ1572" s="272" t="s">
        <v>677</v>
      </c>
      <c r="AK1572" s="272" t="s">
        <v>677</v>
      </c>
      <c r="AL1572" s="272" t="s">
        <v>677</v>
      </c>
      <c r="AM1572" s="272" t="s">
        <v>677</v>
      </c>
      <c r="AN1572" s="272" t="s">
        <v>677</v>
      </c>
      <c r="AO1572" s="272" t="s">
        <v>677</v>
      </c>
      <c r="AP1572" s="272" t="s">
        <v>677</v>
      </c>
      <c r="AQ1572" s="272" t="s">
        <v>677</v>
      </c>
      <c r="AR1572" s="272" t="s">
        <v>677</v>
      </c>
      <c r="AS1572" s="272" t="s">
        <v>677</v>
      </c>
      <c r="AT1572" s="272" t="s">
        <v>677</v>
      </c>
      <c r="AU1572" s="272" t="s">
        <v>677</v>
      </c>
      <c r="AV1572" s="272" t="s">
        <v>677</v>
      </c>
      <c r="AW1572" s="272" t="s">
        <v>677</v>
      </c>
      <c r="AX1572" s="272" t="s">
        <v>677</v>
      </c>
    </row>
    <row r="1573" spans="1:50">
      <c r="A1573" s="272">
        <v>810559</v>
      </c>
      <c r="B1573" s="272" t="s">
        <v>712</v>
      </c>
      <c r="C1573" s="272" t="s">
        <v>262</v>
      </c>
      <c r="D1573" s="272" t="s">
        <v>262</v>
      </c>
      <c r="E1573" s="272" t="s">
        <v>264</v>
      </c>
      <c r="F1573" s="272" t="s">
        <v>264</v>
      </c>
      <c r="G1573" s="272" t="s">
        <v>264</v>
      </c>
      <c r="H1573" s="272" t="s">
        <v>262</v>
      </c>
      <c r="I1573" s="272" t="s">
        <v>262</v>
      </c>
      <c r="J1573" s="272" t="s">
        <v>264</v>
      </c>
      <c r="K1573" s="272" t="s">
        <v>264</v>
      </c>
      <c r="L1573" s="272" t="s">
        <v>262</v>
      </c>
      <c r="M1573" s="272" t="s">
        <v>264</v>
      </c>
      <c r="N1573" s="272" t="s">
        <v>263</v>
      </c>
      <c r="O1573" s="272" t="s">
        <v>677</v>
      </c>
      <c r="P1573" s="272" t="s">
        <v>677</v>
      </c>
      <c r="Q1573" s="272" t="s">
        <v>677</v>
      </c>
      <c r="R1573" s="272" t="s">
        <v>677</v>
      </c>
      <c r="S1573" s="272" t="s">
        <v>677</v>
      </c>
      <c r="T1573" s="272" t="s">
        <v>677</v>
      </c>
      <c r="U1573" s="272" t="s">
        <v>677</v>
      </c>
      <c r="V1573" s="272" t="s">
        <v>677</v>
      </c>
      <c r="W1573" s="272" t="s">
        <v>677</v>
      </c>
      <c r="X1573" s="272" t="s">
        <v>677</v>
      </c>
      <c r="Y1573" s="272" t="s">
        <v>677</v>
      </c>
      <c r="Z1573" s="272" t="s">
        <v>677</v>
      </c>
      <c r="AA1573" s="272" t="s">
        <v>677</v>
      </c>
      <c r="AB1573" s="272" t="s">
        <v>677</v>
      </c>
      <c r="AC1573" s="272" t="s">
        <v>677</v>
      </c>
      <c r="AD1573" s="272" t="s">
        <v>677</v>
      </c>
      <c r="AE1573" s="272" t="s">
        <v>677</v>
      </c>
      <c r="AF1573" s="272" t="s">
        <v>677</v>
      </c>
      <c r="AG1573" s="272" t="s">
        <v>677</v>
      </c>
      <c r="AH1573" s="272" t="s">
        <v>677</v>
      </c>
      <c r="AI1573" s="272" t="s">
        <v>677</v>
      </c>
      <c r="AJ1573" s="272" t="s">
        <v>677</v>
      </c>
      <c r="AK1573" s="272" t="s">
        <v>677</v>
      </c>
      <c r="AL1573" s="272" t="s">
        <v>677</v>
      </c>
      <c r="AM1573" s="272" t="s">
        <v>677</v>
      </c>
      <c r="AN1573" s="272" t="s">
        <v>677</v>
      </c>
      <c r="AO1573" s="272" t="s">
        <v>677</v>
      </c>
      <c r="AP1573" s="272" t="s">
        <v>677</v>
      </c>
      <c r="AQ1573" s="272" t="s">
        <v>677</v>
      </c>
      <c r="AR1573" s="272" t="s">
        <v>677</v>
      </c>
      <c r="AS1573" s="272" t="s">
        <v>677</v>
      </c>
      <c r="AT1573" s="272" t="s">
        <v>677</v>
      </c>
      <c r="AU1573" s="272" t="s">
        <v>677</v>
      </c>
      <c r="AV1573" s="272" t="s">
        <v>677</v>
      </c>
      <c r="AW1573" s="272" t="s">
        <v>677</v>
      </c>
      <c r="AX1573" s="272" t="s">
        <v>677</v>
      </c>
    </row>
    <row r="1574" spans="1:50">
      <c r="A1574" s="272">
        <v>810563</v>
      </c>
      <c r="B1574" s="272" t="s">
        <v>712</v>
      </c>
      <c r="C1574" s="272" t="s">
        <v>262</v>
      </c>
      <c r="D1574" s="272" t="s">
        <v>263</v>
      </c>
      <c r="E1574" s="272" t="s">
        <v>263</v>
      </c>
      <c r="F1574" s="272" t="s">
        <v>262</v>
      </c>
      <c r="G1574" s="272" t="s">
        <v>262</v>
      </c>
      <c r="H1574" s="272" t="s">
        <v>263</v>
      </c>
      <c r="I1574" s="272" t="s">
        <v>262</v>
      </c>
      <c r="J1574" s="272" t="s">
        <v>263</v>
      </c>
      <c r="K1574" s="272" t="s">
        <v>263</v>
      </c>
      <c r="L1574" s="272" t="s">
        <v>263</v>
      </c>
      <c r="M1574" s="272" t="s">
        <v>263</v>
      </c>
      <c r="N1574" s="272" t="s">
        <v>264</v>
      </c>
      <c r="O1574" s="272" t="s">
        <v>677</v>
      </c>
      <c r="P1574" s="272" t="s">
        <v>677</v>
      </c>
      <c r="Q1574" s="272" t="s">
        <v>677</v>
      </c>
      <c r="R1574" s="272" t="s">
        <v>677</v>
      </c>
      <c r="S1574" s="272" t="s">
        <v>677</v>
      </c>
      <c r="T1574" s="272" t="s">
        <v>677</v>
      </c>
      <c r="U1574" s="272" t="s">
        <v>677</v>
      </c>
      <c r="V1574" s="272" t="s">
        <v>677</v>
      </c>
      <c r="W1574" s="272" t="s">
        <v>677</v>
      </c>
      <c r="X1574" s="272" t="s">
        <v>677</v>
      </c>
      <c r="Y1574" s="272" t="s">
        <v>677</v>
      </c>
      <c r="Z1574" s="272" t="s">
        <v>677</v>
      </c>
      <c r="AA1574" s="272" t="s">
        <v>677</v>
      </c>
      <c r="AB1574" s="272" t="s">
        <v>677</v>
      </c>
      <c r="AC1574" s="272" t="s">
        <v>677</v>
      </c>
      <c r="AD1574" s="272" t="s">
        <v>677</v>
      </c>
      <c r="AE1574" s="272" t="s">
        <v>677</v>
      </c>
      <c r="AF1574" s="272" t="s">
        <v>677</v>
      </c>
      <c r="AG1574" s="272" t="s">
        <v>677</v>
      </c>
      <c r="AH1574" s="272" t="s">
        <v>677</v>
      </c>
      <c r="AI1574" s="272" t="s">
        <v>677</v>
      </c>
      <c r="AJ1574" s="272" t="s">
        <v>677</v>
      </c>
      <c r="AK1574" s="272" t="s">
        <v>677</v>
      </c>
      <c r="AL1574" s="272" t="s">
        <v>677</v>
      </c>
      <c r="AM1574" s="272" t="s">
        <v>677</v>
      </c>
      <c r="AN1574" s="272" t="s">
        <v>677</v>
      </c>
      <c r="AO1574" s="272" t="s">
        <v>677</v>
      </c>
      <c r="AP1574" s="272" t="s">
        <v>677</v>
      </c>
      <c r="AQ1574" s="272" t="s">
        <v>677</v>
      </c>
      <c r="AR1574" s="272" t="s">
        <v>677</v>
      </c>
      <c r="AS1574" s="272" t="s">
        <v>677</v>
      </c>
      <c r="AT1574" s="272" t="s">
        <v>677</v>
      </c>
      <c r="AU1574" s="272" t="s">
        <v>677</v>
      </c>
      <c r="AV1574" s="272" t="s">
        <v>677</v>
      </c>
      <c r="AW1574" s="272" t="s">
        <v>677</v>
      </c>
      <c r="AX1574" s="272" t="s">
        <v>677</v>
      </c>
    </row>
    <row r="1575" spans="1:50">
      <c r="A1575" s="272">
        <v>810567</v>
      </c>
      <c r="B1575" s="272" t="s">
        <v>712</v>
      </c>
      <c r="C1575" s="272" t="s">
        <v>264</v>
      </c>
      <c r="D1575" s="272" t="s">
        <v>262</v>
      </c>
      <c r="E1575" s="272" t="s">
        <v>262</v>
      </c>
      <c r="F1575" s="272" t="s">
        <v>262</v>
      </c>
      <c r="G1575" s="272" t="s">
        <v>264</v>
      </c>
      <c r="H1575" s="272" t="s">
        <v>264</v>
      </c>
      <c r="I1575" s="272" t="s">
        <v>264</v>
      </c>
      <c r="J1575" s="272" t="s">
        <v>263</v>
      </c>
      <c r="K1575" s="272" t="s">
        <v>263</v>
      </c>
      <c r="L1575" s="272" t="s">
        <v>264</v>
      </c>
      <c r="M1575" s="272" t="s">
        <v>264</v>
      </c>
      <c r="N1575" s="272" t="s">
        <v>263</v>
      </c>
      <c r="O1575" s="272" t="s">
        <v>677</v>
      </c>
      <c r="P1575" s="272" t="s">
        <v>677</v>
      </c>
      <c r="Q1575" s="272" t="s">
        <v>677</v>
      </c>
      <c r="R1575" s="272" t="s">
        <v>677</v>
      </c>
      <c r="S1575" s="272" t="s">
        <v>677</v>
      </c>
      <c r="T1575" s="272" t="s">
        <v>677</v>
      </c>
      <c r="U1575" s="272" t="s">
        <v>677</v>
      </c>
      <c r="V1575" s="272" t="s">
        <v>677</v>
      </c>
      <c r="W1575" s="272" t="s">
        <v>677</v>
      </c>
      <c r="X1575" s="272" t="s">
        <v>677</v>
      </c>
      <c r="Y1575" s="272" t="s">
        <v>677</v>
      </c>
      <c r="Z1575" s="272" t="s">
        <v>677</v>
      </c>
      <c r="AA1575" s="272" t="s">
        <v>677</v>
      </c>
      <c r="AB1575" s="272" t="s">
        <v>677</v>
      </c>
      <c r="AC1575" s="272" t="s">
        <v>677</v>
      </c>
      <c r="AD1575" s="272" t="s">
        <v>677</v>
      </c>
      <c r="AE1575" s="272" t="s">
        <v>677</v>
      </c>
      <c r="AF1575" s="272" t="s">
        <v>677</v>
      </c>
      <c r="AG1575" s="272" t="s">
        <v>677</v>
      </c>
      <c r="AH1575" s="272" t="s">
        <v>677</v>
      </c>
      <c r="AI1575" s="272" t="s">
        <v>677</v>
      </c>
      <c r="AJ1575" s="272" t="s">
        <v>677</v>
      </c>
      <c r="AK1575" s="272" t="s">
        <v>677</v>
      </c>
      <c r="AL1575" s="272" t="s">
        <v>677</v>
      </c>
      <c r="AM1575" s="272" t="s">
        <v>677</v>
      </c>
      <c r="AN1575" s="272" t="s">
        <v>677</v>
      </c>
      <c r="AO1575" s="272" t="s">
        <v>677</v>
      </c>
      <c r="AP1575" s="272" t="s">
        <v>677</v>
      </c>
      <c r="AQ1575" s="272" t="s">
        <v>677</v>
      </c>
      <c r="AR1575" s="272" t="s">
        <v>677</v>
      </c>
      <c r="AS1575" s="272" t="s">
        <v>677</v>
      </c>
      <c r="AT1575" s="272" t="s">
        <v>677</v>
      </c>
      <c r="AU1575" s="272" t="s">
        <v>677</v>
      </c>
      <c r="AV1575" s="272" t="s">
        <v>677</v>
      </c>
      <c r="AW1575" s="272" t="s">
        <v>677</v>
      </c>
      <c r="AX1575" s="272" t="s">
        <v>677</v>
      </c>
    </row>
    <row r="1576" spans="1:50">
      <c r="A1576" s="272">
        <v>810579</v>
      </c>
      <c r="B1576" s="272" t="s">
        <v>712</v>
      </c>
      <c r="C1576" s="272" t="s">
        <v>262</v>
      </c>
      <c r="D1576" s="272" t="s">
        <v>262</v>
      </c>
      <c r="E1576" s="272" t="s">
        <v>264</v>
      </c>
      <c r="F1576" s="272" t="s">
        <v>264</v>
      </c>
      <c r="G1576" s="272" t="s">
        <v>262</v>
      </c>
      <c r="H1576" s="272" t="s">
        <v>262</v>
      </c>
      <c r="I1576" s="272" t="s">
        <v>262</v>
      </c>
      <c r="J1576" s="272" t="s">
        <v>262</v>
      </c>
      <c r="K1576" s="272" t="s">
        <v>262</v>
      </c>
      <c r="L1576" s="272" t="s">
        <v>264</v>
      </c>
      <c r="M1576" s="272" t="s">
        <v>263</v>
      </c>
      <c r="N1576" s="272" t="s">
        <v>264</v>
      </c>
      <c r="O1576" s="272" t="s">
        <v>677</v>
      </c>
      <c r="P1576" s="272" t="s">
        <v>677</v>
      </c>
      <c r="Q1576" s="272" t="s">
        <v>677</v>
      </c>
      <c r="R1576" s="272" t="s">
        <v>677</v>
      </c>
      <c r="S1576" s="272" t="s">
        <v>677</v>
      </c>
      <c r="T1576" s="272" t="s">
        <v>677</v>
      </c>
      <c r="U1576" s="272" t="s">
        <v>677</v>
      </c>
      <c r="V1576" s="272" t="s">
        <v>677</v>
      </c>
      <c r="W1576" s="272" t="s">
        <v>677</v>
      </c>
      <c r="X1576" s="272" t="s">
        <v>677</v>
      </c>
      <c r="Y1576" s="272" t="s">
        <v>677</v>
      </c>
      <c r="Z1576" s="272" t="s">
        <v>677</v>
      </c>
      <c r="AA1576" s="272" t="s">
        <v>677</v>
      </c>
      <c r="AB1576" s="272" t="s">
        <v>677</v>
      </c>
      <c r="AC1576" s="272" t="s">
        <v>677</v>
      </c>
      <c r="AD1576" s="272" t="s">
        <v>677</v>
      </c>
      <c r="AE1576" s="272" t="s">
        <v>677</v>
      </c>
      <c r="AF1576" s="272" t="s">
        <v>677</v>
      </c>
      <c r="AG1576" s="272" t="s">
        <v>677</v>
      </c>
      <c r="AH1576" s="272" t="s">
        <v>677</v>
      </c>
      <c r="AI1576" s="272" t="s">
        <v>677</v>
      </c>
      <c r="AJ1576" s="272" t="s">
        <v>677</v>
      </c>
      <c r="AK1576" s="272" t="s">
        <v>677</v>
      </c>
      <c r="AL1576" s="272" t="s">
        <v>677</v>
      </c>
      <c r="AM1576" s="272" t="s">
        <v>677</v>
      </c>
      <c r="AN1576" s="272" t="s">
        <v>677</v>
      </c>
      <c r="AO1576" s="272" t="s">
        <v>677</v>
      </c>
      <c r="AP1576" s="272" t="s">
        <v>677</v>
      </c>
      <c r="AQ1576" s="272" t="s">
        <v>677</v>
      </c>
      <c r="AR1576" s="272" t="s">
        <v>677</v>
      </c>
      <c r="AS1576" s="272" t="s">
        <v>677</v>
      </c>
      <c r="AT1576" s="272" t="s">
        <v>677</v>
      </c>
      <c r="AU1576" s="272" t="s">
        <v>677</v>
      </c>
      <c r="AV1576" s="272" t="s">
        <v>677</v>
      </c>
      <c r="AW1576" s="272" t="s">
        <v>677</v>
      </c>
      <c r="AX1576" s="272" t="s">
        <v>677</v>
      </c>
    </row>
    <row r="1577" spans="1:50">
      <c r="A1577" s="272">
        <v>810589</v>
      </c>
      <c r="B1577" s="272" t="s">
        <v>712</v>
      </c>
      <c r="C1577" s="272" t="s">
        <v>262</v>
      </c>
      <c r="D1577" s="272" t="s">
        <v>262</v>
      </c>
      <c r="E1577" s="272" t="s">
        <v>262</v>
      </c>
      <c r="F1577" s="272" t="s">
        <v>263</v>
      </c>
      <c r="G1577" s="272" t="s">
        <v>262</v>
      </c>
      <c r="H1577" s="272" t="s">
        <v>262</v>
      </c>
      <c r="I1577" s="272" t="s">
        <v>262</v>
      </c>
      <c r="J1577" s="272" t="s">
        <v>262</v>
      </c>
      <c r="K1577" s="272" t="s">
        <v>263</v>
      </c>
      <c r="L1577" s="272" t="s">
        <v>262</v>
      </c>
      <c r="M1577" s="272" t="s">
        <v>263</v>
      </c>
      <c r="N1577" s="272" t="s">
        <v>263</v>
      </c>
      <c r="O1577" s="272" t="s">
        <v>677</v>
      </c>
      <c r="P1577" s="272" t="s">
        <v>677</v>
      </c>
      <c r="Q1577" s="272" t="s">
        <v>677</v>
      </c>
      <c r="R1577" s="272" t="s">
        <v>677</v>
      </c>
      <c r="S1577" s="272" t="s">
        <v>677</v>
      </c>
      <c r="T1577" s="272" t="s">
        <v>677</v>
      </c>
      <c r="U1577" s="272" t="s">
        <v>677</v>
      </c>
      <c r="V1577" s="272" t="s">
        <v>677</v>
      </c>
      <c r="W1577" s="272" t="s">
        <v>677</v>
      </c>
      <c r="X1577" s="272" t="s">
        <v>677</v>
      </c>
      <c r="Y1577" s="272" t="s">
        <v>677</v>
      </c>
      <c r="Z1577" s="272" t="s">
        <v>677</v>
      </c>
      <c r="AA1577" s="272" t="s">
        <v>677</v>
      </c>
      <c r="AB1577" s="272" t="s">
        <v>677</v>
      </c>
      <c r="AC1577" s="272" t="s">
        <v>677</v>
      </c>
      <c r="AD1577" s="272" t="s">
        <v>677</v>
      </c>
      <c r="AE1577" s="272" t="s">
        <v>677</v>
      </c>
      <c r="AF1577" s="272" t="s">
        <v>677</v>
      </c>
      <c r="AG1577" s="272" t="s">
        <v>677</v>
      </c>
      <c r="AH1577" s="272" t="s">
        <v>677</v>
      </c>
      <c r="AI1577" s="272" t="s">
        <v>677</v>
      </c>
      <c r="AJ1577" s="272" t="s">
        <v>677</v>
      </c>
      <c r="AK1577" s="272" t="s">
        <v>677</v>
      </c>
      <c r="AL1577" s="272" t="s">
        <v>677</v>
      </c>
      <c r="AM1577" s="272" t="s">
        <v>677</v>
      </c>
      <c r="AN1577" s="272" t="s">
        <v>677</v>
      </c>
      <c r="AO1577" s="272" t="s">
        <v>677</v>
      </c>
      <c r="AP1577" s="272" t="s">
        <v>677</v>
      </c>
      <c r="AQ1577" s="272" t="s">
        <v>677</v>
      </c>
      <c r="AR1577" s="272" t="s">
        <v>677</v>
      </c>
      <c r="AS1577" s="272" t="s">
        <v>677</v>
      </c>
      <c r="AT1577" s="272" t="s">
        <v>677</v>
      </c>
      <c r="AU1577" s="272" t="s">
        <v>677</v>
      </c>
      <c r="AV1577" s="272" t="s">
        <v>677</v>
      </c>
      <c r="AW1577" s="272" t="s">
        <v>677</v>
      </c>
      <c r="AX1577" s="272" t="s">
        <v>677</v>
      </c>
    </row>
    <row r="1578" spans="1:50">
      <c r="A1578" s="272">
        <v>810600</v>
      </c>
      <c r="B1578" s="272" t="s">
        <v>712</v>
      </c>
      <c r="C1578" s="272" t="s">
        <v>264</v>
      </c>
      <c r="D1578" s="272" t="s">
        <v>263</v>
      </c>
      <c r="E1578" s="272" t="s">
        <v>262</v>
      </c>
      <c r="F1578" s="272" t="s">
        <v>264</v>
      </c>
      <c r="G1578" s="272" t="s">
        <v>262</v>
      </c>
      <c r="H1578" s="272" t="s">
        <v>262</v>
      </c>
      <c r="I1578" s="272" t="s">
        <v>263</v>
      </c>
      <c r="J1578" s="272" t="s">
        <v>263</v>
      </c>
      <c r="K1578" s="272" t="s">
        <v>263</v>
      </c>
      <c r="L1578" s="272" t="s">
        <v>263</v>
      </c>
      <c r="M1578" s="272" t="s">
        <v>263</v>
      </c>
      <c r="N1578" s="272" t="s">
        <v>263</v>
      </c>
      <c r="O1578" s="272" t="s">
        <v>677</v>
      </c>
      <c r="P1578" s="272" t="s">
        <v>677</v>
      </c>
      <c r="Q1578" s="272" t="s">
        <v>677</v>
      </c>
      <c r="R1578" s="272" t="s">
        <v>677</v>
      </c>
      <c r="S1578" s="272" t="s">
        <v>677</v>
      </c>
      <c r="T1578" s="272" t="s">
        <v>677</v>
      </c>
      <c r="U1578" s="272" t="s">
        <v>677</v>
      </c>
      <c r="V1578" s="272" t="s">
        <v>677</v>
      </c>
      <c r="W1578" s="272" t="s">
        <v>677</v>
      </c>
      <c r="X1578" s="272" t="s">
        <v>677</v>
      </c>
      <c r="Y1578" s="272" t="s">
        <v>677</v>
      </c>
      <c r="Z1578" s="272" t="s">
        <v>677</v>
      </c>
      <c r="AA1578" s="272" t="s">
        <v>677</v>
      </c>
      <c r="AB1578" s="272" t="s">
        <v>677</v>
      </c>
      <c r="AC1578" s="272" t="s">
        <v>677</v>
      </c>
      <c r="AD1578" s="272" t="s">
        <v>677</v>
      </c>
      <c r="AE1578" s="272" t="s">
        <v>677</v>
      </c>
      <c r="AF1578" s="272" t="s">
        <v>677</v>
      </c>
      <c r="AG1578" s="272" t="s">
        <v>677</v>
      </c>
      <c r="AH1578" s="272" t="s">
        <v>677</v>
      </c>
      <c r="AI1578" s="272" t="s">
        <v>677</v>
      </c>
      <c r="AJ1578" s="272" t="s">
        <v>677</v>
      </c>
      <c r="AK1578" s="272" t="s">
        <v>677</v>
      </c>
      <c r="AL1578" s="272" t="s">
        <v>677</v>
      </c>
      <c r="AM1578" s="272" t="s">
        <v>677</v>
      </c>
      <c r="AN1578" s="272" t="s">
        <v>677</v>
      </c>
      <c r="AO1578" s="272" t="s">
        <v>677</v>
      </c>
      <c r="AP1578" s="272" t="s">
        <v>677</v>
      </c>
      <c r="AQ1578" s="272" t="s">
        <v>677</v>
      </c>
      <c r="AR1578" s="272" t="s">
        <v>677</v>
      </c>
      <c r="AS1578" s="272" t="s">
        <v>677</v>
      </c>
      <c r="AT1578" s="272" t="s">
        <v>677</v>
      </c>
      <c r="AU1578" s="272" t="s">
        <v>677</v>
      </c>
      <c r="AV1578" s="272" t="s">
        <v>677</v>
      </c>
      <c r="AW1578" s="272" t="s">
        <v>677</v>
      </c>
      <c r="AX1578" s="272" t="s">
        <v>677</v>
      </c>
    </row>
    <row r="1579" spans="1:50">
      <c r="A1579" s="272">
        <v>810613</v>
      </c>
      <c r="B1579" s="272" t="s">
        <v>712</v>
      </c>
      <c r="C1579" s="272" t="s">
        <v>263</v>
      </c>
      <c r="D1579" s="272" t="s">
        <v>264</v>
      </c>
      <c r="E1579" s="272" t="s">
        <v>264</v>
      </c>
      <c r="F1579" s="272" t="s">
        <v>264</v>
      </c>
      <c r="G1579" s="272" t="s">
        <v>264</v>
      </c>
      <c r="H1579" s="272" t="s">
        <v>263</v>
      </c>
      <c r="I1579" s="272" t="s">
        <v>263</v>
      </c>
      <c r="J1579" s="272" t="s">
        <v>263</v>
      </c>
      <c r="K1579" s="272" t="s">
        <v>263</v>
      </c>
      <c r="L1579" s="272" t="s">
        <v>263</v>
      </c>
      <c r="M1579" s="272" t="s">
        <v>263</v>
      </c>
      <c r="N1579" s="272" t="s">
        <v>263</v>
      </c>
      <c r="O1579" s="272" t="s">
        <v>677</v>
      </c>
      <c r="P1579" s="272" t="s">
        <v>677</v>
      </c>
      <c r="Q1579" s="272" t="s">
        <v>677</v>
      </c>
      <c r="R1579" s="272" t="s">
        <v>677</v>
      </c>
      <c r="S1579" s="272" t="s">
        <v>677</v>
      </c>
      <c r="T1579" s="272" t="s">
        <v>677</v>
      </c>
      <c r="U1579" s="272" t="s">
        <v>677</v>
      </c>
      <c r="V1579" s="272" t="s">
        <v>677</v>
      </c>
      <c r="W1579" s="272" t="s">
        <v>677</v>
      </c>
      <c r="X1579" s="272" t="s">
        <v>677</v>
      </c>
      <c r="Y1579" s="272" t="s">
        <v>677</v>
      </c>
      <c r="Z1579" s="272" t="s">
        <v>677</v>
      </c>
      <c r="AA1579" s="272" t="s">
        <v>677</v>
      </c>
      <c r="AB1579" s="272" t="s">
        <v>677</v>
      </c>
      <c r="AC1579" s="272" t="s">
        <v>677</v>
      </c>
      <c r="AD1579" s="272" t="s">
        <v>677</v>
      </c>
      <c r="AE1579" s="272" t="s">
        <v>677</v>
      </c>
      <c r="AF1579" s="272" t="s">
        <v>677</v>
      </c>
      <c r="AG1579" s="272" t="s">
        <v>677</v>
      </c>
      <c r="AH1579" s="272" t="s">
        <v>677</v>
      </c>
      <c r="AI1579" s="272" t="s">
        <v>677</v>
      </c>
      <c r="AJ1579" s="272" t="s">
        <v>677</v>
      </c>
      <c r="AK1579" s="272" t="s">
        <v>677</v>
      </c>
      <c r="AL1579" s="272" t="s">
        <v>677</v>
      </c>
      <c r="AM1579" s="272" t="s">
        <v>677</v>
      </c>
      <c r="AN1579" s="272" t="s">
        <v>677</v>
      </c>
      <c r="AO1579" s="272" t="s">
        <v>677</v>
      </c>
      <c r="AP1579" s="272" t="s">
        <v>677</v>
      </c>
      <c r="AQ1579" s="272" t="s">
        <v>677</v>
      </c>
      <c r="AR1579" s="272" t="s">
        <v>677</v>
      </c>
      <c r="AS1579" s="272" t="s">
        <v>677</v>
      </c>
      <c r="AT1579" s="272" t="s">
        <v>677</v>
      </c>
      <c r="AU1579" s="272" t="s">
        <v>677</v>
      </c>
      <c r="AV1579" s="272" t="s">
        <v>677</v>
      </c>
      <c r="AW1579" s="272" t="s">
        <v>677</v>
      </c>
      <c r="AX1579" s="272" t="s">
        <v>677</v>
      </c>
    </row>
    <row r="1580" spans="1:50">
      <c r="A1580" s="272">
        <v>810620</v>
      </c>
      <c r="B1580" s="272" t="s">
        <v>712</v>
      </c>
      <c r="C1580" s="272" t="s">
        <v>262</v>
      </c>
      <c r="D1580" s="272" t="s">
        <v>262</v>
      </c>
      <c r="E1580" s="272" t="s">
        <v>262</v>
      </c>
      <c r="F1580" s="272" t="s">
        <v>262</v>
      </c>
      <c r="G1580" s="272" t="s">
        <v>262</v>
      </c>
      <c r="H1580" s="272" t="s">
        <v>262</v>
      </c>
      <c r="I1580" s="272" t="s">
        <v>262</v>
      </c>
      <c r="J1580" s="272" t="s">
        <v>262</v>
      </c>
      <c r="K1580" s="272" t="s">
        <v>262</v>
      </c>
      <c r="L1580" s="272" t="s">
        <v>264</v>
      </c>
      <c r="M1580" s="272" t="s">
        <v>263</v>
      </c>
      <c r="N1580" s="272" t="s">
        <v>262</v>
      </c>
      <c r="O1580" s="272" t="s">
        <v>677</v>
      </c>
      <c r="P1580" s="272" t="s">
        <v>677</v>
      </c>
      <c r="Q1580" s="272" t="s">
        <v>677</v>
      </c>
      <c r="R1580" s="272" t="s">
        <v>677</v>
      </c>
      <c r="S1580" s="272" t="s">
        <v>677</v>
      </c>
      <c r="T1580" s="272" t="s">
        <v>677</v>
      </c>
      <c r="U1580" s="272" t="s">
        <v>677</v>
      </c>
      <c r="V1580" s="272" t="s">
        <v>677</v>
      </c>
      <c r="W1580" s="272" t="s">
        <v>677</v>
      </c>
      <c r="X1580" s="272" t="s">
        <v>677</v>
      </c>
      <c r="Y1580" s="272" t="s">
        <v>677</v>
      </c>
      <c r="Z1580" s="272" t="s">
        <v>677</v>
      </c>
      <c r="AA1580" s="272" t="s">
        <v>677</v>
      </c>
      <c r="AB1580" s="272" t="s">
        <v>677</v>
      </c>
      <c r="AC1580" s="272" t="s">
        <v>677</v>
      </c>
      <c r="AD1580" s="272" t="s">
        <v>677</v>
      </c>
      <c r="AE1580" s="272" t="s">
        <v>677</v>
      </c>
      <c r="AF1580" s="272" t="s">
        <v>677</v>
      </c>
      <c r="AG1580" s="272" t="s">
        <v>677</v>
      </c>
      <c r="AH1580" s="272" t="s">
        <v>677</v>
      </c>
      <c r="AI1580" s="272" t="s">
        <v>677</v>
      </c>
      <c r="AJ1580" s="272" t="s">
        <v>677</v>
      </c>
      <c r="AK1580" s="272" t="s">
        <v>677</v>
      </c>
      <c r="AL1580" s="272" t="s">
        <v>677</v>
      </c>
      <c r="AM1580" s="272" t="s">
        <v>677</v>
      </c>
      <c r="AN1580" s="272" t="s">
        <v>677</v>
      </c>
      <c r="AO1580" s="272" t="s">
        <v>677</v>
      </c>
      <c r="AP1580" s="272" t="s">
        <v>677</v>
      </c>
      <c r="AQ1580" s="272" t="s">
        <v>677</v>
      </c>
      <c r="AR1580" s="272" t="s">
        <v>677</v>
      </c>
      <c r="AS1580" s="272" t="s">
        <v>677</v>
      </c>
      <c r="AT1580" s="272" t="s">
        <v>677</v>
      </c>
      <c r="AU1580" s="272" t="s">
        <v>677</v>
      </c>
      <c r="AV1580" s="272" t="s">
        <v>677</v>
      </c>
      <c r="AW1580" s="272" t="s">
        <v>677</v>
      </c>
      <c r="AX1580" s="272" t="s">
        <v>677</v>
      </c>
    </row>
    <row r="1581" spans="1:50">
      <c r="A1581" s="272">
        <v>810640</v>
      </c>
      <c r="B1581" s="272" t="s">
        <v>712</v>
      </c>
      <c r="C1581" s="272" t="s">
        <v>262</v>
      </c>
      <c r="D1581" s="272" t="s">
        <v>262</v>
      </c>
      <c r="E1581" s="272" t="s">
        <v>262</v>
      </c>
      <c r="F1581" s="272" t="s">
        <v>262</v>
      </c>
      <c r="G1581" s="272" t="s">
        <v>262</v>
      </c>
      <c r="H1581" s="272" t="s">
        <v>262</v>
      </c>
      <c r="I1581" s="272" t="s">
        <v>262</v>
      </c>
      <c r="J1581" s="272" t="s">
        <v>262</v>
      </c>
      <c r="K1581" s="272" t="s">
        <v>262</v>
      </c>
      <c r="L1581" s="272" t="s">
        <v>264</v>
      </c>
      <c r="M1581" s="272" t="s">
        <v>262</v>
      </c>
      <c r="N1581" s="272" t="s">
        <v>262</v>
      </c>
      <c r="O1581" s="272" t="s">
        <v>677</v>
      </c>
      <c r="P1581" s="272" t="s">
        <v>677</v>
      </c>
      <c r="Q1581" s="272" t="s">
        <v>677</v>
      </c>
      <c r="R1581" s="272" t="s">
        <v>677</v>
      </c>
      <c r="S1581" s="272" t="s">
        <v>677</v>
      </c>
      <c r="T1581" s="272" t="s">
        <v>677</v>
      </c>
      <c r="U1581" s="272" t="s">
        <v>677</v>
      </c>
      <c r="V1581" s="272" t="s">
        <v>677</v>
      </c>
      <c r="W1581" s="272" t="s">
        <v>677</v>
      </c>
      <c r="X1581" s="272" t="s">
        <v>677</v>
      </c>
      <c r="Y1581" s="272" t="s">
        <v>677</v>
      </c>
      <c r="Z1581" s="272" t="s">
        <v>677</v>
      </c>
      <c r="AA1581" s="272" t="s">
        <v>677</v>
      </c>
      <c r="AB1581" s="272" t="s">
        <v>677</v>
      </c>
      <c r="AC1581" s="272" t="s">
        <v>677</v>
      </c>
      <c r="AD1581" s="272" t="s">
        <v>677</v>
      </c>
      <c r="AE1581" s="272" t="s">
        <v>677</v>
      </c>
      <c r="AF1581" s="272" t="s">
        <v>677</v>
      </c>
      <c r="AG1581" s="272" t="s">
        <v>677</v>
      </c>
      <c r="AH1581" s="272" t="s">
        <v>677</v>
      </c>
      <c r="AI1581" s="272" t="s">
        <v>677</v>
      </c>
      <c r="AJ1581" s="272" t="s">
        <v>677</v>
      </c>
      <c r="AK1581" s="272" t="s">
        <v>677</v>
      </c>
      <c r="AL1581" s="272" t="s">
        <v>677</v>
      </c>
      <c r="AM1581" s="272" t="s">
        <v>677</v>
      </c>
      <c r="AN1581" s="272" t="s">
        <v>677</v>
      </c>
      <c r="AO1581" s="272" t="s">
        <v>677</v>
      </c>
      <c r="AP1581" s="272" t="s">
        <v>677</v>
      </c>
      <c r="AQ1581" s="272" t="s">
        <v>677</v>
      </c>
      <c r="AR1581" s="272" t="s">
        <v>677</v>
      </c>
      <c r="AS1581" s="272" t="s">
        <v>677</v>
      </c>
      <c r="AT1581" s="272" t="s">
        <v>677</v>
      </c>
      <c r="AU1581" s="272" t="s">
        <v>677</v>
      </c>
      <c r="AV1581" s="272" t="s">
        <v>677</v>
      </c>
      <c r="AW1581" s="272" t="s">
        <v>677</v>
      </c>
      <c r="AX1581" s="272" t="s">
        <v>677</v>
      </c>
    </row>
    <row r="1582" spans="1:50">
      <c r="A1582" s="272">
        <v>810753</v>
      </c>
      <c r="B1582" s="272" t="s">
        <v>712</v>
      </c>
      <c r="C1582" s="272" t="s">
        <v>262</v>
      </c>
      <c r="D1582" s="272" t="s">
        <v>262</v>
      </c>
      <c r="E1582" s="272" t="s">
        <v>263</v>
      </c>
      <c r="F1582" s="272" t="s">
        <v>263</v>
      </c>
      <c r="G1582" s="272" t="s">
        <v>263</v>
      </c>
      <c r="H1582" s="272" t="s">
        <v>262</v>
      </c>
      <c r="I1582" s="272" t="s">
        <v>263</v>
      </c>
      <c r="J1582" s="272" t="s">
        <v>264</v>
      </c>
      <c r="K1582" s="272" t="s">
        <v>262</v>
      </c>
      <c r="L1582" s="272" t="s">
        <v>264</v>
      </c>
      <c r="M1582" s="272" t="s">
        <v>262</v>
      </c>
      <c r="N1582" s="272" t="s">
        <v>262</v>
      </c>
      <c r="O1582" s="272" t="s">
        <v>677</v>
      </c>
      <c r="P1582" s="272" t="s">
        <v>677</v>
      </c>
      <c r="Q1582" s="272" t="s">
        <v>677</v>
      </c>
      <c r="R1582" s="272" t="s">
        <v>677</v>
      </c>
      <c r="S1582" s="272" t="s">
        <v>677</v>
      </c>
      <c r="T1582" s="272" t="s">
        <v>677</v>
      </c>
      <c r="U1582" s="272" t="s">
        <v>677</v>
      </c>
      <c r="V1582" s="272" t="s">
        <v>677</v>
      </c>
      <c r="W1582" s="272" t="s">
        <v>677</v>
      </c>
      <c r="X1582" s="272" t="s">
        <v>677</v>
      </c>
      <c r="Y1582" s="272" t="s">
        <v>677</v>
      </c>
      <c r="Z1582" s="272" t="s">
        <v>677</v>
      </c>
      <c r="AA1582" s="272" t="s">
        <v>677</v>
      </c>
      <c r="AB1582" s="272" t="s">
        <v>677</v>
      </c>
      <c r="AC1582" s="272" t="s">
        <v>677</v>
      </c>
      <c r="AD1582" s="272" t="s">
        <v>677</v>
      </c>
      <c r="AE1582" s="272" t="s">
        <v>677</v>
      </c>
      <c r="AF1582" s="272" t="s">
        <v>677</v>
      </c>
      <c r="AG1582" s="272" t="s">
        <v>677</v>
      </c>
      <c r="AH1582" s="272" t="s">
        <v>677</v>
      </c>
      <c r="AI1582" s="272" t="s">
        <v>677</v>
      </c>
      <c r="AJ1582" s="272" t="s">
        <v>677</v>
      </c>
      <c r="AK1582" s="272" t="s">
        <v>677</v>
      </c>
      <c r="AL1582" s="272" t="s">
        <v>677</v>
      </c>
      <c r="AM1582" s="272" t="s">
        <v>677</v>
      </c>
      <c r="AN1582" s="272" t="s">
        <v>677</v>
      </c>
      <c r="AO1582" s="272" t="s">
        <v>677</v>
      </c>
      <c r="AP1582" s="272" t="s">
        <v>677</v>
      </c>
      <c r="AQ1582" s="272" t="s">
        <v>677</v>
      </c>
      <c r="AR1582" s="272" t="s">
        <v>677</v>
      </c>
      <c r="AS1582" s="272" t="s">
        <v>677</v>
      </c>
      <c r="AT1582" s="272" t="s">
        <v>677</v>
      </c>
      <c r="AU1582" s="272" t="s">
        <v>677</v>
      </c>
      <c r="AV1582" s="272" t="s">
        <v>677</v>
      </c>
      <c r="AW1582" s="272" t="s">
        <v>677</v>
      </c>
      <c r="AX1582" s="272" t="s">
        <v>677</v>
      </c>
    </row>
    <row r="1583" spans="1:50">
      <c r="A1583" s="272">
        <v>810755</v>
      </c>
      <c r="B1583" s="272" t="s">
        <v>712</v>
      </c>
      <c r="C1583" s="272" t="s">
        <v>264</v>
      </c>
      <c r="D1583" s="272" t="s">
        <v>262</v>
      </c>
      <c r="E1583" s="272" t="s">
        <v>264</v>
      </c>
      <c r="F1583" s="272" t="s">
        <v>262</v>
      </c>
      <c r="G1583" s="272" t="s">
        <v>262</v>
      </c>
      <c r="H1583" s="272" t="s">
        <v>264</v>
      </c>
      <c r="I1583" s="272" t="s">
        <v>263</v>
      </c>
      <c r="J1583" s="272" t="s">
        <v>264</v>
      </c>
      <c r="K1583" s="272" t="s">
        <v>264</v>
      </c>
      <c r="L1583" s="272" t="s">
        <v>262</v>
      </c>
      <c r="M1583" s="272" t="s">
        <v>262</v>
      </c>
      <c r="N1583" s="272" t="s">
        <v>262</v>
      </c>
      <c r="O1583" s="272" t="s">
        <v>677</v>
      </c>
      <c r="P1583" s="272" t="s">
        <v>677</v>
      </c>
      <c r="Q1583" s="272" t="s">
        <v>677</v>
      </c>
      <c r="R1583" s="272" t="s">
        <v>677</v>
      </c>
      <c r="S1583" s="272" t="s">
        <v>677</v>
      </c>
      <c r="T1583" s="272" t="s">
        <v>677</v>
      </c>
      <c r="U1583" s="272" t="s">
        <v>677</v>
      </c>
      <c r="V1583" s="272" t="s">
        <v>677</v>
      </c>
      <c r="W1583" s="272" t="s">
        <v>677</v>
      </c>
      <c r="X1583" s="272" t="s">
        <v>677</v>
      </c>
      <c r="Y1583" s="272" t="s">
        <v>677</v>
      </c>
      <c r="Z1583" s="272" t="s">
        <v>677</v>
      </c>
      <c r="AA1583" s="272" t="s">
        <v>677</v>
      </c>
      <c r="AB1583" s="272" t="s">
        <v>677</v>
      </c>
      <c r="AC1583" s="272" t="s">
        <v>677</v>
      </c>
      <c r="AD1583" s="272" t="s">
        <v>677</v>
      </c>
      <c r="AE1583" s="272" t="s">
        <v>677</v>
      </c>
      <c r="AF1583" s="272" t="s">
        <v>677</v>
      </c>
      <c r="AG1583" s="272" t="s">
        <v>677</v>
      </c>
      <c r="AH1583" s="272" t="s">
        <v>677</v>
      </c>
      <c r="AI1583" s="272" t="s">
        <v>677</v>
      </c>
      <c r="AJ1583" s="272" t="s">
        <v>677</v>
      </c>
      <c r="AK1583" s="272" t="s">
        <v>677</v>
      </c>
      <c r="AL1583" s="272" t="s">
        <v>677</v>
      </c>
      <c r="AM1583" s="272" t="s">
        <v>677</v>
      </c>
      <c r="AN1583" s="272" t="s">
        <v>677</v>
      </c>
      <c r="AO1583" s="272" t="s">
        <v>677</v>
      </c>
      <c r="AP1583" s="272" t="s">
        <v>677</v>
      </c>
      <c r="AQ1583" s="272" t="s">
        <v>677</v>
      </c>
      <c r="AR1583" s="272" t="s">
        <v>677</v>
      </c>
      <c r="AS1583" s="272" t="s">
        <v>677</v>
      </c>
      <c r="AT1583" s="272" t="s">
        <v>677</v>
      </c>
      <c r="AU1583" s="272" t="s">
        <v>677</v>
      </c>
      <c r="AV1583" s="272" t="s">
        <v>677</v>
      </c>
      <c r="AW1583" s="272" t="s">
        <v>677</v>
      </c>
      <c r="AX1583" s="272" t="s">
        <v>677</v>
      </c>
    </row>
    <row r="1584" spans="1:50">
      <c r="A1584" s="272">
        <v>810756</v>
      </c>
      <c r="B1584" s="272" t="s">
        <v>712</v>
      </c>
      <c r="C1584" s="272" t="s">
        <v>262</v>
      </c>
      <c r="D1584" s="272" t="s">
        <v>262</v>
      </c>
      <c r="E1584" s="272" t="s">
        <v>262</v>
      </c>
      <c r="F1584" s="272" t="s">
        <v>262</v>
      </c>
      <c r="G1584" s="272" t="s">
        <v>264</v>
      </c>
      <c r="H1584" s="272" t="s">
        <v>262</v>
      </c>
      <c r="I1584" s="272" t="s">
        <v>262</v>
      </c>
      <c r="J1584" s="272" t="s">
        <v>263</v>
      </c>
      <c r="K1584" s="272" t="s">
        <v>264</v>
      </c>
      <c r="L1584" s="272" t="s">
        <v>264</v>
      </c>
      <c r="M1584" s="272" t="s">
        <v>262</v>
      </c>
      <c r="N1584" s="272" t="s">
        <v>263</v>
      </c>
      <c r="O1584" s="272" t="s">
        <v>677</v>
      </c>
      <c r="P1584" s="272" t="s">
        <v>677</v>
      </c>
      <c r="Q1584" s="272" t="s">
        <v>677</v>
      </c>
      <c r="R1584" s="272" t="s">
        <v>677</v>
      </c>
      <c r="S1584" s="272" t="s">
        <v>677</v>
      </c>
      <c r="T1584" s="272" t="s">
        <v>677</v>
      </c>
      <c r="U1584" s="272" t="s">
        <v>677</v>
      </c>
      <c r="V1584" s="272" t="s">
        <v>677</v>
      </c>
      <c r="W1584" s="272" t="s">
        <v>677</v>
      </c>
      <c r="X1584" s="272" t="s">
        <v>677</v>
      </c>
      <c r="Y1584" s="272" t="s">
        <v>677</v>
      </c>
      <c r="Z1584" s="272" t="s">
        <v>677</v>
      </c>
      <c r="AA1584" s="272" t="s">
        <v>677</v>
      </c>
      <c r="AB1584" s="272" t="s">
        <v>677</v>
      </c>
      <c r="AC1584" s="272" t="s">
        <v>677</v>
      </c>
      <c r="AD1584" s="272" t="s">
        <v>677</v>
      </c>
      <c r="AE1584" s="272" t="s">
        <v>677</v>
      </c>
      <c r="AF1584" s="272" t="s">
        <v>677</v>
      </c>
      <c r="AG1584" s="272" t="s">
        <v>677</v>
      </c>
      <c r="AH1584" s="272" t="s">
        <v>677</v>
      </c>
      <c r="AI1584" s="272" t="s">
        <v>677</v>
      </c>
      <c r="AJ1584" s="272" t="s">
        <v>677</v>
      </c>
      <c r="AK1584" s="272" t="s">
        <v>677</v>
      </c>
      <c r="AL1584" s="272" t="s">
        <v>677</v>
      </c>
      <c r="AM1584" s="272" t="s">
        <v>677</v>
      </c>
      <c r="AN1584" s="272" t="s">
        <v>677</v>
      </c>
      <c r="AO1584" s="272" t="s">
        <v>677</v>
      </c>
      <c r="AP1584" s="272" t="s">
        <v>677</v>
      </c>
      <c r="AQ1584" s="272" t="s">
        <v>677</v>
      </c>
      <c r="AR1584" s="272" t="s">
        <v>677</v>
      </c>
      <c r="AS1584" s="272" t="s">
        <v>677</v>
      </c>
      <c r="AT1584" s="272" t="s">
        <v>677</v>
      </c>
      <c r="AU1584" s="272" t="s">
        <v>677</v>
      </c>
      <c r="AV1584" s="272" t="s">
        <v>677</v>
      </c>
      <c r="AW1584" s="272" t="s">
        <v>677</v>
      </c>
      <c r="AX1584" s="272" t="s">
        <v>677</v>
      </c>
    </row>
    <row r="1585" spans="1:50">
      <c r="A1585" s="272">
        <v>810765</v>
      </c>
      <c r="B1585" s="272" t="s">
        <v>712</v>
      </c>
      <c r="C1585" s="272" t="s">
        <v>264</v>
      </c>
      <c r="D1585" s="272" t="s">
        <v>264</v>
      </c>
      <c r="E1585" s="272" t="s">
        <v>264</v>
      </c>
      <c r="F1585" s="272" t="s">
        <v>263</v>
      </c>
      <c r="G1585" s="272" t="s">
        <v>263</v>
      </c>
      <c r="H1585" s="272" t="s">
        <v>263</v>
      </c>
      <c r="I1585" s="272" t="s">
        <v>263</v>
      </c>
      <c r="J1585" s="272" t="s">
        <v>263</v>
      </c>
      <c r="K1585" s="272" t="s">
        <v>263</v>
      </c>
      <c r="L1585" s="272" t="s">
        <v>262</v>
      </c>
      <c r="M1585" s="272" t="s">
        <v>263</v>
      </c>
      <c r="N1585" s="272" t="s">
        <v>263</v>
      </c>
      <c r="O1585" s="272" t="s">
        <v>677</v>
      </c>
      <c r="P1585" s="272" t="s">
        <v>677</v>
      </c>
      <c r="Q1585" s="272" t="s">
        <v>677</v>
      </c>
      <c r="R1585" s="272" t="s">
        <v>677</v>
      </c>
      <c r="S1585" s="272" t="s">
        <v>677</v>
      </c>
      <c r="T1585" s="272" t="s">
        <v>677</v>
      </c>
      <c r="U1585" s="272" t="s">
        <v>677</v>
      </c>
      <c r="V1585" s="272" t="s">
        <v>677</v>
      </c>
      <c r="W1585" s="272" t="s">
        <v>677</v>
      </c>
      <c r="X1585" s="272" t="s">
        <v>677</v>
      </c>
      <c r="Y1585" s="272" t="s">
        <v>677</v>
      </c>
      <c r="Z1585" s="272" t="s">
        <v>677</v>
      </c>
      <c r="AA1585" s="272" t="s">
        <v>677</v>
      </c>
      <c r="AB1585" s="272" t="s">
        <v>677</v>
      </c>
      <c r="AC1585" s="272" t="s">
        <v>677</v>
      </c>
      <c r="AD1585" s="272" t="s">
        <v>677</v>
      </c>
      <c r="AE1585" s="272" t="s">
        <v>677</v>
      </c>
      <c r="AF1585" s="272" t="s">
        <v>677</v>
      </c>
      <c r="AG1585" s="272" t="s">
        <v>677</v>
      </c>
      <c r="AH1585" s="272" t="s">
        <v>677</v>
      </c>
      <c r="AI1585" s="272" t="s">
        <v>677</v>
      </c>
      <c r="AJ1585" s="272" t="s">
        <v>677</v>
      </c>
      <c r="AK1585" s="272" t="s">
        <v>677</v>
      </c>
      <c r="AL1585" s="272" t="s">
        <v>677</v>
      </c>
      <c r="AM1585" s="272" t="s">
        <v>677</v>
      </c>
      <c r="AN1585" s="272" t="s">
        <v>677</v>
      </c>
      <c r="AO1585" s="272" t="s">
        <v>677</v>
      </c>
      <c r="AP1585" s="272" t="s">
        <v>677</v>
      </c>
      <c r="AQ1585" s="272" t="s">
        <v>677</v>
      </c>
      <c r="AR1585" s="272" t="s">
        <v>677</v>
      </c>
      <c r="AS1585" s="272" t="s">
        <v>677</v>
      </c>
      <c r="AT1585" s="272" t="s">
        <v>677</v>
      </c>
      <c r="AU1585" s="272" t="s">
        <v>677</v>
      </c>
      <c r="AV1585" s="272" t="s">
        <v>677</v>
      </c>
      <c r="AW1585" s="272" t="s">
        <v>677</v>
      </c>
      <c r="AX1585" s="272" t="s">
        <v>677</v>
      </c>
    </row>
    <row r="1586" spans="1:50">
      <c r="A1586" s="272">
        <v>810767</v>
      </c>
      <c r="B1586" s="272" t="s">
        <v>712</v>
      </c>
      <c r="C1586" s="272" t="s">
        <v>262</v>
      </c>
      <c r="D1586" s="272" t="s">
        <v>264</v>
      </c>
      <c r="E1586" s="272" t="s">
        <v>263</v>
      </c>
      <c r="F1586" s="272" t="s">
        <v>263</v>
      </c>
      <c r="G1586" s="272" t="s">
        <v>264</v>
      </c>
      <c r="H1586" s="272" t="s">
        <v>263</v>
      </c>
      <c r="I1586" s="272" t="s">
        <v>264</v>
      </c>
      <c r="J1586" s="272" t="s">
        <v>263</v>
      </c>
      <c r="K1586" s="272" t="s">
        <v>263</v>
      </c>
      <c r="L1586" s="272" t="s">
        <v>264</v>
      </c>
      <c r="M1586" s="272" t="s">
        <v>263</v>
      </c>
      <c r="N1586" s="272" t="s">
        <v>263</v>
      </c>
      <c r="O1586" s="272" t="s">
        <v>677</v>
      </c>
      <c r="P1586" s="272" t="s">
        <v>677</v>
      </c>
      <c r="Q1586" s="272" t="s">
        <v>677</v>
      </c>
      <c r="R1586" s="272" t="s">
        <v>677</v>
      </c>
      <c r="S1586" s="272" t="s">
        <v>677</v>
      </c>
      <c r="T1586" s="272" t="s">
        <v>677</v>
      </c>
      <c r="U1586" s="272" t="s">
        <v>677</v>
      </c>
      <c r="V1586" s="272" t="s">
        <v>677</v>
      </c>
      <c r="W1586" s="272" t="s">
        <v>677</v>
      </c>
      <c r="X1586" s="272" t="s">
        <v>677</v>
      </c>
      <c r="Y1586" s="272" t="s">
        <v>677</v>
      </c>
      <c r="Z1586" s="272" t="s">
        <v>677</v>
      </c>
      <c r="AA1586" s="272" t="s">
        <v>677</v>
      </c>
      <c r="AB1586" s="272" t="s">
        <v>677</v>
      </c>
      <c r="AC1586" s="272" t="s">
        <v>677</v>
      </c>
      <c r="AD1586" s="272" t="s">
        <v>677</v>
      </c>
      <c r="AE1586" s="272" t="s">
        <v>677</v>
      </c>
      <c r="AF1586" s="272" t="s">
        <v>677</v>
      </c>
      <c r="AG1586" s="272" t="s">
        <v>677</v>
      </c>
      <c r="AH1586" s="272" t="s">
        <v>677</v>
      </c>
      <c r="AI1586" s="272" t="s">
        <v>677</v>
      </c>
      <c r="AJ1586" s="272" t="s">
        <v>677</v>
      </c>
      <c r="AK1586" s="272" t="s">
        <v>677</v>
      </c>
      <c r="AL1586" s="272" t="s">
        <v>677</v>
      </c>
      <c r="AM1586" s="272" t="s">
        <v>677</v>
      </c>
      <c r="AN1586" s="272" t="s">
        <v>677</v>
      </c>
      <c r="AO1586" s="272" t="s">
        <v>677</v>
      </c>
      <c r="AP1586" s="272" t="s">
        <v>677</v>
      </c>
      <c r="AQ1586" s="272" t="s">
        <v>677</v>
      </c>
      <c r="AR1586" s="272" t="s">
        <v>677</v>
      </c>
      <c r="AS1586" s="272" t="s">
        <v>677</v>
      </c>
      <c r="AT1586" s="272" t="s">
        <v>677</v>
      </c>
      <c r="AU1586" s="272" t="s">
        <v>677</v>
      </c>
      <c r="AV1586" s="272" t="s">
        <v>677</v>
      </c>
      <c r="AW1586" s="272" t="s">
        <v>677</v>
      </c>
      <c r="AX1586" s="272" t="s">
        <v>677</v>
      </c>
    </row>
    <row r="1587" spans="1:50">
      <c r="A1587" s="272">
        <v>810768</v>
      </c>
      <c r="B1587" s="272" t="s">
        <v>712</v>
      </c>
      <c r="C1587" s="272" t="s">
        <v>262</v>
      </c>
      <c r="D1587" s="272" t="s">
        <v>262</v>
      </c>
      <c r="E1587" s="272" t="s">
        <v>262</v>
      </c>
      <c r="F1587" s="272" t="s">
        <v>262</v>
      </c>
      <c r="G1587" s="272" t="s">
        <v>263</v>
      </c>
      <c r="H1587" s="272" t="s">
        <v>264</v>
      </c>
      <c r="I1587" s="272" t="s">
        <v>262</v>
      </c>
      <c r="J1587" s="272" t="s">
        <v>262</v>
      </c>
      <c r="K1587" s="272" t="s">
        <v>262</v>
      </c>
      <c r="L1587" s="272" t="s">
        <v>263</v>
      </c>
      <c r="M1587" s="272" t="s">
        <v>262</v>
      </c>
      <c r="N1587" s="272" t="s">
        <v>263</v>
      </c>
      <c r="O1587" s="272" t="s">
        <v>677</v>
      </c>
      <c r="P1587" s="272" t="s">
        <v>677</v>
      </c>
      <c r="Q1587" s="272" t="s">
        <v>677</v>
      </c>
      <c r="R1587" s="272" t="s">
        <v>677</v>
      </c>
      <c r="S1587" s="272" t="s">
        <v>677</v>
      </c>
      <c r="T1587" s="272" t="s">
        <v>677</v>
      </c>
      <c r="U1587" s="272" t="s">
        <v>677</v>
      </c>
      <c r="V1587" s="272" t="s">
        <v>677</v>
      </c>
      <c r="W1587" s="272" t="s">
        <v>677</v>
      </c>
      <c r="X1587" s="272" t="s">
        <v>677</v>
      </c>
      <c r="Y1587" s="272" t="s">
        <v>677</v>
      </c>
      <c r="Z1587" s="272" t="s">
        <v>677</v>
      </c>
      <c r="AA1587" s="272" t="s">
        <v>677</v>
      </c>
      <c r="AB1587" s="272" t="s">
        <v>677</v>
      </c>
      <c r="AC1587" s="272" t="s">
        <v>677</v>
      </c>
      <c r="AD1587" s="272" t="s">
        <v>677</v>
      </c>
      <c r="AE1587" s="272" t="s">
        <v>677</v>
      </c>
      <c r="AF1587" s="272" t="s">
        <v>677</v>
      </c>
      <c r="AG1587" s="272" t="s">
        <v>677</v>
      </c>
      <c r="AH1587" s="272" t="s">
        <v>677</v>
      </c>
      <c r="AI1587" s="272" t="s">
        <v>677</v>
      </c>
      <c r="AJ1587" s="272" t="s">
        <v>677</v>
      </c>
      <c r="AK1587" s="272" t="s">
        <v>677</v>
      </c>
      <c r="AL1587" s="272" t="s">
        <v>677</v>
      </c>
      <c r="AM1587" s="272" t="s">
        <v>677</v>
      </c>
      <c r="AN1587" s="272" t="s">
        <v>677</v>
      </c>
      <c r="AO1587" s="272" t="s">
        <v>677</v>
      </c>
      <c r="AP1587" s="272" t="s">
        <v>677</v>
      </c>
      <c r="AQ1587" s="272" t="s">
        <v>677</v>
      </c>
      <c r="AR1587" s="272" t="s">
        <v>677</v>
      </c>
      <c r="AS1587" s="272" t="s">
        <v>677</v>
      </c>
      <c r="AT1587" s="272" t="s">
        <v>677</v>
      </c>
      <c r="AU1587" s="272" t="s">
        <v>677</v>
      </c>
      <c r="AV1587" s="272" t="s">
        <v>677</v>
      </c>
      <c r="AW1587" s="272" t="s">
        <v>677</v>
      </c>
      <c r="AX1587" s="272" t="s">
        <v>677</v>
      </c>
    </row>
    <row r="1588" spans="1:50">
      <c r="A1588" s="272">
        <v>810769</v>
      </c>
      <c r="B1588" s="272" t="s">
        <v>712</v>
      </c>
      <c r="C1588" s="272" t="s">
        <v>263</v>
      </c>
      <c r="D1588" s="272" t="s">
        <v>264</v>
      </c>
      <c r="E1588" s="272" t="s">
        <v>262</v>
      </c>
      <c r="F1588" s="272" t="s">
        <v>263</v>
      </c>
      <c r="G1588" s="272" t="s">
        <v>263</v>
      </c>
      <c r="H1588" s="272" t="s">
        <v>262</v>
      </c>
      <c r="I1588" s="272" t="s">
        <v>263</v>
      </c>
      <c r="J1588" s="272" t="s">
        <v>263</v>
      </c>
      <c r="K1588" s="272" t="s">
        <v>264</v>
      </c>
      <c r="L1588" s="272" t="s">
        <v>264</v>
      </c>
      <c r="M1588" s="272" t="s">
        <v>262</v>
      </c>
      <c r="N1588" s="272" t="s">
        <v>263</v>
      </c>
      <c r="O1588" s="272" t="s">
        <v>677</v>
      </c>
      <c r="P1588" s="272" t="s">
        <v>677</v>
      </c>
      <c r="Q1588" s="272" t="s">
        <v>677</v>
      </c>
      <c r="R1588" s="272" t="s">
        <v>677</v>
      </c>
      <c r="S1588" s="272" t="s">
        <v>677</v>
      </c>
      <c r="T1588" s="272" t="s">
        <v>677</v>
      </c>
      <c r="U1588" s="272" t="s">
        <v>677</v>
      </c>
      <c r="V1588" s="272" t="s">
        <v>677</v>
      </c>
      <c r="W1588" s="272" t="s">
        <v>677</v>
      </c>
      <c r="X1588" s="272" t="s">
        <v>677</v>
      </c>
      <c r="Y1588" s="272" t="s">
        <v>677</v>
      </c>
      <c r="Z1588" s="272" t="s">
        <v>677</v>
      </c>
      <c r="AA1588" s="272" t="s">
        <v>677</v>
      </c>
      <c r="AB1588" s="272" t="s">
        <v>677</v>
      </c>
      <c r="AC1588" s="272" t="s">
        <v>677</v>
      </c>
      <c r="AD1588" s="272" t="s">
        <v>677</v>
      </c>
      <c r="AE1588" s="272" t="s">
        <v>677</v>
      </c>
      <c r="AF1588" s="272" t="s">
        <v>677</v>
      </c>
      <c r="AG1588" s="272" t="s">
        <v>677</v>
      </c>
      <c r="AH1588" s="272" t="s">
        <v>677</v>
      </c>
      <c r="AI1588" s="272" t="s">
        <v>677</v>
      </c>
      <c r="AJ1588" s="272" t="s">
        <v>677</v>
      </c>
      <c r="AK1588" s="272" t="s">
        <v>677</v>
      </c>
      <c r="AL1588" s="272" t="s">
        <v>677</v>
      </c>
      <c r="AM1588" s="272" t="s">
        <v>677</v>
      </c>
      <c r="AN1588" s="272" t="s">
        <v>677</v>
      </c>
      <c r="AO1588" s="272" t="s">
        <v>677</v>
      </c>
      <c r="AP1588" s="272" t="s">
        <v>677</v>
      </c>
      <c r="AQ1588" s="272" t="s">
        <v>677</v>
      </c>
      <c r="AR1588" s="272" t="s">
        <v>677</v>
      </c>
      <c r="AS1588" s="272" t="s">
        <v>677</v>
      </c>
      <c r="AT1588" s="272" t="s">
        <v>677</v>
      </c>
      <c r="AU1588" s="272" t="s">
        <v>677</v>
      </c>
      <c r="AV1588" s="272" t="s">
        <v>677</v>
      </c>
      <c r="AW1588" s="272" t="s">
        <v>677</v>
      </c>
      <c r="AX1588" s="272" t="s">
        <v>677</v>
      </c>
    </row>
    <row r="1589" spans="1:50">
      <c r="A1589" s="272">
        <v>810799</v>
      </c>
      <c r="B1589" s="272" t="s">
        <v>712</v>
      </c>
      <c r="C1589" s="272" t="s">
        <v>262</v>
      </c>
      <c r="D1589" s="272" t="s">
        <v>263</v>
      </c>
      <c r="E1589" s="272" t="s">
        <v>263</v>
      </c>
      <c r="F1589" s="272" t="s">
        <v>263</v>
      </c>
      <c r="G1589" s="272" t="s">
        <v>263</v>
      </c>
      <c r="H1589" s="272" t="s">
        <v>263</v>
      </c>
      <c r="I1589" s="272" t="s">
        <v>262</v>
      </c>
      <c r="J1589" s="272" t="s">
        <v>264</v>
      </c>
      <c r="K1589" s="272" t="s">
        <v>263</v>
      </c>
      <c r="L1589" s="272" t="s">
        <v>262</v>
      </c>
      <c r="M1589" s="272" t="s">
        <v>263</v>
      </c>
      <c r="N1589" s="272" t="s">
        <v>264</v>
      </c>
      <c r="O1589" s="272" t="s">
        <v>677</v>
      </c>
      <c r="P1589" s="272" t="s">
        <v>677</v>
      </c>
      <c r="Q1589" s="272" t="s">
        <v>677</v>
      </c>
      <c r="R1589" s="272" t="s">
        <v>677</v>
      </c>
      <c r="S1589" s="272" t="s">
        <v>677</v>
      </c>
      <c r="T1589" s="272" t="s">
        <v>677</v>
      </c>
      <c r="U1589" s="272" t="s">
        <v>677</v>
      </c>
      <c r="V1589" s="272" t="s">
        <v>677</v>
      </c>
      <c r="W1589" s="272" t="s">
        <v>677</v>
      </c>
      <c r="X1589" s="272" t="s">
        <v>677</v>
      </c>
      <c r="Y1589" s="272" t="s">
        <v>677</v>
      </c>
      <c r="Z1589" s="272" t="s">
        <v>677</v>
      </c>
      <c r="AA1589" s="272" t="s">
        <v>677</v>
      </c>
      <c r="AB1589" s="272" t="s">
        <v>677</v>
      </c>
      <c r="AC1589" s="272" t="s">
        <v>677</v>
      </c>
      <c r="AD1589" s="272" t="s">
        <v>677</v>
      </c>
      <c r="AE1589" s="272" t="s">
        <v>677</v>
      </c>
      <c r="AF1589" s="272" t="s">
        <v>677</v>
      </c>
      <c r="AG1589" s="272" t="s">
        <v>677</v>
      </c>
      <c r="AH1589" s="272" t="s">
        <v>677</v>
      </c>
      <c r="AI1589" s="272" t="s">
        <v>677</v>
      </c>
      <c r="AJ1589" s="272" t="s">
        <v>677</v>
      </c>
      <c r="AK1589" s="272" t="s">
        <v>677</v>
      </c>
      <c r="AL1589" s="272" t="s">
        <v>677</v>
      </c>
      <c r="AM1589" s="272" t="s">
        <v>677</v>
      </c>
      <c r="AN1589" s="272" t="s">
        <v>677</v>
      </c>
      <c r="AO1589" s="272" t="s">
        <v>677</v>
      </c>
      <c r="AP1589" s="272" t="s">
        <v>677</v>
      </c>
      <c r="AQ1589" s="272" t="s">
        <v>677</v>
      </c>
      <c r="AR1589" s="272" t="s">
        <v>677</v>
      </c>
      <c r="AS1589" s="272" t="s">
        <v>677</v>
      </c>
      <c r="AT1589" s="272" t="s">
        <v>677</v>
      </c>
      <c r="AU1589" s="272" t="s">
        <v>677</v>
      </c>
      <c r="AV1589" s="272" t="s">
        <v>677</v>
      </c>
      <c r="AW1589" s="272" t="s">
        <v>677</v>
      </c>
      <c r="AX1589" s="272" t="s">
        <v>677</v>
      </c>
    </row>
    <row r="1590" spans="1:50">
      <c r="A1590" s="272">
        <v>810816</v>
      </c>
      <c r="B1590" s="272" t="s">
        <v>712</v>
      </c>
      <c r="C1590" s="272" t="s">
        <v>263</v>
      </c>
      <c r="D1590" s="272" t="s">
        <v>264</v>
      </c>
      <c r="E1590" s="272" t="s">
        <v>262</v>
      </c>
      <c r="F1590" s="272" t="s">
        <v>264</v>
      </c>
      <c r="G1590" s="272" t="s">
        <v>262</v>
      </c>
      <c r="H1590" s="272" t="s">
        <v>264</v>
      </c>
      <c r="I1590" s="272" t="s">
        <v>264</v>
      </c>
      <c r="J1590" s="272" t="s">
        <v>263</v>
      </c>
      <c r="K1590" s="272" t="s">
        <v>263</v>
      </c>
      <c r="L1590" s="272" t="s">
        <v>263</v>
      </c>
      <c r="M1590" s="272" t="s">
        <v>263</v>
      </c>
      <c r="N1590" s="272" t="s">
        <v>263</v>
      </c>
      <c r="O1590" s="272" t="s">
        <v>677</v>
      </c>
      <c r="P1590" s="272" t="s">
        <v>677</v>
      </c>
      <c r="Q1590" s="272" t="s">
        <v>677</v>
      </c>
      <c r="R1590" s="272" t="s">
        <v>677</v>
      </c>
      <c r="S1590" s="272" t="s">
        <v>677</v>
      </c>
      <c r="T1590" s="272" t="s">
        <v>677</v>
      </c>
      <c r="U1590" s="272" t="s">
        <v>677</v>
      </c>
      <c r="V1590" s="272" t="s">
        <v>677</v>
      </c>
      <c r="W1590" s="272" t="s">
        <v>677</v>
      </c>
      <c r="X1590" s="272" t="s">
        <v>677</v>
      </c>
      <c r="Y1590" s="272" t="s">
        <v>677</v>
      </c>
      <c r="Z1590" s="272" t="s">
        <v>677</v>
      </c>
      <c r="AA1590" s="272" t="s">
        <v>677</v>
      </c>
      <c r="AB1590" s="272" t="s">
        <v>677</v>
      </c>
      <c r="AC1590" s="272" t="s">
        <v>677</v>
      </c>
      <c r="AD1590" s="272" t="s">
        <v>677</v>
      </c>
      <c r="AE1590" s="272" t="s">
        <v>677</v>
      </c>
      <c r="AF1590" s="272" t="s">
        <v>677</v>
      </c>
      <c r="AG1590" s="272" t="s">
        <v>677</v>
      </c>
      <c r="AH1590" s="272" t="s">
        <v>677</v>
      </c>
      <c r="AI1590" s="272" t="s">
        <v>677</v>
      </c>
      <c r="AJ1590" s="272" t="s">
        <v>677</v>
      </c>
      <c r="AK1590" s="272" t="s">
        <v>677</v>
      </c>
      <c r="AL1590" s="272" t="s">
        <v>677</v>
      </c>
      <c r="AM1590" s="272" t="s">
        <v>677</v>
      </c>
      <c r="AN1590" s="272" t="s">
        <v>677</v>
      </c>
      <c r="AO1590" s="272" t="s">
        <v>677</v>
      </c>
      <c r="AP1590" s="272" t="s">
        <v>677</v>
      </c>
      <c r="AQ1590" s="272" t="s">
        <v>677</v>
      </c>
      <c r="AR1590" s="272" t="s">
        <v>677</v>
      </c>
      <c r="AS1590" s="272" t="s">
        <v>677</v>
      </c>
      <c r="AT1590" s="272" t="s">
        <v>677</v>
      </c>
      <c r="AU1590" s="272" t="s">
        <v>677</v>
      </c>
      <c r="AV1590" s="272" t="s">
        <v>677</v>
      </c>
      <c r="AW1590" s="272" t="s">
        <v>677</v>
      </c>
      <c r="AX1590" s="272" t="s">
        <v>677</v>
      </c>
    </row>
    <row r="1591" spans="1:50">
      <c r="A1591" s="272">
        <v>810821</v>
      </c>
      <c r="B1591" s="272" t="s">
        <v>712</v>
      </c>
      <c r="C1591" s="272" t="s">
        <v>264</v>
      </c>
      <c r="D1591" s="272" t="s">
        <v>264</v>
      </c>
      <c r="E1591" s="272" t="s">
        <v>264</v>
      </c>
      <c r="F1591" s="272" t="s">
        <v>264</v>
      </c>
      <c r="G1591" s="272" t="s">
        <v>264</v>
      </c>
      <c r="H1591" s="272" t="s">
        <v>264</v>
      </c>
      <c r="I1591" s="272" t="s">
        <v>264</v>
      </c>
      <c r="J1591" s="272" t="s">
        <v>263</v>
      </c>
      <c r="K1591" s="272" t="s">
        <v>263</v>
      </c>
      <c r="L1591" s="272" t="s">
        <v>263</v>
      </c>
      <c r="M1591" s="272" t="s">
        <v>264</v>
      </c>
      <c r="N1591" s="272" t="s">
        <v>264</v>
      </c>
      <c r="O1591" s="272" t="s">
        <v>677</v>
      </c>
      <c r="P1591" s="272" t="s">
        <v>677</v>
      </c>
      <c r="Q1591" s="272" t="s">
        <v>677</v>
      </c>
      <c r="R1591" s="272" t="s">
        <v>677</v>
      </c>
      <c r="S1591" s="272" t="s">
        <v>677</v>
      </c>
      <c r="T1591" s="272" t="s">
        <v>677</v>
      </c>
      <c r="U1591" s="272" t="s">
        <v>677</v>
      </c>
      <c r="V1591" s="272" t="s">
        <v>677</v>
      </c>
      <c r="W1591" s="272" t="s">
        <v>677</v>
      </c>
      <c r="X1591" s="272" t="s">
        <v>677</v>
      </c>
      <c r="Y1591" s="272" t="s">
        <v>677</v>
      </c>
      <c r="Z1591" s="272" t="s">
        <v>677</v>
      </c>
      <c r="AA1591" s="272" t="s">
        <v>677</v>
      </c>
      <c r="AB1591" s="272" t="s">
        <v>677</v>
      </c>
      <c r="AC1591" s="272" t="s">
        <v>677</v>
      </c>
      <c r="AD1591" s="272" t="s">
        <v>677</v>
      </c>
      <c r="AE1591" s="272" t="s">
        <v>677</v>
      </c>
      <c r="AF1591" s="272" t="s">
        <v>677</v>
      </c>
      <c r="AG1591" s="272" t="s">
        <v>677</v>
      </c>
      <c r="AH1591" s="272" t="s">
        <v>677</v>
      </c>
      <c r="AI1591" s="272" t="s">
        <v>677</v>
      </c>
      <c r="AJ1591" s="272" t="s">
        <v>677</v>
      </c>
      <c r="AK1591" s="272" t="s">
        <v>677</v>
      </c>
      <c r="AL1591" s="272" t="s">
        <v>677</v>
      </c>
      <c r="AM1591" s="272" t="s">
        <v>677</v>
      </c>
      <c r="AN1591" s="272" t="s">
        <v>677</v>
      </c>
      <c r="AO1591" s="272" t="s">
        <v>677</v>
      </c>
      <c r="AP1591" s="272" t="s">
        <v>677</v>
      </c>
      <c r="AQ1591" s="272" t="s">
        <v>677</v>
      </c>
      <c r="AR1591" s="272" t="s">
        <v>677</v>
      </c>
      <c r="AS1591" s="272" t="s">
        <v>677</v>
      </c>
      <c r="AT1591" s="272" t="s">
        <v>677</v>
      </c>
      <c r="AU1591" s="272" t="s">
        <v>677</v>
      </c>
      <c r="AV1591" s="272" t="s">
        <v>677</v>
      </c>
      <c r="AW1591" s="272" t="s">
        <v>677</v>
      </c>
      <c r="AX1591" s="272" t="s">
        <v>677</v>
      </c>
    </row>
    <row r="1592" spans="1:50">
      <c r="A1592" s="272">
        <v>810823</v>
      </c>
      <c r="B1592" s="272" t="s">
        <v>712</v>
      </c>
      <c r="C1592" s="272" t="s">
        <v>262</v>
      </c>
      <c r="D1592" s="272" t="s">
        <v>262</v>
      </c>
      <c r="E1592" s="272" t="s">
        <v>262</v>
      </c>
      <c r="F1592" s="272" t="s">
        <v>262</v>
      </c>
      <c r="G1592" s="272" t="s">
        <v>262</v>
      </c>
      <c r="H1592" s="272" t="s">
        <v>262</v>
      </c>
      <c r="I1592" s="272" t="s">
        <v>263</v>
      </c>
      <c r="J1592" s="272" t="s">
        <v>263</v>
      </c>
      <c r="K1592" s="272" t="s">
        <v>263</v>
      </c>
      <c r="L1592" s="272" t="s">
        <v>263</v>
      </c>
      <c r="M1592" s="272" t="s">
        <v>263</v>
      </c>
      <c r="N1592" s="272" t="s">
        <v>263</v>
      </c>
      <c r="O1592" s="272" t="s">
        <v>677</v>
      </c>
      <c r="P1592" s="272" t="s">
        <v>677</v>
      </c>
      <c r="Q1592" s="272" t="s">
        <v>677</v>
      </c>
      <c r="R1592" s="272" t="s">
        <v>677</v>
      </c>
      <c r="S1592" s="272" t="s">
        <v>677</v>
      </c>
      <c r="T1592" s="272" t="s">
        <v>677</v>
      </c>
      <c r="U1592" s="272" t="s">
        <v>677</v>
      </c>
      <c r="V1592" s="272" t="s">
        <v>677</v>
      </c>
      <c r="W1592" s="272" t="s">
        <v>677</v>
      </c>
      <c r="X1592" s="272" t="s">
        <v>677</v>
      </c>
      <c r="Y1592" s="272" t="s">
        <v>677</v>
      </c>
      <c r="Z1592" s="272" t="s">
        <v>677</v>
      </c>
      <c r="AA1592" s="272" t="s">
        <v>677</v>
      </c>
      <c r="AB1592" s="272" t="s">
        <v>677</v>
      </c>
      <c r="AC1592" s="272" t="s">
        <v>677</v>
      </c>
      <c r="AD1592" s="272" t="s">
        <v>677</v>
      </c>
      <c r="AE1592" s="272" t="s">
        <v>677</v>
      </c>
      <c r="AF1592" s="272" t="s">
        <v>677</v>
      </c>
      <c r="AG1592" s="272" t="s">
        <v>677</v>
      </c>
      <c r="AH1592" s="272" t="s">
        <v>677</v>
      </c>
      <c r="AI1592" s="272" t="s">
        <v>677</v>
      </c>
      <c r="AJ1592" s="272" t="s">
        <v>677</v>
      </c>
      <c r="AK1592" s="272" t="s">
        <v>677</v>
      </c>
      <c r="AL1592" s="272" t="s">
        <v>677</v>
      </c>
      <c r="AM1592" s="272" t="s">
        <v>677</v>
      </c>
      <c r="AN1592" s="272" t="s">
        <v>677</v>
      </c>
      <c r="AO1592" s="272" t="s">
        <v>677</v>
      </c>
      <c r="AP1592" s="272" t="s">
        <v>677</v>
      </c>
      <c r="AQ1592" s="272" t="s">
        <v>677</v>
      </c>
      <c r="AR1592" s="272" t="s">
        <v>677</v>
      </c>
      <c r="AS1592" s="272" t="s">
        <v>677</v>
      </c>
      <c r="AT1592" s="272" t="s">
        <v>677</v>
      </c>
      <c r="AU1592" s="272" t="s">
        <v>677</v>
      </c>
      <c r="AV1592" s="272" t="s">
        <v>677</v>
      </c>
      <c r="AW1592" s="272" t="s">
        <v>677</v>
      </c>
      <c r="AX1592" s="272" t="s">
        <v>677</v>
      </c>
    </row>
    <row r="1593" spans="1:50">
      <c r="A1593" s="272">
        <v>810834</v>
      </c>
      <c r="B1593" s="272" t="s">
        <v>712</v>
      </c>
      <c r="C1593" s="272" t="s">
        <v>262</v>
      </c>
      <c r="D1593" s="272" t="s">
        <v>262</v>
      </c>
      <c r="E1593" s="272" t="s">
        <v>262</v>
      </c>
      <c r="F1593" s="272" t="s">
        <v>262</v>
      </c>
      <c r="G1593" s="272" t="s">
        <v>262</v>
      </c>
      <c r="H1593" s="272" t="s">
        <v>262</v>
      </c>
      <c r="I1593" s="272" t="s">
        <v>263</v>
      </c>
      <c r="J1593" s="272" t="s">
        <v>264</v>
      </c>
      <c r="K1593" s="272" t="s">
        <v>264</v>
      </c>
      <c r="L1593" s="272" t="s">
        <v>264</v>
      </c>
      <c r="M1593" s="272" t="s">
        <v>264</v>
      </c>
      <c r="N1593" s="272" t="s">
        <v>264</v>
      </c>
      <c r="O1593" s="272" t="s">
        <v>677</v>
      </c>
      <c r="P1593" s="272" t="s">
        <v>677</v>
      </c>
      <c r="Q1593" s="272" t="s">
        <v>677</v>
      </c>
      <c r="R1593" s="272" t="s">
        <v>677</v>
      </c>
      <c r="S1593" s="272" t="s">
        <v>677</v>
      </c>
      <c r="T1593" s="272" t="s">
        <v>677</v>
      </c>
      <c r="U1593" s="272" t="s">
        <v>677</v>
      </c>
      <c r="V1593" s="272" t="s">
        <v>677</v>
      </c>
      <c r="W1593" s="272" t="s">
        <v>677</v>
      </c>
      <c r="X1593" s="272" t="s">
        <v>677</v>
      </c>
      <c r="Y1593" s="272" t="s">
        <v>677</v>
      </c>
      <c r="Z1593" s="272" t="s">
        <v>677</v>
      </c>
      <c r="AA1593" s="272" t="s">
        <v>677</v>
      </c>
      <c r="AB1593" s="272" t="s">
        <v>677</v>
      </c>
      <c r="AC1593" s="272" t="s">
        <v>677</v>
      </c>
      <c r="AD1593" s="272" t="s">
        <v>677</v>
      </c>
      <c r="AE1593" s="272" t="s">
        <v>677</v>
      </c>
      <c r="AF1593" s="272" t="s">
        <v>677</v>
      </c>
      <c r="AG1593" s="272" t="s">
        <v>677</v>
      </c>
      <c r="AH1593" s="272" t="s">
        <v>677</v>
      </c>
      <c r="AI1593" s="272" t="s">
        <v>677</v>
      </c>
      <c r="AJ1593" s="272" t="s">
        <v>677</v>
      </c>
      <c r="AK1593" s="272" t="s">
        <v>677</v>
      </c>
      <c r="AL1593" s="272" t="s">
        <v>677</v>
      </c>
      <c r="AM1593" s="272" t="s">
        <v>677</v>
      </c>
      <c r="AN1593" s="272" t="s">
        <v>677</v>
      </c>
      <c r="AO1593" s="272" t="s">
        <v>677</v>
      </c>
      <c r="AP1593" s="272" t="s">
        <v>677</v>
      </c>
      <c r="AQ1593" s="272" t="s">
        <v>677</v>
      </c>
      <c r="AR1593" s="272" t="s">
        <v>677</v>
      </c>
      <c r="AS1593" s="272" t="s">
        <v>677</v>
      </c>
      <c r="AT1593" s="272" t="s">
        <v>677</v>
      </c>
      <c r="AU1593" s="272" t="s">
        <v>677</v>
      </c>
      <c r="AV1593" s="272" t="s">
        <v>677</v>
      </c>
      <c r="AW1593" s="272" t="s">
        <v>677</v>
      </c>
      <c r="AX1593" s="272" t="s">
        <v>677</v>
      </c>
    </row>
    <row r="1594" spans="1:50">
      <c r="A1594" s="272">
        <v>810838</v>
      </c>
      <c r="B1594" s="272" t="s">
        <v>712</v>
      </c>
      <c r="C1594" s="272" t="s">
        <v>263</v>
      </c>
      <c r="D1594" s="272" t="s">
        <v>263</v>
      </c>
      <c r="E1594" s="272" t="s">
        <v>264</v>
      </c>
      <c r="F1594" s="272" t="s">
        <v>264</v>
      </c>
      <c r="G1594" s="272" t="s">
        <v>264</v>
      </c>
      <c r="H1594" s="272" t="s">
        <v>263</v>
      </c>
      <c r="I1594" s="272" t="s">
        <v>264</v>
      </c>
      <c r="J1594" s="272" t="s">
        <v>264</v>
      </c>
      <c r="K1594" s="272" t="s">
        <v>263</v>
      </c>
      <c r="L1594" s="272" t="s">
        <v>263</v>
      </c>
      <c r="M1594" s="272" t="s">
        <v>263</v>
      </c>
      <c r="N1594" s="272" t="s">
        <v>264</v>
      </c>
      <c r="O1594" s="272" t="s">
        <v>677</v>
      </c>
      <c r="P1594" s="272" t="s">
        <v>677</v>
      </c>
      <c r="Q1594" s="272" t="s">
        <v>677</v>
      </c>
      <c r="R1594" s="272" t="s">
        <v>677</v>
      </c>
      <c r="S1594" s="272" t="s">
        <v>677</v>
      </c>
      <c r="T1594" s="272" t="s">
        <v>677</v>
      </c>
      <c r="U1594" s="272" t="s">
        <v>677</v>
      </c>
      <c r="V1594" s="272" t="s">
        <v>677</v>
      </c>
      <c r="W1594" s="272" t="s">
        <v>677</v>
      </c>
      <c r="X1594" s="272" t="s">
        <v>677</v>
      </c>
      <c r="Y1594" s="272" t="s">
        <v>677</v>
      </c>
      <c r="Z1594" s="272" t="s">
        <v>677</v>
      </c>
      <c r="AA1594" s="272" t="s">
        <v>677</v>
      </c>
      <c r="AB1594" s="272" t="s">
        <v>677</v>
      </c>
      <c r="AC1594" s="272" t="s">
        <v>677</v>
      </c>
      <c r="AD1594" s="272" t="s">
        <v>677</v>
      </c>
      <c r="AE1594" s="272" t="s">
        <v>677</v>
      </c>
      <c r="AF1594" s="272" t="s">
        <v>677</v>
      </c>
      <c r="AG1594" s="272" t="s">
        <v>677</v>
      </c>
      <c r="AH1594" s="272" t="s">
        <v>677</v>
      </c>
      <c r="AI1594" s="272" t="s">
        <v>677</v>
      </c>
      <c r="AJ1594" s="272" t="s">
        <v>677</v>
      </c>
      <c r="AK1594" s="272" t="s">
        <v>677</v>
      </c>
      <c r="AL1594" s="272" t="s">
        <v>677</v>
      </c>
      <c r="AM1594" s="272" t="s">
        <v>677</v>
      </c>
      <c r="AN1594" s="272" t="s">
        <v>677</v>
      </c>
      <c r="AO1594" s="272" t="s">
        <v>677</v>
      </c>
      <c r="AP1594" s="272" t="s">
        <v>677</v>
      </c>
      <c r="AQ1594" s="272" t="s">
        <v>677</v>
      </c>
      <c r="AR1594" s="272" t="s">
        <v>677</v>
      </c>
      <c r="AS1594" s="272" t="s">
        <v>677</v>
      </c>
      <c r="AT1594" s="272" t="s">
        <v>677</v>
      </c>
      <c r="AU1594" s="272" t="s">
        <v>677</v>
      </c>
      <c r="AV1594" s="272" t="s">
        <v>677</v>
      </c>
      <c r="AW1594" s="272" t="s">
        <v>677</v>
      </c>
      <c r="AX1594" s="272" t="s">
        <v>677</v>
      </c>
    </row>
    <row r="1595" spans="1:50">
      <c r="A1595" s="272">
        <v>810839</v>
      </c>
      <c r="B1595" s="272" t="s">
        <v>712</v>
      </c>
      <c r="C1595" s="272" t="s">
        <v>263</v>
      </c>
      <c r="D1595" s="272" t="s">
        <v>264</v>
      </c>
      <c r="E1595" s="272" t="s">
        <v>264</v>
      </c>
      <c r="F1595" s="272" t="s">
        <v>264</v>
      </c>
      <c r="G1595" s="272" t="s">
        <v>264</v>
      </c>
      <c r="H1595" s="272" t="s">
        <v>263</v>
      </c>
      <c r="I1595" s="272" t="s">
        <v>263</v>
      </c>
      <c r="J1595" s="272" t="s">
        <v>263</v>
      </c>
      <c r="K1595" s="272" t="s">
        <v>263</v>
      </c>
      <c r="L1595" s="272" t="s">
        <v>264</v>
      </c>
      <c r="M1595" s="272" t="s">
        <v>263</v>
      </c>
      <c r="N1595" s="272" t="s">
        <v>264</v>
      </c>
      <c r="O1595" s="272" t="s">
        <v>677</v>
      </c>
      <c r="P1595" s="272" t="s">
        <v>677</v>
      </c>
      <c r="Q1595" s="272" t="s">
        <v>677</v>
      </c>
      <c r="R1595" s="272" t="s">
        <v>677</v>
      </c>
      <c r="S1595" s="272" t="s">
        <v>677</v>
      </c>
      <c r="T1595" s="272" t="s">
        <v>677</v>
      </c>
      <c r="U1595" s="272" t="s">
        <v>677</v>
      </c>
      <c r="V1595" s="272" t="s">
        <v>677</v>
      </c>
      <c r="W1595" s="272" t="s">
        <v>677</v>
      </c>
      <c r="X1595" s="272" t="s">
        <v>677</v>
      </c>
      <c r="Y1595" s="272" t="s">
        <v>677</v>
      </c>
      <c r="Z1595" s="272" t="s">
        <v>677</v>
      </c>
      <c r="AA1595" s="272" t="s">
        <v>677</v>
      </c>
      <c r="AB1595" s="272" t="s">
        <v>677</v>
      </c>
      <c r="AC1595" s="272" t="s">
        <v>677</v>
      </c>
      <c r="AD1595" s="272" t="s">
        <v>677</v>
      </c>
      <c r="AE1595" s="272" t="s">
        <v>677</v>
      </c>
      <c r="AF1595" s="272" t="s">
        <v>677</v>
      </c>
      <c r="AG1595" s="272" t="s">
        <v>677</v>
      </c>
      <c r="AH1595" s="272" t="s">
        <v>677</v>
      </c>
      <c r="AI1595" s="272" t="s">
        <v>677</v>
      </c>
      <c r="AJ1595" s="272" t="s">
        <v>677</v>
      </c>
      <c r="AK1595" s="272" t="s">
        <v>677</v>
      </c>
      <c r="AL1595" s="272" t="s">
        <v>677</v>
      </c>
      <c r="AM1595" s="272" t="s">
        <v>677</v>
      </c>
      <c r="AN1595" s="272" t="s">
        <v>677</v>
      </c>
      <c r="AO1595" s="272" t="s">
        <v>677</v>
      </c>
      <c r="AP1595" s="272" t="s">
        <v>677</v>
      </c>
      <c r="AQ1595" s="272" t="s">
        <v>677</v>
      </c>
      <c r="AR1595" s="272" t="s">
        <v>677</v>
      </c>
      <c r="AS1595" s="272" t="s">
        <v>677</v>
      </c>
      <c r="AT1595" s="272" t="s">
        <v>677</v>
      </c>
      <c r="AU1595" s="272" t="s">
        <v>677</v>
      </c>
      <c r="AV1595" s="272" t="s">
        <v>677</v>
      </c>
      <c r="AW1595" s="272" t="s">
        <v>677</v>
      </c>
      <c r="AX1595" s="272" t="s">
        <v>677</v>
      </c>
    </row>
    <row r="1596" spans="1:50">
      <c r="A1596" s="272">
        <v>810841</v>
      </c>
      <c r="B1596" s="272" t="s">
        <v>712</v>
      </c>
      <c r="C1596" s="272" t="s">
        <v>264</v>
      </c>
      <c r="D1596" s="272" t="s">
        <v>264</v>
      </c>
      <c r="E1596" s="272" t="s">
        <v>264</v>
      </c>
      <c r="F1596" s="272" t="s">
        <v>264</v>
      </c>
      <c r="G1596" s="272" t="s">
        <v>262</v>
      </c>
      <c r="H1596" s="272" t="s">
        <v>264</v>
      </c>
      <c r="I1596" s="272" t="s">
        <v>264</v>
      </c>
      <c r="J1596" s="272" t="s">
        <v>264</v>
      </c>
      <c r="K1596" s="272" t="s">
        <v>264</v>
      </c>
      <c r="L1596" s="272" t="s">
        <v>262</v>
      </c>
      <c r="M1596" s="272" t="s">
        <v>262</v>
      </c>
      <c r="N1596" s="272" t="s">
        <v>264</v>
      </c>
      <c r="O1596" s="272" t="s">
        <v>677</v>
      </c>
      <c r="P1596" s="272" t="s">
        <v>677</v>
      </c>
      <c r="Q1596" s="272" t="s">
        <v>677</v>
      </c>
      <c r="R1596" s="272" t="s">
        <v>677</v>
      </c>
      <c r="S1596" s="272" t="s">
        <v>677</v>
      </c>
      <c r="T1596" s="272" t="s">
        <v>677</v>
      </c>
      <c r="U1596" s="272" t="s">
        <v>677</v>
      </c>
      <c r="V1596" s="272" t="s">
        <v>677</v>
      </c>
      <c r="W1596" s="272" t="s">
        <v>677</v>
      </c>
      <c r="X1596" s="272" t="s">
        <v>677</v>
      </c>
      <c r="Y1596" s="272" t="s">
        <v>677</v>
      </c>
      <c r="Z1596" s="272" t="s">
        <v>677</v>
      </c>
      <c r="AA1596" s="272" t="s">
        <v>677</v>
      </c>
      <c r="AB1596" s="272" t="s">
        <v>677</v>
      </c>
      <c r="AC1596" s="272" t="s">
        <v>677</v>
      </c>
      <c r="AD1596" s="272" t="s">
        <v>677</v>
      </c>
      <c r="AE1596" s="272" t="s">
        <v>677</v>
      </c>
      <c r="AF1596" s="272" t="s">
        <v>677</v>
      </c>
      <c r="AG1596" s="272" t="s">
        <v>677</v>
      </c>
      <c r="AH1596" s="272" t="s">
        <v>677</v>
      </c>
      <c r="AI1596" s="272" t="s">
        <v>677</v>
      </c>
      <c r="AJ1596" s="272" t="s">
        <v>677</v>
      </c>
      <c r="AK1596" s="272" t="s">
        <v>677</v>
      </c>
      <c r="AL1596" s="272" t="s">
        <v>677</v>
      </c>
      <c r="AM1596" s="272" t="s">
        <v>677</v>
      </c>
      <c r="AN1596" s="272" t="s">
        <v>677</v>
      </c>
      <c r="AO1596" s="272" t="s">
        <v>677</v>
      </c>
      <c r="AP1596" s="272" t="s">
        <v>677</v>
      </c>
      <c r="AQ1596" s="272" t="s">
        <v>677</v>
      </c>
      <c r="AR1596" s="272" t="s">
        <v>677</v>
      </c>
      <c r="AS1596" s="272" t="s">
        <v>677</v>
      </c>
      <c r="AT1596" s="272" t="s">
        <v>677</v>
      </c>
      <c r="AU1596" s="272" t="s">
        <v>677</v>
      </c>
      <c r="AV1596" s="272" t="s">
        <v>677</v>
      </c>
      <c r="AW1596" s="272" t="s">
        <v>677</v>
      </c>
      <c r="AX1596" s="272" t="s">
        <v>677</v>
      </c>
    </row>
    <row r="1597" spans="1:50">
      <c r="A1597" s="272">
        <v>810847</v>
      </c>
      <c r="B1597" s="272" t="s">
        <v>712</v>
      </c>
      <c r="C1597" s="272" t="s">
        <v>262</v>
      </c>
      <c r="D1597" s="272" t="s">
        <v>262</v>
      </c>
      <c r="E1597" s="272" t="s">
        <v>262</v>
      </c>
      <c r="F1597" s="272" t="s">
        <v>262</v>
      </c>
      <c r="G1597" s="272" t="s">
        <v>262</v>
      </c>
      <c r="H1597" s="272" t="s">
        <v>263</v>
      </c>
      <c r="I1597" s="272" t="s">
        <v>262</v>
      </c>
      <c r="J1597" s="272" t="s">
        <v>264</v>
      </c>
      <c r="K1597" s="272" t="s">
        <v>264</v>
      </c>
      <c r="L1597" s="272" t="s">
        <v>264</v>
      </c>
      <c r="M1597" s="272" t="s">
        <v>262</v>
      </c>
      <c r="N1597" s="272" t="s">
        <v>264</v>
      </c>
      <c r="O1597" s="272" t="s">
        <v>677</v>
      </c>
      <c r="P1597" s="272" t="s">
        <v>677</v>
      </c>
      <c r="Q1597" s="272" t="s">
        <v>677</v>
      </c>
      <c r="R1597" s="272" t="s">
        <v>677</v>
      </c>
      <c r="S1597" s="272" t="s">
        <v>677</v>
      </c>
      <c r="T1597" s="272" t="s">
        <v>677</v>
      </c>
      <c r="U1597" s="272" t="s">
        <v>677</v>
      </c>
      <c r="V1597" s="272" t="s">
        <v>677</v>
      </c>
      <c r="W1597" s="272" t="s">
        <v>677</v>
      </c>
      <c r="X1597" s="272" t="s">
        <v>677</v>
      </c>
      <c r="Y1597" s="272" t="s">
        <v>677</v>
      </c>
      <c r="Z1597" s="272" t="s">
        <v>677</v>
      </c>
      <c r="AA1597" s="272" t="s">
        <v>677</v>
      </c>
      <c r="AB1597" s="272" t="s">
        <v>677</v>
      </c>
      <c r="AC1597" s="272" t="s">
        <v>677</v>
      </c>
      <c r="AD1597" s="272" t="s">
        <v>677</v>
      </c>
      <c r="AE1597" s="272" t="s">
        <v>677</v>
      </c>
      <c r="AF1597" s="272" t="s">
        <v>677</v>
      </c>
      <c r="AG1597" s="272" t="s">
        <v>677</v>
      </c>
      <c r="AH1597" s="272" t="s">
        <v>677</v>
      </c>
      <c r="AI1597" s="272" t="s">
        <v>677</v>
      </c>
      <c r="AJ1597" s="272" t="s">
        <v>677</v>
      </c>
      <c r="AK1597" s="272" t="s">
        <v>677</v>
      </c>
      <c r="AL1597" s="272" t="s">
        <v>677</v>
      </c>
      <c r="AM1597" s="272" t="s">
        <v>677</v>
      </c>
      <c r="AN1597" s="272" t="s">
        <v>677</v>
      </c>
      <c r="AO1597" s="272" t="s">
        <v>677</v>
      </c>
      <c r="AP1597" s="272" t="s">
        <v>677</v>
      </c>
      <c r="AQ1597" s="272" t="s">
        <v>677</v>
      </c>
      <c r="AR1597" s="272" t="s">
        <v>677</v>
      </c>
      <c r="AS1597" s="272" t="s">
        <v>677</v>
      </c>
      <c r="AT1597" s="272" t="s">
        <v>677</v>
      </c>
      <c r="AU1597" s="272" t="s">
        <v>677</v>
      </c>
      <c r="AV1597" s="272" t="s">
        <v>677</v>
      </c>
      <c r="AW1597" s="272" t="s">
        <v>677</v>
      </c>
      <c r="AX1597" s="272" t="s">
        <v>677</v>
      </c>
    </row>
    <row r="1598" spans="1:50">
      <c r="A1598" s="272">
        <v>810852</v>
      </c>
      <c r="B1598" s="272" t="s">
        <v>712</v>
      </c>
      <c r="C1598" s="272" t="s">
        <v>264</v>
      </c>
      <c r="D1598" s="272" t="s">
        <v>262</v>
      </c>
      <c r="E1598" s="272" t="s">
        <v>264</v>
      </c>
      <c r="F1598" s="272" t="s">
        <v>264</v>
      </c>
      <c r="G1598" s="272" t="s">
        <v>264</v>
      </c>
      <c r="H1598" s="272" t="s">
        <v>264</v>
      </c>
      <c r="I1598" s="272" t="s">
        <v>264</v>
      </c>
      <c r="J1598" s="272" t="s">
        <v>263</v>
      </c>
      <c r="K1598" s="272" t="s">
        <v>264</v>
      </c>
      <c r="L1598" s="272" t="s">
        <v>263</v>
      </c>
      <c r="M1598" s="272" t="s">
        <v>264</v>
      </c>
      <c r="N1598" s="272" t="s">
        <v>263</v>
      </c>
      <c r="O1598" s="272" t="s">
        <v>677</v>
      </c>
      <c r="P1598" s="272" t="s">
        <v>677</v>
      </c>
      <c r="Q1598" s="272" t="s">
        <v>677</v>
      </c>
      <c r="R1598" s="272" t="s">
        <v>677</v>
      </c>
      <c r="S1598" s="272" t="s">
        <v>677</v>
      </c>
      <c r="T1598" s="272" t="s">
        <v>677</v>
      </c>
      <c r="U1598" s="272" t="s">
        <v>677</v>
      </c>
      <c r="V1598" s="272" t="s">
        <v>677</v>
      </c>
      <c r="W1598" s="272" t="s">
        <v>677</v>
      </c>
      <c r="X1598" s="272" t="s">
        <v>677</v>
      </c>
      <c r="Y1598" s="272" t="s">
        <v>677</v>
      </c>
      <c r="Z1598" s="272" t="s">
        <v>677</v>
      </c>
      <c r="AA1598" s="272" t="s">
        <v>677</v>
      </c>
      <c r="AB1598" s="272" t="s">
        <v>677</v>
      </c>
      <c r="AC1598" s="272" t="s">
        <v>677</v>
      </c>
      <c r="AD1598" s="272" t="s">
        <v>677</v>
      </c>
      <c r="AE1598" s="272" t="s">
        <v>677</v>
      </c>
      <c r="AF1598" s="272" t="s">
        <v>677</v>
      </c>
      <c r="AG1598" s="272" t="s">
        <v>677</v>
      </c>
      <c r="AH1598" s="272" t="s">
        <v>677</v>
      </c>
      <c r="AI1598" s="272" t="s">
        <v>677</v>
      </c>
      <c r="AJ1598" s="272" t="s">
        <v>677</v>
      </c>
      <c r="AK1598" s="272" t="s">
        <v>677</v>
      </c>
      <c r="AL1598" s="272" t="s">
        <v>677</v>
      </c>
      <c r="AM1598" s="272" t="s">
        <v>677</v>
      </c>
      <c r="AN1598" s="272" t="s">
        <v>677</v>
      </c>
      <c r="AO1598" s="272" t="s">
        <v>677</v>
      </c>
      <c r="AP1598" s="272" t="s">
        <v>677</v>
      </c>
      <c r="AQ1598" s="272" t="s">
        <v>677</v>
      </c>
      <c r="AR1598" s="272" t="s">
        <v>677</v>
      </c>
      <c r="AS1598" s="272" t="s">
        <v>677</v>
      </c>
      <c r="AT1598" s="272" t="s">
        <v>677</v>
      </c>
      <c r="AU1598" s="272" t="s">
        <v>677</v>
      </c>
      <c r="AV1598" s="272" t="s">
        <v>677</v>
      </c>
      <c r="AW1598" s="272" t="s">
        <v>677</v>
      </c>
      <c r="AX1598" s="272" t="s">
        <v>677</v>
      </c>
    </row>
    <row r="1599" spans="1:50">
      <c r="A1599" s="272">
        <v>810854</v>
      </c>
      <c r="B1599" s="272" t="s">
        <v>712</v>
      </c>
      <c r="C1599" s="272" t="s">
        <v>264</v>
      </c>
      <c r="D1599" s="272" t="s">
        <v>263</v>
      </c>
      <c r="E1599" s="272" t="s">
        <v>264</v>
      </c>
      <c r="F1599" s="272" t="s">
        <v>264</v>
      </c>
      <c r="G1599" s="272" t="s">
        <v>264</v>
      </c>
      <c r="H1599" s="272" t="s">
        <v>264</v>
      </c>
      <c r="I1599" s="272" t="s">
        <v>264</v>
      </c>
      <c r="J1599" s="272" t="s">
        <v>263</v>
      </c>
      <c r="K1599" s="272" t="s">
        <v>264</v>
      </c>
      <c r="L1599" s="272" t="s">
        <v>264</v>
      </c>
      <c r="M1599" s="272" t="s">
        <v>264</v>
      </c>
      <c r="N1599" s="272" t="s">
        <v>263</v>
      </c>
      <c r="O1599" s="272" t="s">
        <v>677</v>
      </c>
      <c r="P1599" s="272" t="s">
        <v>677</v>
      </c>
      <c r="Q1599" s="272" t="s">
        <v>677</v>
      </c>
      <c r="R1599" s="272" t="s">
        <v>677</v>
      </c>
      <c r="S1599" s="272" t="s">
        <v>677</v>
      </c>
      <c r="T1599" s="272" t="s">
        <v>677</v>
      </c>
      <c r="U1599" s="272" t="s">
        <v>677</v>
      </c>
      <c r="V1599" s="272" t="s">
        <v>677</v>
      </c>
      <c r="W1599" s="272" t="s">
        <v>677</v>
      </c>
      <c r="X1599" s="272" t="s">
        <v>677</v>
      </c>
      <c r="Y1599" s="272" t="s">
        <v>677</v>
      </c>
      <c r="Z1599" s="272" t="s">
        <v>677</v>
      </c>
      <c r="AA1599" s="272" t="s">
        <v>677</v>
      </c>
      <c r="AB1599" s="272" t="s">
        <v>677</v>
      </c>
      <c r="AC1599" s="272" t="s">
        <v>677</v>
      </c>
      <c r="AD1599" s="272" t="s">
        <v>677</v>
      </c>
      <c r="AE1599" s="272" t="s">
        <v>677</v>
      </c>
      <c r="AF1599" s="272" t="s">
        <v>677</v>
      </c>
      <c r="AG1599" s="272" t="s">
        <v>677</v>
      </c>
      <c r="AH1599" s="272" t="s">
        <v>677</v>
      </c>
      <c r="AI1599" s="272" t="s">
        <v>677</v>
      </c>
      <c r="AJ1599" s="272" t="s">
        <v>677</v>
      </c>
      <c r="AK1599" s="272" t="s">
        <v>677</v>
      </c>
      <c r="AL1599" s="272" t="s">
        <v>677</v>
      </c>
      <c r="AM1599" s="272" t="s">
        <v>677</v>
      </c>
      <c r="AN1599" s="272" t="s">
        <v>677</v>
      </c>
      <c r="AO1599" s="272" t="s">
        <v>677</v>
      </c>
      <c r="AP1599" s="272" t="s">
        <v>677</v>
      </c>
      <c r="AQ1599" s="272" t="s">
        <v>677</v>
      </c>
      <c r="AR1599" s="272" t="s">
        <v>677</v>
      </c>
      <c r="AS1599" s="272" t="s">
        <v>677</v>
      </c>
      <c r="AT1599" s="272" t="s">
        <v>677</v>
      </c>
      <c r="AU1599" s="272" t="s">
        <v>677</v>
      </c>
      <c r="AV1599" s="272" t="s">
        <v>677</v>
      </c>
      <c r="AW1599" s="272" t="s">
        <v>677</v>
      </c>
      <c r="AX1599" s="272" t="s">
        <v>677</v>
      </c>
    </row>
    <row r="1600" spans="1:50">
      <c r="A1600" s="272">
        <v>810856</v>
      </c>
      <c r="B1600" s="272" t="s">
        <v>712</v>
      </c>
      <c r="C1600" s="272" t="s">
        <v>264</v>
      </c>
      <c r="D1600" s="272" t="s">
        <v>263</v>
      </c>
      <c r="E1600" s="272" t="s">
        <v>264</v>
      </c>
      <c r="F1600" s="272" t="s">
        <v>262</v>
      </c>
      <c r="G1600" s="272" t="s">
        <v>264</v>
      </c>
      <c r="H1600" s="272" t="s">
        <v>262</v>
      </c>
      <c r="I1600" s="272" t="s">
        <v>264</v>
      </c>
      <c r="J1600" s="272" t="s">
        <v>263</v>
      </c>
      <c r="K1600" s="272" t="s">
        <v>263</v>
      </c>
      <c r="L1600" s="272" t="s">
        <v>263</v>
      </c>
      <c r="M1600" s="272" t="s">
        <v>264</v>
      </c>
      <c r="N1600" s="272" t="s">
        <v>263</v>
      </c>
      <c r="O1600" s="272" t="s">
        <v>677</v>
      </c>
      <c r="P1600" s="272" t="s">
        <v>677</v>
      </c>
      <c r="Q1600" s="272" t="s">
        <v>677</v>
      </c>
      <c r="R1600" s="272" t="s">
        <v>677</v>
      </c>
      <c r="S1600" s="272" t="s">
        <v>677</v>
      </c>
      <c r="T1600" s="272" t="s">
        <v>677</v>
      </c>
      <c r="U1600" s="272" t="s">
        <v>677</v>
      </c>
      <c r="V1600" s="272" t="s">
        <v>677</v>
      </c>
      <c r="W1600" s="272" t="s">
        <v>677</v>
      </c>
      <c r="X1600" s="272" t="s">
        <v>677</v>
      </c>
      <c r="Y1600" s="272" t="s">
        <v>677</v>
      </c>
      <c r="Z1600" s="272" t="s">
        <v>677</v>
      </c>
      <c r="AA1600" s="272" t="s">
        <v>677</v>
      </c>
      <c r="AB1600" s="272" t="s">
        <v>677</v>
      </c>
      <c r="AC1600" s="272" t="s">
        <v>677</v>
      </c>
      <c r="AD1600" s="272" t="s">
        <v>677</v>
      </c>
      <c r="AE1600" s="272" t="s">
        <v>677</v>
      </c>
      <c r="AF1600" s="272" t="s">
        <v>677</v>
      </c>
      <c r="AG1600" s="272" t="s">
        <v>677</v>
      </c>
      <c r="AH1600" s="272" t="s">
        <v>677</v>
      </c>
      <c r="AI1600" s="272" t="s">
        <v>677</v>
      </c>
      <c r="AJ1600" s="272" t="s">
        <v>677</v>
      </c>
      <c r="AK1600" s="272" t="s">
        <v>677</v>
      </c>
      <c r="AL1600" s="272" t="s">
        <v>677</v>
      </c>
      <c r="AM1600" s="272" t="s">
        <v>677</v>
      </c>
      <c r="AN1600" s="272" t="s">
        <v>677</v>
      </c>
      <c r="AO1600" s="272" t="s">
        <v>677</v>
      </c>
      <c r="AP1600" s="272" t="s">
        <v>677</v>
      </c>
      <c r="AQ1600" s="272" t="s">
        <v>677</v>
      </c>
      <c r="AR1600" s="272" t="s">
        <v>677</v>
      </c>
      <c r="AS1600" s="272" t="s">
        <v>677</v>
      </c>
      <c r="AT1600" s="272" t="s">
        <v>677</v>
      </c>
      <c r="AU1600" s="272" t="s">
        <v>677</v>
      </c>
      <c r="AV1600" s="272" t="s">
        <v>677</v>
      </c>
      <c r="AW1600" s="272" t="s">
        <v>677</v>
      </c>
      <c r="AX1600" s="272" t="s">
        <v>677</v>
      </c>
    </row>
    <row r="1601" spans="1:50">
      <c r="A1601" s="272">
        <v>810857</v>
      </c>
      <c r="B1601" s="272" t="s">
        <v>712</v>
      </c>
      <c r="C1601" s="272" t="s">
        <v>264</v>
      </c>
      <c r="D1601" s="272" t="s">
        <v>262</v>
      </c>
      <c r="E1601" s="272" t="s">
        <v>264</v>
      </c>
      <c r="F1601" s="272" t="s">
        <v>264</v>
      </c>
      <c r="G1601" s="272" t="s">
        <v>264</v>
      </c>
      <c r="H1601" s="272" t="s">
        <v>262</v>
      </c>
      <c r="I1601" s="272" t="s">
        <v>263</v>
      </c>
      <c r="J1601" s="272" t="s">
        <v>263</v>
      </c>
      <c r="K1601" s="272" t="s">
        <v>263</v>
      </c>
      <c r="L1601" s="272" t="s">
        <v>263</v>
      </c>
      <c r="M1601" s="272" t="s">
        <v>263</v>
      </c>
      <c r="N1601" s="272" t="s">
        <v>263</v>
      </c>
      <c r="O1601" s="272" t="s">
        <v>677</v>
      </c>
      <c r="P1601" s="272" t="s">
        <v>677</v>
      </c>
      <c r="Q1601" s="272" t="s">
        <v>677</v>
      </c>
      <c r="R1601" s="272" t="s">
        <v>677</v>
      </c>
      <c r="S1601" s="272" t="s">
        <v>677</v>
      </c>
      <c r="T1601" s="272" t="s">
        <v>677</v>
      </c>
      <c r="U1601" s="272" t="s">
        <v>677</v>
      </c>
      <c r="V1601" s="272" t="s">
        <v>677</v>
      </c>
      <c r="W1601" s="272" t="s">
        <v>677</v>
      </c>
      <c r="X1601" s="272" t="s">
        <v>677</v>
      </c>
      <c r="Y1601" s="272" t="s">
        <v>677</v>
      </c>
      <c r="Z1601" s="272" t="s">
        <v>677</v>
      </c>
      <c r="AA1601" s="272" t="s">
        <v>677</v>
      </c>
      <c r="AB1601" s="272" t="s">
        <v>677</v>
      </c>
      <c r="AC1601" s="272" t="s">
        <v>677</v>
      </c>
      <c r="AD1601" s="272" t="s">
        <v>677</v>
      </c>
      <c r="AE1601" s="272" t="s">
        <v>677</v>
      </c>
      <c r="AF1601" s="272" t="s">
        <v>677</v>
      </c>
      <c r="AG1601" s="272" t="s">
        <v>677</v>
      </c>
      <c r="AH1601" s="272" t="s">
        <v>677</v>
      </c>
      <c r="AI1601" s="272" t="s">
        <v>677</v>
      </c>
      <c r="AJ1601" s="272" t="s">
        <v>677</v>
      </c>
      <c r="AK1601" s="272" t="s">
        <v>677</v>
      </c>
      <c r="AL1601" s="272" t="s">
        <v>677</v>
      </c>
      <c r="AM1601" s="272" t="s">
        <v>677</v>
      </c>
      <c r="AN1601" s="272" t="s">
        <v>677</v>
      </c>
      <c r="AO1601" s="272" t="s">
        <v>677</v>
      </c>
      <c r="AP1601" s="272" t="s">
        <v>677</v>
      </c>
      <c r="AQ1601" s="272" t="s">
        <v>677</v>
      </c>
      <c r="AR1601" s="272" t="s">
        <v>677</v>
      </c>
      <c r="AS1601" s="272" t="s">
        <v>677</v>
      </c>
      <c r="AT1601" s="272" t="s">
        <v>677</v>
      </c>
      <c r="AU1601" s="272" t="s">
        <v>677</v>
      </c>
      <c r="AV1601" s="272" t="s">
        <v>677</v>
      </c>
      <c r="AW1601" s="272" t="s">
        <v>677</v>
      </c>
      <c r="AX1601" s="272" t="s">
        <v>677</v>
      </c>
    </row>
    <row r="1602" spans="1:50">
      <c r="A1602" s="272">
        <v>810858</v>
      </c>
      <c r="B1602" s="272" t="s">
        <v>712</v>
      </c>
      <c r="C1602" s="272" t="s">
        <v>262</v>
      </c>
      <c r="D1602" s="272" t="s">
        <v>262</v>
      </c>
      <c r="E1602" s="272" t="s">
        <v>262</v>
      </c>
      <c r="F1602" s="272" t="s">
        <v>264</v>
      </c>
      <c r="G1602" s="272" t="s">
        <v>262</v>
      </c>
      <c r="H1602" s="272" t="s">
        <v>264</v>
      </c>
      <c r="I1602" s="272" t="s">
        <v>264</v>
      </c>
      <c r="J1602" s="272" t="s">
        <v>263</v>
      </c>
      <c r="K1602" s="272" t="s">
        <v>263</v>
      </c>
      <c r="L1602" s="272" t="s">
        <v>263</v>
      </c>
      <c r="M1602" s="272" t="s">
        <v>264</v>
      </c>
      <c r="N1602" s="272" t="s">
        <v>263</v>
      </c>
      <c r="O1602" s="272" t="s">
        <v>677</v>
      </c>
      <c r="P1602" s="272" t="s">
        <v>677</v>
      </c>
      <c r="Q1602" s="272" t="s">
        <v>677</v>
      </c>
      <c r="R1602" s="272" t="s">
        <v>677</v>
      </c>
      <c r="S1602" s="272" t="s">
        <v>677</v>
      </c>
      <c r="T1602" s="272" t="s">
        <v>677</v>
      </c>
      <c r="U1602" s="272" t="s">
        <v>677</v>
      </c>
      <c r="V1602" s="272" t="s">
        <v>677</v>
      </c>
      <c r="W1602" s="272" t="s">
        <v>677</v>
      </c>
      <c r="X1602" s="272" t="s">
        <v>677</v>
      </c>
      <c r="Y1602" s="272" t="s">
        <v>677</v>
      </c>
      <c r="Z1602" s="272" t="s">
        <v>677</v>
      </c>
      <c r="AA1602" s="272" t="s">
        <v>677</v>
      </c>
      <c r="AB1602" s="272" t="s">
        <v>677</v>
      </c>
      <c r="AC1602" s="272" t="s">
        <v>677</v>
      </c>
      <c r="AD1602" s="272" t="s">
        <v>677</v>
      </c>
      <c r="AE1602" s="272" t="s">
        <v>677</v>
      </c>
      <c r="AF1602" s="272" t="s">
        <v>677</v>
      </c>
      <c r="AG1602" s="272" t="s">
        <v>677</v>
      </c>
      <c r="AH1602" s="272" t="s">
        <v>677</v>
      </c>
      <c r="AI1602" s="272" t="s">
        <v>677</v>
      </c>
      <c r="AJ1602" s="272" t="s">
        <v>677</v>
      </c>
      <c r="AK1602" s="272" t="s">
        <v>677</v>
      </c>
      <c r="AL1602" s="272" t="s">
        <v>677</v>
      </c>
      <c r="AM1602" s="272" t="s">
        <v>677</v>
      </c>
      <c r="AN1602" s="272" t="s">
        <v>677</v>
      </c>
      <c r="AO1602" s="272" t="s">
        <v>677</v>
      </c>
      <c r="AP1602" s="272" t="s">
        <v>677</v>
      </c>
      <c r="AQ1602" s="272" t="s">
        <v>677</v>
      </c>
      <c r="AR1602" s="272" t="s">
        <v>677</v>
      </c>
      <c r="AS1602" s="272" t="s">
        <v>677</v>
      </c>
      <c r="AT1602" s="272" t="s">
        <v>677</v>
      </c>
      <c r="AU1602" s="272" t="s">
        <v>677</v>
      </c>
      <c r="AV1602" s="272" t="s">
        <v>677</v>
      </c>
      <c r="AW1602" s="272" t="s">
        <v>677</v>
      </c>
      <c r="AX1602" s="272" t="s">
        <v>677</v>
      </c>
    </row>
    <row r="1603" spans="1:50">
      <c r="A1603" s="272">
        <v>810860</v>
      </c>
      <c r="B1603" s="272" t="s">
        <v>712</v>
      </c>
      <c r="C1603" s="272" t="s">
        <v>264</v>
      </c>
      <c r="D1603" s="272" t="s">
        <v>264</v>
      </c>
      <c r="E1603" s="272" t="s">
        <v>262</v>
      </c>
      <c r="F1603" s="272" t="s">
        <v>263</v>
      </c>
      <c r="G1603" s="272" t="s">
        <v>262</v>
      </c>
      <c r="H1603" s="272" t="s">
        <v>264</v>
      </c>
      <c r="I1603" s="272" t="s">
        <v>263</v>
      </c>
      <c r="J1603" s="272" t="s">
        <v>263</v>
      </c>
      <c r="K1603" s="272" t="s">
        <v>263</v>
      </c>
      <c r="L1603" s="272" t="s">
        <v>263</v>
      </c>
      <c r="M1603" s="272" t="s">
        <v>263</v>
      </c>
      <c r="N1603" s="272" t="s">
        <v>263</v>
      </c>
      <c r="O1603" s="272" t="s">
        <v>677</v>
      </c>
      <c r="P1603" s="272" t="s">
        <v>677</v>
      </c>
      <c r="Q1603" s="272" t="s">
        <v>677</v>
      </c>
      <c r="R1603" s="272" t="s">
        <v>677</v>
      </c>
      <c r="S1603" s="272" t="s">
        <v>677</v>
      </c>
      <c r="T1603" s="272" t="s">
        <v>677</v>
      </c>
      <c r="U1603" s="272" t="s">
        <v>677</v>
      </c>
      <c r="V1603" s="272" t="s">
        <v>677</v>
      </c>
      <c r="W1603" s="272" t="s">
        <v>677</v>
      </c>
      <c r="X1603" s="272" t="s">
        <v>677</v>
      </c>
      <c r="Y1603" s="272" t="s">
        <v>677</v>
      </c>
      <c r="Z1603" s="272" t="s">
        <v>677</v>
      </c>
      <c r="AA1603" s="272" t="s">
        <v>677</v>
      </c>
      <c r="AB1603" s="272" t="s">
        <v>677</v>
      </c>
      <c r="AC1603" s="272" t="s">
        <v>677</v>
      </c>
      <c r="AD1603" s="272" t="s">
        <v>677</v>
      </c>
      <c r="AE1603" s="272" t="s">
        <v>677</v>
      </c>
      <c r="AF1603" s="272" t="s">
        <v>677</v>
      </c>
      <c r="AG1603" s="272" t="s">
        <v>677</v>
      </c>
      <c r="AH1603" s="272" t="s">
        <v>677</v>
      </c>
      <c r="AI1603" s="272" t="s">
        <v>677</v>
      </c>
      <c r="AJ1603" s="272" t="s">
        <v>677</v>
      </c>
      <c r="AK1603" s="272" t="s">
        <v>677</v>
      </c>
      <c r="AL1603" s="272" t="s">
        <v>677</v>
      </c>
      <c r="AM1603" s="272" t="s">
        <v>677</v>
      </c>
      <c r="AN1603" s="272" t="s">
        <v>677</v>
      </c>
      <c r="AO1603" s="272" t="s">
        <v>677</v>
      </c>
      <c r="AP1603" s="272" t="s">
        <v>677</v>
      </c>
      <c r="AQ1603" s="272" t="s">
        <v>677</v>
      </c>
      <c r="AR1603" s="272" t="s">
        <v>677</v>
      </c>
      <c r="AS1603" s="272" t="s">
        <v>677</v>
      </c>
      <c r="AT1603" s="272" t="s">
        <v>677</v>
      </c>
      <c r="AU1603" s="272" t="s">
        <v>677</v>
      </c>
      <c r="AV1603" s="272" t="s">
        <v>677</v>
      </c>
      <c r="AW1603" s="272" t="s">
        <v>677</v>
      </c>
      <c r="AX1603" s="272" t="s">
        <v>677</v>
      </c>
    </row>
    <row r="1604" spans="1:50">
      <c r="A1604" s="272">
        <v>810861</v>
      </c>
      <c r="B1604" s="272" t="s">
        <v>712</v>
      </c>
      <c r="C1604" s="272" t="s">
        <v>262</v>
      </c>
      <c r="D1604" s="272" t="s">
        <v>262</v>
      </c>
      <c r="E1604" s="272" t="s">
        <v>263</v>
      </c>
      <c r="F1604" s="272" t="s">
        <v>263</v>
      </c>
      <c r="G1604" s="272" t="s">
        <v>264</v>
      </c>
      <c r="H1604" s="272" t="s">
        <v>262</v>
      </c>
      <c r="I1604" s="272" t="s">
        <v>263</v>
      </c>
      <c r="J1604" s="272" t="s">
        <v>263</v>
      </c>
      <c r="K1604" s="272" t="s">
        <v>263</v>
      </c>
      <c r="L1604" s="272" t="s">
        <v>263</v>
      </c>
      <c r="M1604" s="272" t="s">
        <v>263</v>
      </c>
      <c r="N1604" s="272" t="s">
        <v>263</v>
      </c>
      <c r="O1604" s="272" t="s">
        <v>677</v>
      </c>
      <c r="P1604" s="272" t="s">
        <v>677</v>
      </c>
      <c r="Q1604" s="272" t="s">
        <v>677</v>
      </c>
      <c r="R1604" s="272" t="s">
        <v>677</v>
      </c>
      <c r="S1604" s="272" t="s">
        <v>677</v>
      </c>
      <c r="T1604" s="272" t="s">
        <v>677</v>
      </c>
      <c r="U1604" s="272" t="s">
        <v>677</v>
      </c>
      <c r="V1604" s="272" t="s">
        <v>677</v>
      </c>
      <c r="W1604" s="272" t="s">
        <v>677</v>
      </c>
      <c r="X1604" s="272" t="s">
        <v>677</v>
      </c>
      <c r="Y1604" s="272" t="s">
        <v>677</v>
      </c>
      <c r="Z1604" s="272" t="s">
        <v>677</v>
      </c>
      <c r="AA1604" s="272" t="s">
        <v>677</v>
      </c>
      <c r="AB1604" s="272" t="s">
        <v>677</v>
      </c>
      <c r="AC1604" s="272" t="s">
        <v>677</v>
      </c>
      <c r="AD1604" s="272" t="s">
        <v>677</v>
      </c>
      <c r="AE1604" s="272" t="s">
        <v>677</v>
      </c>
      <c r="AF1604" s="272" t="s">
        <v>677</v>
      </c>
      <c r="AG1604" s="272" t="s">
        <v>677</v>
      </c>
      <c r="AH1604" s="272" t="s">
        <v>677</v>
      </c>
      <c r="AI1604" s="272" t="s">
        <v>677</v>
      </c>
      <c r="AJ1604" s="272" t="s">
        <v>677</v>
      </c>
      <c r="AK1604" s="272" t="s">
        <v>677</v>
      </c>
      <c r="AL1604" s="272" t="s">
        <v>677</v>
      </c>
      <c r="AM1604" s="272" t="s">
        <v>677</v>
      </c>
      <c r="AN1604" s="272" t="s">
        <v>677</v>
      </c>
      <c r="AO1604" s="272" t="s">
        <v>677</v>
      </c>
      <c r="AP1604" s="272" t="s">
        <v>677</v>
      </c>
      <c r="AQ1604" s="272" t="s">
        <v>677</v>
      </c>
      <c r="AR1604" s="272" t="s">
        <v>677</v>
      </c>
      <c r="AS1604" s="272" t="s">
        <v>677</v>
      </c>
      <c r="AT1604" s="272" t="s">
        <v>677</v>
      </c>
      <c r="AU1604" s="272" t="s">
        <v>677</v>
      </c>
      <c r="AV1604" s="272" t="s">
        <v>677</v>
      </c>
      <c r="AW1604" s="272" t="s">
        <v>677</v>
      </c>
      <c r="AX1604" s="272" t="s">
        <v>677</v>
      </c>
    </row>
    <row r="1605" spans="1:50">
      <c r="A1605" s="272">
        <v>810862</v>
      </c>
      <c r="B1605" s="272" t="s">
        <v>712</v>
      </c>
      <c r="C1605" s="272" t="s">
        <v>262</v>
      </c>
      <c r="D1605" s="272" t="s">
        <v>263</v>
      </c>
      <c r="E1605" s="272" t="s">
        <v>262</v>
      </c>
      <c r="F1605" s="272" t="s">
        <v>262</v>
      </c>
      <c r="G1605" s="272" t="s">
        <v>263</v>
      </c>
      <c r="H1605" s="272" t="s">
        <v>262</v>
      </c>
      <c r="I1605" s="272" t="s">
        <v>264</v>
      </c>
      <c r="J1605" s="272" t="s">
        <v>263</v>
      </c>
      <c r="K1605" s="272" t="s">
        <v>263</v>
      </c>
      <c r="L1605" s="272" t="s">
        <v>263</v>
      </c>
      <c r="M1605" s="272" t="s">
        <v>264</v>
      </c>
      <c r="N1605" s="272" t="s">
        <v>263</v>
      </c>
      <c r="O1605" s="272" t="s">
        <v>677</v>
      </c>
      <c r="P1605" s="272" t="s">
        <v>677</v>
      </c>
      <c r="Q1605" s="272" t="s">
        <v>677</v>
      </c>
      <c r="R1605" s="272" t="s">
        <v>677</v>
      </c>
      <c r="S1605" s="272" t="s">
        <v>677</v>
      </c>
      <c r="T1605" s="272" t="s">
        <v>677</v>
      </c>
      <c r="U1605" s="272" t="s">
        <v>677</v>
      </c>
      <c r="V1605" s="272" t="s">
        <v>677</v>
      </c>
      <c r="W1605" s="272" t="s">
        <v>677</v>
      </c>
      <c r="X1605" s="272" t="s">
        <v>677</v>
      </c>
      <c r="Y1605" s="272" t="s">
        <v>677</v>
      </c>
      <c r="Z1605" s="272" t="s">
        <v>677</v>
      </c>
      <c r="AA1605" s="272" t="s">
        <v>677</v>
      </c>
      <c r="AB1605" s="272" t="s">
        <v>677</v>
      </c>
      <c r="AC1605" s="272" t="s">
        <v>677</v>
      </c>
      <c r="AD1605" s="272" t="s">
        <v>677</v>
      </c>
      <c r="AE1605" s="272" t="s">
        <v>677</v>
      </c>
      <c r="AF1605" s="272" t="s">
        <v>677</v>
      </c>
      <c r="AG1605" s="272" t="s">
        <v>677</v>
      </c>
      <c r="AH1605" s="272" t="s">
        <v>677</v>
      </c>
      <c r="AI1605" s="272" t="s">
        <v>677</v>
      </c>
      <c r="AJ1605" s="272" t="s">
        <v>677</v>
      </c>
      <c r="AK1605" s="272" t="s">
        <v>677</v>
      </c>
      <c r="AL1605" s="272" t="s">
        <v>677</v>
      </c>
      <c r="AM1605" s="272" t="s">
        <v>677</v>
      </c>
      <c r="AN1605" s="272" t="s">
        <v>677</v>
      </c>
      <c r="AO1605" s="272" t="s">
        <v>677</v>
      </c>
      <c r="AP1605" s="272" t="s">
        <v>677</v>
      </c>
      <c r="AQ1605" s="272" t="s">
        <v>677</v>
      </c>
      <c r="AR1605" s="272" t="s">
        <v>677</v>
      </c>
      <c r="AS1605" s="272" t="s">
        <v>677</v>
      </c>
      <c r="AT1605" s="272" t="s">
        <v>677</v>
      </c>
      <c r="AU1605" s="272" t="s">
        <v>677</v>
      </c>
      <c r="AV1605" s="272" t="s">
        <v>677</v>
      </c>
      <c r="AW1605" s="272" t="s">
        <v>677</v>
      </c>
      <c r="AX1605" s="272" t="s">
        <v>677</v>
      </c>
    </row>
    <row r="1606" spans="1:50">
      <c r="A1606" s="272">
        <v>810863</v>
      </c>
      <c r="B1606" s="272" t="s">
        <v>712</v>
      </c>
      <c r="C1606" s="272" t="s">
        <v>262</v>
      </c>
      <c r="D1606" s="272" t="s">
        <v>262</v>
      </c>
      <c r="E1606" s="272" t="s">
        <v>264</v>
      </c>
      <c r="F1606" s="272" t="s">
        <v>262</v>
      </c>
      <c r="G1606" s="272" t="s">
        <v>264</v>
      </c>
      <c r="H1606" s="272" t="s">
        <v>262</v>
      </c>
      <c r="I1606" s="272" t="s">
        <v>264</v>
      </c>
      <c r="J1606" s="272" t="s">
        <v>264</v>
      </c>
      <c r="K1606" s="272" t="s">
        <v>264</v>
      </c>
      <c r="L1606" s="272" t="s">
        <v>264</v>
      </c>
      <c r="M1606" s="272" t="s">
        <v>264</v>
      </c>
      <c r="N1606" s="272" t="s">
        <v>264</v>
      </c>
      <c r="O1606" s="272" t="s">
        <v>677</v>
      </c>
      <c r="P1606" s="272" t="s">
        <v>677</v>
      </c>
      <c r="Q1606" s="272" t="s">
        <v>677</v>
      </c>
      <c r="R1606" s="272" t="s">
        <v>677</v>
      </c>
      <c r="S1606" s="272" t="s">
        <v>677</v>
      </c>
      <c r="T1606" s="272" t="s">
        <v>677</v>
      </c>
      <c r="U1606" s="272" t="s">
        <v>677</v>
      </c>
      <c r="V1606" s="272" t="s">
        <v>677</v>
      </c>
      <c r="W1606" s="272" t="s">
        <v>677</v>
      </c>
      <c r="X1606" s="272" t="s">
        <v>677</v>
      </c>
      <c r="Y1606" s="272" t="s">
        <v>677</v>
      </c>
      <c r="Z1606" s="272" t="s">
        <v>677</v>
      </c>
      <c r="AA1606" s="272" t="s">
        <v>677</v>
      </c>
      <c r="AB1606" s="272" t="s">
        <v>677</v>
      </c>
      <c r="AC1606" s="272" t="s">
        <v>677</v>
      </c>
      <c r="AD1606" s="272" t="s">
        <v>677</v>
      </c>
      <c r="AE1606" s="272" t="s">
        <v>677</v>
      </c>
      <c r="AF1606" s="272" t="s">
        <v>677</v>
      </c>
      <c r="AG1606" s="272" t="s">
        <v>677</v>
      </c>
      <c r="AH1606" s="272" t="s">
        <v>677</v>
      </c>
      <c r="AI1606" s="272" t="s">
        <v>677</v>
      </c>
      <c r="AJ1606" s="272" t="s">
        <v>677</v>
      </c>
      <c r="AK1606" s="272" t="s">
        <v>677</v>
      </c>
      <c r="AL1606" s="272" t="s">
        <v>677</v>
      </c>
      <c r="AM1606" s="272" t="s">
        <v>677</v>
      </c>
      <c r="AN1606" s="272" t="s">
        <v>677</v>
      </c>
      <c r="AO1606" s="272" t="s">
        <v>677</v>
      </c>
      <c r="AP1606" s="272" t="s">
        <v>677</v>
      </c>
      <c r="AQ1606" s="272" t="s">
        <v>677</v>
      </c>
      <c r="AR1606" s="272" t="s">
        <v>677</v>
      </c>
      <c r="AS1606" s="272" t="s">
        <v>677</v>
      </c>
      <c r="AT1606" s="272" t="s">
        <v>677</v>
      </c>
      <c r="AU1606" s="272" t="s">
        <v>677</v>
      </c>
      <c r="AV1606" s="272" t="s">
        <v>677</v>
      </c>
      <c r="AW1606" s="272" t="s">
        <v>677</v>
      </c>
      <c r="AX1606" s="272" t="s">
        <v>677</v>
      </c>
    </row>
    <row r="1607" spans="1:50">
      <c r="A1607" s="272">
        <v>810867</v>
      </c>
      <c r="B1607" s="272" t="s">
        <v>712</v>
      </c>
      <c r="C1607" s="272" t="s">
        <v>263</v>
      </c>
      <c r="D1607" s="272" t="s">
        <v>262</v>
      </c>
      <c r="E1607" s="272" t="s">
        <v>263</v>
      </c>
      <c r="F1607" s="272" t="s">
        <v>263</v>
      </c>
      <c r="G1607" s="272" t="s">
        <v>263</v>
      </c>
      <c r="H1607" s="272" t="s">
        <v>262</v>
      </c>
      <c r="I1607" s="272" t="s">
        <v>263</v>
      </c>
      <c r="J1607" s="272" t="s">
        <v>263</v>
      </c>
      <c r="K1607" s="272" t="s">
        <v>263</v>
      </c>
      <c r="L1607" s="272" t="s">
        <v>263</v>
      </c>
      <c r="M1607" s="272" t="s">
        <v>263</v>
      </c>
      <c r="N1607" s="272" t="s">
        <v>263</v>
      </c>
      <c r="O1607" s="272" t="s">
        <v>677</v>
      </c>
      <c r="P1607" s="272" t="s">
        <v>677</v>
      </c>
      <c r="Q1607" s="272" t="s">
        <v>677</v>
      </c>
      <c r="R1607" s="272" t="s">
        <v>677</v>
      </c>
      <c r="S1607" s="272" t="s">
        <v>677</v>
      </c>
      <c r="T1607" s="272" t="s">
        <v>677</v>
      </c>
      <c r="U1607" s="272" t="s">
        <v>677</v>
      </c>
      <c r="V1607" s="272" t="s">
        <v>677</v>
      </c>
      <c r="W1607" s="272" t="s">
        <v>677</v>
      </c>
      <c r="X1607" s="272" t="s">
        <v>677</v>
      </c>
      <c r="Y1607" s="272" t="s">
        <v>677</v>
      </c>
      <c r="Z1607" s="272" t="s">
        <v>677</v>
      </c>
      <c r="AA1607" s="272" t="s">
        <v>677</v>
      </c>
      <c r="AB1607" s="272" t="s">
        <v>677</v>
      </c>
      <c r="AC1607" s="272" t="s">
        <v>677</v>
      </c>
      <c r="AD1607" s="272" t="s">
        <v>677</v>
      </c>
      <c r="AE1607" s="272" t="s">
        <v>677</v>
      </c>
      <c r="AF1607" s="272" t="s">
        <v>677</v>
      </c>
      <c r="AG1607" s="272" t="s">
        <v>677</v>
      </c>
      <c r="AH1607" s="272" t="s">
        <v>677</v>
      </c>
      <c r="AI1607" s="272" t="s">
        <v>677</v>
      </c>
      <c r="AJ1607" s="272" t="s">
        <v>677</v>
      </c>
      <c r="AK1607" s="272" t="s">
        <v>677</v>
      </c>
      <c r="AL1607" s="272" t="s">
        <v>677</v>
      </c>
      <c r="AM1607" s="272" t="s">
        <v>677</v>
      </c>
      <c r="AN1607" s="272" t="s">
        <v>677</v>
      </c>
      <c r="AO1607" s="272" t="s">
        <v>677</v>
      </c>
      <c r="AP1607" s="272" t="s">
        <v>677</v>
      </c>
      <c r="AQ1607" s="272" t="s">
        <v>677</v>
      </c>
      <c r="AR1607" s="272" t="s">
        <v>677</v>
      </c>
      <c r="AS1607" s="272" t="s">
        <v>677</v>
      </c>
      <c r="AT1607" s="272" t="s">
        <v>677</v>
      </c>
      <c r="AU1607" s="272" t="s">
        <v>677</v>
      </c>
      <c r="AV1607" s="272" t="s">
        <v>677</v>
      </c>
      <c r="AW1607" s="272" t="s">
        <v>677</v>
      </c>
      <c r="AX1607" s="272" t="s">
        <v>677</v>
      </c>
    </row>
    <row r="1608" spans="1:50">
      <c r="A1608" s="272">
        <v>810868</v>
      </c>
      <c r="B1608" s="272" t="s">
        <v>712</v>
      </c>
      <c r="C1608" s="272" t="s">
        <v>264</v>
      </c>
      <c r="D1608" s="272" t="s">
        <v>264</v>
      </c>
      <c r="E1608" s="272" t="s">
        <v>263</v>
      </c>
      <c r="F1608" s="272" t="s">
        <v>262</v>
      </c>
      <c r="G1608" s="272" t="s">
        <v>264</v>
      </c>
      <c r="H1608" s="272" t="s">
        <v>264</v>
      </c>
      <c r="I1608" s="272" t="s">
        <v>264</v>
      </c>
      <c r="J1608" s="272" t="s">
        <v>262</v>
      </c>
      <c r="K1608" s="272" t="s">
        <v>264</v>
      </c>
      <c r="L1608" s="272" t="s">
        <v>263</v>
      </c>
      <c r="M1608" s="272" t="s">
        <v>262</v>
      </c>
      <c r="N1608" s="272" t="s">
        <v>263</v>
      </c>
      <c r="O1608" s="272" t="s">
        <v>677</v>
      </c>
      <c r="P1608" s="272" t="s">
        <v>677</v>
      </c>
      <c r="Q1608" s="272" t="s">
        <v>677</v>
      </c>
      <c r="R1608" s="272" t="s">
        <v>677</v>
      </c>
      <c r="S1608" s="272" t="s">
        <v>677</v>
      </c>
      <c r="T1608" s="272" t="s">
        <v>677</v>
      </c>
      <c r="U1608" s="272" t="s">
        <v>677</v>
      </c>
      <c r="V1608" s="272" t="s">
        <v>677</v>
      </c>
      <c r="W1608" s="272" t="s">
        <v>677</v>
      </c>
      <c r="X1608" s="272" t="s">
        <v>677</v>
      </c>
      <c r="Y1608" s="272" t="s">
        <v>677</v>
      </c>
      <c r="Z1608" s="272" t="s">
        <v>677</v>
      </c>
      <c r="AA1608" s="272" t="s">
        <v>677</v>
      </c>
      <c r="AB1608" s="272" t="s">
        <v>677</v>
      </c>
      <c r="AC1608" s="272" t="s">
        <v>677</v>
      </c>
      <c r="AD1608" s="272" t="s">
        <v>677</v>
      </c>
      <c r="AE1608" s="272" t="s">
        <v>677</v>
      </c>
      <c r="AF1608" s="272" t="s">
        <v>677</v>
      </c>
      <c r="AG1608" s="272" t="s">
        <v>677</v>
      </c>
      <c r="AH1608" s="272" t="s">
        <v>677</v>
      </c>
      <c r="AI1608" s="272" t="s">
        <v>677</v>
      </c>
      <c r="AJ1608" s="272" t="s">
        <v>677</v>
      </c>
      <c r="AK1608" s="272" t="s">
        <v>677</v>
      </c>
      <c r="AL1608" s="272" t="s">
        <v>677</v>
      </c>
      <c r="AM1608" s="272" t="s">
        <v>677</v>
      </c>
      <c r="AN1608" s="272" t="s">
        <v>677</v>
      </c>
      <c r="AO1608" s="272" t="s">
        <v>677</v>
      </c>
      <c r="AP1608" s="272" t="s">
        <v>677</v>
      </c>
      <c r="AQ1608" s="272" t="s">
        <v>677</v>
      </c>
      <c r="AR1608" s="272" t="s">
        <v>677</v>
      </c>
      <c r="AS1608" s="272" t="s">
        <v>677</v>
      </c>
      <c r="AT1608" s="272" t="s">
        <v>677</v>
      </c>
      <c r="AU1608" s="272" t="s">
        <v>677</v>
      </c>
      <c r="AV1608" s="272" t="s">
        <v>677</v>
      </c>
      <c r="AW1608" s="272" t="s">
        <v>677</v>
      </c>
      <c r="AX1608" s="272" t="s">
        <v>677</v>
      </c>
    </row>
    <row r="1609" spans="1:50">
      <c r="A1609" s="272">
        <v>810874</v>
      </c>
      <c r="B1609" s="272" t="s">
        <v>712</v>
      </c>
      <c r="C1609" s="272" t="s">
        <v>262</v>
      </c>
      <c r="D1609" s="272" t="s">
        <v>263</v>
      </c>
      <c r="E1609" s="272" t="s">
        <v>264</v>
      </c>
      <c r="F1609" s="272" t="s">
        <v>264</v>
      </c>
      <c r="G1609" s="272" t="s">
        <v>263</v>
      </c>
      <c r="H1609" s="272" t="s">
        <v>264</v>
      </c>
      <c r="I1609" s="272" t="s">
        <v>263</v>
      </c>
      <c r="J1609" s="272" t="s">
        <v>264</v>
      </c>
      <c r="K1609" s="272" t="s">
        <v>263</v>
      </c>
      <c r="L1609" s="272" t="s">
        <v>264</v>
      </c>
      <c r="M1609" s="272" t="s">
        <v>263</v>
      </c>
      <c r="N1609" s="272" t="s">
        <v>263</v>
      </c>
      <c r="O1609" s="272" t="s">
        <v>677</v>
      </c>
      <c r="P1609" s="272" t="s">
        <v>677</v>
      </c>
      <c r="Q1609" s="272" t="s">
        <v>677</v>
      </c>
      <c r="R1609" s="272" t="s">
        <v>677</v>
      </c>
      <c r="S1609" s="272" t="s">
        <v>677</v>
      </c>
      <c r="T1609" s="272" t="s">
        <v>677</v>
      </c>
      <c r="U1609" s="272" t="s">
        <v>677</v>
      </c>
      <c r="V1609" s="272" t="s">
        <v>677</v>
      </c>
      <c r="W1609" s="272" t="s">
        <v>677</v>
      </c>
      <c r="X1609" s="272" t="s">
        <v>677</v>
      </c>
      <c r="Y1609" s="272" t="s">
        <v>677</v>
      </c>
      <c r="Z1609" s="272" t="s">
        <v>677</v>
      </c>
      <c r="AA1609" s="272" t="s">
        <v>677</v>
      </c>
      <c r="AB1609" s="272" t="s">
        <v>677</v>
      </c>
      <c r="AC1609" s="272" t="s">
        <v>677</v>
      </c>
      <c r="AD1609" s="272" t="s">
        <v>677</v>
      </c>
      <c r="AE1609" s="272" t="s">
        <v>677</v>
      </c>
      <c r="AF1609" s="272" t="s">
        <v>677</v>
      </c>
      <c r="AG1609" s="272" t="s">
        <v>677</v>
      </c>
      <c r="AH1609" s="272" t="s">
        <v>677</v>
      </c>
      <c r="AI1609" s="272" t="s">
        <v>677</v>
      </c>
      <c r="AJ1609" s="272" t="s">
        <v>677</v>
      </c>
      <c r="AK1609" s="272" t="s">
        <v>677</v>
      </c>
      <c r="AL1609" s="272" t="s">
        <v>677</v>
      </c>
      <c r="AM1609" s="272" t="s">
        <v>677</v>
      </c>
      <c r="AN1609" s="272" t="s">
        <v>677</v>
      </c>
      <c r="AO1609" s="272" t="s">
        <v>677</v>
      </c>
      <c r="AP1609" s="272" t="s">
        <v>677</v>
      </c>
      <c r="AQ1609" s="272" t="s">
        <v>677</v>
      </c>
      <c r="AR1609" s="272" t="s">
        <v>677</v>
      </c>
      <c r="AS1609" s="272" t="s">
        <v>677</v>
      </c>
      <c r="AT1609" s="272" t="s">
        <v>677</v>
      </c>
      <c r="AU1609" s="272" t="s">
        <v>677</v>
      </c>
      <c r="AV1609" s="272" t="s">
        <v>677</v>
      </c>
      <c r="AW1609" s="272" t="s">
        <v>677</v>
      </c>
      <c r="AX1609" s="272" t="s">
        <v>677</v>
      </c>
    </row>
    <row r="1610" spans="1:50">
      <c r="A1610" s="272">
        <v>810878</v>
      </c>
      <c r="B1610" s="272" t="s">
        <v>712</v>
      </c>
      <c r="C1610" s="272" t="s">
        <v>262</v>
      </c>
      <c r="D1610" s="272" t="s">
        <v>263</v>
      </c>
      <c r="E1610" s="272" t="s">
        <v>263</v>
      </c>
      <c r="F1610" s="272" t="s">
        <v>262</v>
      </c>
      <c r="G1610" s="272" t="s">
        <v>262</v>
      </c>
      <c r="H1610" s="272" t="s">
        <v>264</v>
      </c>
      <c r="I1610" s="272" t="s">
        <v>264</v>
      </c>
      <c r="J1610" s="272" t="s">
        <v>264</v>
      </c>
      <c r="K1610" s="272" t="s">
        <v>263</v>
      </c>
      <c r="L1610" s="272" t="s">
        <v>263</v>
      </c>
      <c r="M1610" s="272" t="s">
        <v>264</v>
      </c>
      <c r="N1610" s="272" t="s">
        <v>263</v>
      </c>
      <c r="O1610" s="272" t="s">
        <v>677</v>
      </c>
      <c r="P1610" s="272" t="s">
        <v>677</v>
      </c>
      <c r="Q1610" s="272" t="s">
        <v>677</v>
      </c>
      <c r="R1610" s="272" t="s">
        <v>677</v>
      </c>
      <c r="S1610" s="272" t="s">
        <v>677</v>
      </c>
      <c r="T1610" s="272" t="s">
        <v>677</v>
      </c>
      <c r="U1610" s="272" t="s">
        <v>677</v>
      </c>
      <c r="V1610" s="272" t="s">
        <v>677</v>
      </c>
      <c r="W1610" s="272" t="s">
        <v>677</v>
      </c>
      <c r="X1610" s="272" t="s">
        <v>677</v>
      </c>
      <c r="Y1610" s="272" t="s">
        <v>677</v>
      </c>
      <c r="Z1610" s="272" t="s">
        <v>677</v>
      </c>
      <c r="AA1610" s="272" t="s">
        <v>677</v>
      </c>
      <c r="AB1610" s="272" t="s">
        <v>677</v>
      </c>
      <c r="AC1610" s="272" t="s">
        <v>677</v>
      </c>
      <c r="AD1610" s="272" t="s">
        <v>677</v>
      </c>
      <c r="AE1610" s="272" t="s">
        <v>677</v>
      </c>
      <c r="AF1610" s="272" t="s">
        <v>677</v>
      </c>
      <c r="AG1610" s="272" t="s">
        <v>677</v>
      </c>
      <c r="AH1610" s="272" t="s">
        <v>677</v>
      </c>
      <c r="AI1610" s="272" t="s">
        <v>677</v>
      </c>
      <c r="AJ1610" s="272" t="s">
        <v>677</v>
      </c>
      <c r="AK1610" s="272" t="s">
        <v>677</v>
      </c>
      <c r="AL1610" s="272" t="s">
        <v>677</v>
      </c>
      <c r="AM1610" s="272" t="s">
        <v>677</v>
      </c>
      <c r="AN1610" s="272" t="s">
        <v>677</v>
      </c>
      <c r="AO1610" s="272" t="s">
        <v>677</v>
      </c>
      <c r="AP1610" s="272" t="s">
        <v>677</v>
      </c>
      <c r="AQ1610" s="272" t="s">
        <v>677</v>
      </c>
      <c r="AR1610" s="272" t="s">
        <v>677</v>
      </c>
      <c r="AS1610" s="272" t="s">
        <v>677</v>
      </c>
      <c r="AT1610" s="272" t="s">
        <v>677</v>
      </c>
      <c r="AU1610" s="272" t="s">
        <v>677</v>
      </c>
      <c r="AV1610" s="272" t="s">
        <v>677</v>
      </c>
      <c r="AW1610" s="272" t="s">
        <v>677</v>
      </c>
      <c r="AX1610" s="272" t="s">
        <v>677</v>
      </c>
    </row>
    <row r="1611" spans="1:50">
      <c r="A1611" s="272">
        <v>810881</v>
      </c>
      <c r="B1611" s="272" t="s">
        <v>712</v>
      </c>
      <c r="C1611" s="272" t="s">
        <v>264</v>
      </c>
      <c r="D1611" s="272" t="s">
        <v>264</v>
      </c>
      <c r="E1611" s="272" t="s">
        <v>264</v>
      </c>
      <c r="F1611" s="272" t="s">
        <v>264</v>
      </c>
      <c r="G1611" s="272" t="s">
        <v>264</v>
      </c>
      <c r="H1611" s="272" t="s">
        <v>264</v>
      </c>
      <c r="I1611" s="272" t="s">
        <v>264</v>
      </c>
      <c r="J1611" s="272" t="s">
        <v>263</v>
      </c>
      <c r="K1611" s="272" t="s">
        <v>263</v>
      </c>
      <c r="L1611" s="272" t="s">
        <v>263</v>
      </c>
      <c r="M1611" s="272" t="s">
        <v>264</v>
      </c>
      <c r="N1611" s="272" t="s">
        <v>264</v>
      </c>
      <c r="O1611" s="272" t="s">
        <v>677</v>
      </c>
      <c r="P1611" s="272" t="s">
        <v>677</v>
      </c>
      <c r="Q1611" s="272" t="s">
        <v>677</v>
      </c>
      <c r="R1611" s="272" t="s">
        <v>677</v>
      </c>
      <c r="S1611" s="272" t="s">
        <v>677</v>
      </c>
      <c r="T1611" s="272" t="s">
        <v>677</v>
      </c>
      <c r="U1611" s="272" t="s">
        <v>677</v>
      </c>
      <c r="V1611" s="272" t="s">
        <v>677</v>
      </c>
      <c r="W1611" s="272" t="s">
        <v>677</v>
      </c>
      <c r="X1611" s="272" t="s">
        <v>677</v>
      </c>
      <c r="Y1611" s="272" t="s">
        <v>677</v>
      </c>
      <c r="Z1611" s="272" t="s">
        <v>677</v>
      </c>
      <c r="AA1611" s="272" t="s">
        <v>677</v>
      </c>
      <c r="AB1611" s="272" t="s">
        <v>677</v>
      </c>
      <c r="AC1611" s="272" t="s">
        <v>677</v>
      </c>
      <c r="AD1611" s="272" t="s">
        <v>677</v>
      </c>
      <c r="AE1611" s="272" t="s">
        <v>677</v>
      </c>
      <c r="AF1611" s="272" t="s">
        <v>677</v>
      </c>
      <c r="AG1611" s="272" t="s">
        <v>677</v>
      </c>
      <c r="AH1611" s="272" t="s">
        <v>677</v>
      </c>
      <c r="AI1611" s="272" t="s">
        <v>677</v>
      </c>
      <c r="AJ1611" s="272" t="s">
        <v>677</v>
      </c>
      <c r="AK1611" s="272" t="s">
        <v>677</v>
      </c>
      <c r="AL1611" s="272" t="s">
        <v>677</v>
      </c>
      <c r="AM1611" s="272" t="s">
        <v>677</v>
      </c>
      <c r="AN1611" s="272" t="s">
        <v>677</v>
      </c>
      <c r="AO1611" s="272" t="s">
        <v>677</v>
      </c>
      <c r="AP1611" s="272" t="s">
        <v>677</v>
      </c>
      <c r="AQ1611" s="272" t="s">
        <v>677</v>
      </c>
      <c r="AR1611" s="272" t="s">
        <v>677</v>
      </c>
      <c r="AS1611" s="272" t="s">
        <v>677</v>
      </c>
      <c r="AT1611" s="272" t="s">
        <v>677</v>
      </c>
      <c r="AU1611" s="272" t="s">
        <v>677</v>
      </c>
      <c r="AV1611" s="272" t="s">
        <v>677</v>
      </c>
      <c r="AW1611" s="272" t="s">
        <v>677</v>
      </c>
      <c r="AX1611" s="272" t="s">
        <v>677</v>
      </c>
    </row>
    <row r="1612" spans="1:50">
      <c r="A1612" s="272">
        <v>810882</v>
      </c>
      <c r="B1612" s="272" t="s">
        <v>712</v>
      </c>
      <c r="C1612" s="272" t="s">
        <v>264</v>
      </c>
      <c r="D1612" s="272" t="s">
        <v>262</v>
      </c>
      <c r="E1612" s="272" t="s">
        <v>262</v>
      </c>
      <c r="F1612" s="272" t="s">
        <v>262</v>
      </c>
      <c r="G1612" s="272" t="s">
        <v>264</v>
      </c>
      <c r="H1612" s="272" t="s">
        <v>262</v>
      </c>
      <c r="I1612" s="272" t="s">
        <v>264</v>
      </c>
      <c r="J1612" s="272" t="s">
        <v>264</v>
      </c>
      <c r="K1612" s="272" t="s">
        <v>263</v>
      </c>
      <c r="L1612" s="272" t="s">
        <v>264</v>
      </c>
      <c r="M1612" s="272" t="s">
        <v>263</v>
      </c>
      <c r="N1612" s="272" t="s">
        <v>264</v>
      </c>
      <c r="O1612" s="272" t="s">
        <v>677</v>
      </c>
      <c r="P1612" s="272" t="s">
        <v>677</v>
      </c>
      <c r="Q1612" s="272" t="s">
        <v>677</v>
      </c>
      <c r="R1612" s="272" t="s">
        <v>677</v>
      </c>
      <c r="S1612" s="272" t="s">
        <v>677</v>
      </c>
      <c r="T1612" s="272" t="s">
        <v>677</v>
      </c>
      <c r="U1612" s="272" t="s">
        <v>677</v>
      </c>
      <c r="V1612" s="272" t="s">
        <v>677</v>
      </c>
      <c r="W1612" s="272" t="s">
        <v>677</v>
      </c>
      <c r="X1612" s="272" t="s">
        <v>677</v>
      </c>
      <c r="Y1612" s="272" t="s">
        <v>677</v>
      </c>
      <c r="Z1612" s="272" t="s">
        <v>677</v>
      </c>
      <c r="AA1612" s="272" t="s">
        <v>677</v>
      </c>
      <c r="AB1612" s="272" t="s">
        <v>677</v>
      </c>
      <c r="AC1612" s="272" t="s">
        <v>677</v>
      </c>
      <c r="AD1612" s="272" t="s">
        <v>677</v>
      </c>
      <c r="AE1612" s="272" t="s">
        <v>677</v>
      </c>
      <c r="AF1612" s="272" t="s">
        <v>677</v>
      </c>
      <c r="AG1612" s="272" t="s">
        <v>677</v>
      </c>
      <c r="AH1612" s="272" t="s">
        <v>677</v>
      </c>
      <c r="AI1612" s="272" t="s">
        <v>677</v>
      </c>
      <c r="AJ1612" s="272" t="s">
        <v>677</v>
      </c>
      <c r="AK1612" s="272" t="s">
        <v>677</v>
      </c>
      <c r="AL1612" s="272" t="s">
        <v>677</v>
      </c>
      <c r="AM1612" s="272" t="s">
        <v>677</v>
      </c>
      <c r="AN1612" s="272" t="s">
        <v>677</v>
      </c>
      <c r="AO1612" s="272" t="s">
        <v>677</v>
      </c>
      <c r="AP1612" s="272" t="s">
        <v>677</v>
      </c>
      <c r="AQ1612" s="272" t="s">
        <v>677</v>
      </c>
      <c r="AR1612" s="272" t="s">
        <v>677</v>
      </c>
      <c r="AS1612" s="272" t="s">
        <v>677</v>
      </c>
      <c r="AT1612" s="272" t="s">
        <v>677</v>
      </c>
      <c r="AU1612" s="272" t="s">
        <v>677</v>
      </c>
      <c r="AV1612" s="272" t="s">
        <v>677</v>
      </c>
      <c r="AW1612" s="272" t="s">
        <v>677</v>
      </c>
      <c r="AX1612" s="272" t="s">
        <v>677</v>
      </c>
    </row>
    <row r="1613" spans="1:50">
      <c r="A1613" s="272">
        <v>810885</v>
      </c>
      <c r="B1613" s="272" t="s">
        <v>712</v>
      </c>
      <c r="C1613" s="272" t="s">
        <v>262</v>
      </c>
      <c r="D1613" s="272" t="s">
        <v>264</v>
      </c>
      <c r="E1613" s="272" t="s">
        <v>262</v>
      </c>
      <c r="F1613" s="272" t="s">
        <v>264</v>
      </c>
      <c r="G1613" s="272" t="s">
        <v>264</v>
      </c>
      <c r="H1613" s="272" t="s">
        <v>263</v>
      </c>
      <c r="I1613" s="272" t="s">
        <v>264</v>
      </c>
      <c r="J1613" s="272" t="s">
        <v>264</v>
      </c>
      <c r="K1613" s="272" t="s">
        <v>264</v>
      </c>
      <c r="L1613" s="272" t="s">
        <v>264</v>
      </c>
      <c r="M1613" s="272" t="s">
        <v>262</v>
      </c>
      <c r="N1613" s="272" t="s">
        <v>264</v>
      </c>
      <c r="O1613" s="272" t="s">
        <v>677</v>
      </c>
      <c r="P1613" s="272" t="s">
        <v>677</v>
      </c>
      <c r="Q1613" s="272" t="s">
        <v>677</v>
      </c>
      <c r="R1613" s="272" t="s">
        <v>677</v>
      </c>
      <c r="S1613" s="272" t="s">
        <v>677</v>
      </c>
      <c r="T1613" s="272" t="s">
        <v>677</v>
      </c>
      <c r="U1613" s="272" t="s">
        <v>677</v>
      </c>
      <c r="V1613" s="272" t="s">
        <v>677</v>
      </c>
      <c r="W1613" s="272" t="s">
        <v>677</v>
      </c>
      <c r="X1613" s="272" t="s">
        <v>677</v>
      </c>
      <c r="Y1613" s="272" t="s">
        <v>677</v>
      </c>
      <c r="Z1613" s="272" t="s">
        <v>677</v>
      </c>
      <c r="AA1613" s="272" t="s">
        <v>677</v>
      </c>
      <c r="AB1613" s="272" t="s">
        <v>677</v>
      </c>
      <c r="AC1613" s="272" t="s">
        <v>677</v>
      </c>
      <c r="AD1613" s="272" t="s">
        <v>677</v>
      </c>
      <c r="AE1613" s="272" t="s">
        <v>677</v>
      </c>
      <c r="AF1613" s="272" t="s">
        <v>677</v>
      </c>
      <c r="AG1613" s="272" t="s">
        <v>677</v>
      </c>
      <c r="AH1613" s="272" t="s">
        <v>677</v>
      </c>
      <c r="AI1613" s="272" t="s">
        <v>677</v>
      </c>
      <c r="AJ1613" s="272" t="s">
        <v>677</v>
      </c>
      <c r="AK1613" s="272" t="s">
        <v>677</v>
      </c>
      <c r="AL1613" s="272" t="s">
        <v>677</v>
      </c>
      <c r="AM1613" s="272" t="s">
        <v>677</v>
      </c>
      <c r="AN1613" s="272" t="s">
        <v>677</v>
      </c>
      <c r="AO1613" s="272" t="s">
        <v>677</v>
      </c>
      <c r="AP1613" s="272" t="s">
        <v>677</v>
      </c>
      <c r="AQ1613" s="272" t="s">
        <v>677</v>
      </c>
      <c r="AR1613" s="272" t="s">
        <v>677</v>
      </c>
      <c r="AS1613" s="272" t="s">
        <v>677</v>
      </c>
      <c r="AT1613" s="272" t="s">
        <v>677</v>
      </c>
      <c r="AU1613" s="272" t="s">
        <v>677</v>
      </c>
      <c r="AV1613" s="272" t="s">
        <v>677</v>
      </c>
      <c r="AW1613" s="272" t="s">
        <v>677</v>
      </c>
      <c r="AX1613" s="272" t="s">
        <v>677</v>
      </c>
    </row>
    <row r="1614" spans="1:50">
      <c r="A1614" s="272">
        <v>810886</v>
      </c>
      <c r="B1614" s="272" t="s">
        <v>712</v>
      </c>
      <c r="C1614" s="272" t="s">
        <v>264</v>
      </c>
      <c r="D1614" s="272" t="s">
        <v>264</v>
      </c>
      <c r="E1614" s="272" t="s">
        <v>263</v>
      </c>
      <c r="F1614" s="272" t="s">
        <v>264</v>
      </c>
      <c r="G1614" s="272" t="s">
        <v>264</v>
      </c>
      <c r="H1614" s="272" t="s">
        <v>264</v>
      </c>
      <c r="I1614" s="272" t="s">
        <v>263</v>
      </c>
      <c r="J1614" s="272" t="s">
        <v>264</v>
      </c>
      <c r="K1614" s="272" t="s">
        <v>263</v>
      </c>
      <c r="L1614" s="272" t="s">
        <v>263</v>
      </c>
      <c r="M1614" s="272" t="s">
        <v>262</v>
      </c>
      <c r="N1614" s="272" t="s">
        <v>264</v>
      </c>
      <c r="O1614" s="272" t="s">
        <v>677</v>
      </c>
      <c r="P1614" s="272" t="s">
        <v>677</v>
      </c>
      <c r="Q1614" s="272" t="s">
        <v>677</v>
      </c>
      <c r="R1614" s="272" t="s">
        <v>677</v>
      </c>
      <c r="S1614" s="272" t="s">
        <v>677</v>
      </c>
      <c r="T1614" s="272" t="s">
        <v>677</v>
      </c>
      <c r="U1614" s="272" t="s">
        <v>677</v>
      </c>
      <c r="V1614" s="272" t="s">
        <v>677</v>
      </c>
      <c r="W1614" s="272" t="s">
        <v>677</v>
      </c>
      <c r="X1614" s="272" t="s">
        <v>677</v>
      </c>
      <c r="Y1614" s="272" t="s">
        <v>677</v>
      </c>
      <c r="Z1614" s="272" t="s">
        <v>677</v>
      </c>
      <c r="AA1614" s="272" t="s">
        <v>677</v>
      </c>
      <c r="AB1614" s="272" t="s">
        <v>677</v>
      </c>
      <c r="AC1614" s="272" t="s">
        <v>677</v>
      </c>
      <c r="AD1614" s="272" t="s">
        <v>677</v>
      </c>
      <c r="AE1614" s="272" t="s">
        <v>677</v>
      </c>
      <c r="AF1614" s="272" t="s">
        <v>677</v>
      </c>
      <c r="AG1614" s="272" t="s">
        <v>677</v>
      </c>
      <c r="AH1614" s="272" t="s">
        <v>677</v>
      </c>
      <c r="AI1614" s="272" t="s">
        <v>677</v>
      </c>
      <c r="AJ1614" s="272" t="s">
        <v>677</v>
      </c>
      <c r="AK1614" s="272" t="s">
        <v>677</v>
      </c>
      <c r="AL1614" s="272" t="s">
        <v>677</v>
      </c>
      <c r="AM1614" s="272" t="s">
        <v>677</v>
      </c>
      <c r="AN1614" s="272" t="s">
        <v>677</v>
      </c>
      <c r="AO1614" s="272" t="s">
        <v>677</v>
      </c>
      <c r="AP1614" s="272" t="s">
        <v>677</v>
      </c>
      <c r="AQ1614" s="272" t="s">
        <v>677</v>
      </c>
      <c r="AR1614" s="272" t="s">
        <v>677</v>
      </c>
      <c r="AS1614" s="272" t="s">
        <v>677</v>
      </c>
      <c r="AT1614" s="272" t="s">
        <v>677</v>
      </c>
      <c r="AU1614" s="272" t="s">
        <v>677</v>
      </c>
      <c r="AV1614" s="272" t="s">
        <v>677</v>
      </c>
      <c r="AW1614" s="272" t="s">
        <v>677</v>
      </c>
      <c r="AX1614" s="272" t="s">
        <v>677</v>
      </c>
    </row>
    <row r="1615" spans="1:50">
      <c r="A1615" s="272">
        <v>810887</v>
      </c>
      <c r="B1615" s="272" t="s">
        <v>712</v>
      </c>
      <c r="C1615" s="272" t="s">
        <v>264</v>
      </c>
      <c r="D1615" s="272" t="s">
        <v>263</v>
      </c>
      <c r="E1615" s="272" t="s">
        <v>264</v>
      </c>
      <c r="F1615" s="272" t="s">
        <v>264</v>
      </c>
      <c r="G1615" s="272" t="s">
        <v>264</v>
      </c>
      <c r="H1615" s="272" t="s">
        <v>264</v>
      </c>
      <c r="I1615" s="272" t="s">
        <v>263</v>
      </c>
      <c r="J1615" s="272" t="s">
        <v>263</v>
      </c>
      <c r="K1615" s="272" t="s">
        <v>263</v>
      </c>
      <c r="L1615" s="272" t="s">
        <v>263</v>
      </c>
      <c r="M1615" s="272" t="s">
        <v>264</v>
      </c>
      <c r="N1615" s="272" t="s">
        <v>264</v>
      </c>
      <c r="O1615" s="272" t="s">
        <v>677</v>
      </c>
      <c r="P1615" s="272" t="s">
        <v>677</v>
      </c>
      <c r="Q1615" s="272" t="s">
        <v>677</v>
      </c>
      <c r="R1615" s="272" t="s">
        <v>677</v>
      </c>
      <c r="S1615" s="272" t="s">
        <v>677</v>
      </c>
      <c r="T1615" s="272" t="s">
        <v>677</v>
      </c>
      <c r="U1615" s="272" t="s">
        <v>677</v>
      </c>
      <c r="V1615" s="272" t="s">
        <v>677</v>
      </c>
      <c r="W1615" s="272" t="s">
        <v>677</v>
      </c>
      <c r="X1615" s="272" t="s">
        <v>677</v>
      </c>
      <c r="Y1615" s="272" t="s">
        <v>677</v>
      </c>
      <c r="Z1615" s="272" t="s">
        <v>677</v>
      </c>
      <c r="AA1615" s="272" t="s">
        <v>677</v>
      </c>
      <c r="AB1615" s="272" t="s">
        <v>677</v>
      </c>
      <c r="AC1615" s="272" t="s">
        <v>677</v>
      </c>
      <c r="AD1615" s="272" t="s">
        <v>677</v>
      </c>
      <c r="AE1615" s="272" t="s">
        <v>677</v>
      </c>
      <c r="AF1615" s="272" t="s">
        <v>677</v>
      </c>
      <c r="AG1615" s="272" t="s">
        <v>677</v>
      </c>
      <c r="AH1615" s="272" t="s">
        <v>677</v>
      </c>
      <c r="AI1615" s="272" t="s">
        <v>677</v>
      </c>
      <c r="AJ1615" s="272" t="s">
        <v>677</v>
      </c>
      <c r="AK1615" s="272" t="s">
        <v>677</v>
      </c>
      <c r="AL1615" s="272" t="s">
        <v>677</v>
      </c>
      <c r="AM1615" s="272" t="s">
        <v>677</v>
      </c>
      <c r="AN1615" s="272" t="s">
        <v>677</v>
      </c>
      <c r="AO1615" s="272" t="s">
        <v>677</v>
      </c>
      <c r="AP1615" s="272" t="s">
        <v>677</v>
      </c>
      <c r="AQ1615" s="272" t="s">
        <v>677</v>
      </c>
      <c r="AR1615" s="272" t="s">
        <v>677</v>
      </c>
      <c r="AS1615" s="272" t="s">
        <v>677</v>
      </c>
      <c r="AT1615" s="272" t="s">
        <v>677</v>
      </c>
      <c r="AU1615" s="272" t="s">
        <v>677</v>
      </c>
      <c r="AV1615" s="272" t="s">
        <v>677</v>
      </c>
      <c r="AW1615" s="272" t="s">
        <v>677</v>
      </c>
      <c r="AX1615" s="272" t="s">
        <v>677</v>
      </c>
    </row>
    <row r="1616" spans="1:50">
      <c r="A1616" s="272">
        <v>810890</v>
      </c>
      <c r="B1616" s="272" t="s">
        <v>712</v>
      </c>
      <c r="C1616" s="272" t="s">
        <v>264</v>
      </c>
      <c r="D1616" s="272" t="s">
        <v>264</v>
      </c>
      <c r="E1616" s="272" t="s">
        <v>264</v>
      </c>
      <c r="F1616" s="272" t="s">
        <v>264</v>
      </c>
      <c r="G1616" s="272" t="s">
        <v>264</v>
      </c>
      <c r="H1616" s="272" t="s">
        <v>262</v>
      </c>
      <c r="I1616" s="272" t="s">
        <v>264</v>
      </c>
      <c r="J1616" s="272" t="s">
        <v>264</v>
      </c>
      <c r="K1616" s="272" t="s">
        <v>262</v>
      </c>
      <c r="L1616" s="272" t="s">
        <v>264</v>
      </c>
      <c r="M1616" s="272" t="s">
        <v>262</v>
      </c>
      <c r="N1616" s="272" t="s">
        <v>264</v>
      </c>
      <c r="O1616" s="272" t="s">
        <v>677</v>
      </c>
      <c r="P1616" s="272" t="s">
        <v>677</v>
      </c>
      <c r="Q1616" s="272" t="s">
        <v>677</v>
      </c>
      <c r="R1616" s="272" t="s">
        <v>677</v>
      </c>
      <c r="S1616" s="272" t="s">
        <v>677</v>
      </c>
      <c r="T1616" s="272" t="s">
        <v>677</v>
      </c>
      <c r="U1616" s="272" t="s">
        <v>677</v>
      </c>
      <c r="V1616" s="272" t="s">
        <v>677</v>
      </c>
      <c r="W1616" s="272" t="s">
        <v>677</v>
      </c>
      <c r="X1616" s="272" t="s">
        <v>677</v>
      </c>
      <c r="Y1616" s="272" t="s">
        <v>677</v>
      </c>
      <c r="Z1616" s="272" t="s">
        <v>677</v>
      </c>
      <c r="AA1616" s="272" t="s">
        <v>677</v>
      </c>
      <c r="AB1616" s="272" t="s">
        <v>677</v>
      </c>
      <c r="AC1616" s="272" t="s">
        <v>677</v>
      </c>
      <c r="AD1616" s="272" t="s">
        <v>677</v>
      </c>
      <c r="AE1616" s="272" t="s">
        <v>677</v>
      </c>
      <c r="AF1616" s="272" t="s">
        <v>677</v>
      </c>
      <c r="AG1616" s="272" t="s">
        <v>677</v>
      </c>
      <c r="AH1616" s="272" t="s">
        <v>677</v>
      </c>
      <c r="AI1616" s="272" t="s">
        <v>677</v>
      </c>
      <c r="AJ1616" s="272" t="s">
        <v>677</v>
      </c>
      <c r="AK1616" s="272" t="s">
        <v>677</v>
      </c>
      <c r="AL1616" s="272" t="s">
        <v>677</v>
      </c>
      <c r="AM1616" s="272" t="s">
        <v>677</v>
      </c>
      <c r="AN1616" s="272" t="s">
        <v>677</v>
      </c>
      <c r="AO1616" s="272" t="s">
        <v>677</v>
      </c>
      <c r="AP1616" s="272" t="s">
        <v>677</v>
      </c>
      <c r="AQ1616" s="272" t="s">
        <v>677</v>
      </c>
      <c r="AR1616" s="272" t="s">
        <v>677</v>
      </c>
      <c r="AS1616" s="272" t="s">
        <v>677</v>
      </c>
      <c r="AT1616" s="272" t="s">
        <v>677</v>
      </c>
      <c r="AU1616" s="272" t="s">
        <v>677</v>
      </c>
      <c r="AV1616" s="272" t="s">
        <v>677</v>
      </c>
      <c r="AW1616" s="272" t="s">
        <v>677</v>
      </c>
      <c r="AX1616" s="272" t="s">
        <v>677</v>
      </c>
    </row>
    <row r="1617" spans="1:50">
      <c r="A1617" s="272">
        <v>810897</v>
      </c>
      <c r="B1617" s="272" t="s">
        <v>712</v>
      </c>
      <c r="C1617" s="272" t="s">
        <v>262</v>
      </c>
      <c r="D1617" s="272" t="s">
        <v>262</v>
      </c>
      <c r="E1617" s="272" t="s">
        <v>263</v>
      </c>
      <c r="F1617" s="272" t="s">
        <v>262</v>
      </c>
      <c r="G1617" s="272" t="s">
        <v>264</v>
      </c>
      <c r="H1617" s="272" t="s">
        <v>264</v>
      </c>
      <c r="I1617" s="272" t="s">
        <v>264</v>
      </c>
      <c r="J1617" s="272" t="s">
        <v>263</v>
      </c>
      <c r="K1617" s="272" t="s">
        <v>263</v>
      </c>
      <c r="L1617" s="272" t="s">
        <v>264</v>
      </c>
      <c r="M1617" s="272" t="s">
        <v>262</v>
      </c>
      <c r="N1617" s="272" t="s">
        <v>263</v>
      </c>
      <c r="O1617" s="272" t="s">
        <v>677</v>
      </c>
      <c r="P1617" s="272" t="s">
        <v>677</v>
      </c>
      <c r="Q1617" s="272" t="s">
        <v>677</v>
      </c>
      <c r="R1617" s="272" t="s">
        <v>677</v>
      </c>
      <c r="S1617" s="272" t="s">
        <v>677</v>
      </c>
      <c r="T1617" s="272" t="s">
        <v>677</v>
      </c>
      <c r="U1617" s="272" t="s">
        <v>677</v>
      </c>
      <c r="V1617" s="272" t="s">
        <v>677</v>
      </c>
      <c r="W1617" s="272" t="s">
        <v>677</v>
      </c>
      <c r="X1617" s="272" t="s">
        <v>677</v>
      </c>
      <c r="Y1617" s="272" t="s">
        <v>677</v>
      </c>
      <c r="Z1617" s="272" t="s">
        <v>677</v>
      </c>
      <c r="AA1617" s="272" t="s">
        <v>677</v>
      </c>
      <c r="AB1617" s="272" t="s">
        <v>677</v>
      </c>
      <c r="AC1617" s="272" t="s">
        <v>677</v>
      </c>
      <c r="AD1617" s="272" t="s">
        <v>677</v>
      </c>
      <c r="AE1617" s="272" t="s">
        <v>677</v>
      </c>
      <c r="AF1617" s="272" t="s">
        <v>677</v>
      </c>
      <c r="AG1617" s="272" t="s">
        <v>677</v>
      </c>
      <c r="AH1617" s="272" t="s">
        <v>677</v>
      </c>
      <c r="AI1617" s="272" t="s">
        <v>677</v>
      </c>
      <c r="AJ1617" s="272" t="s">
        <v>677</v>
      </c>
      <c r="AK1617" s="272" t="s">
        <v>677</v>
      </c>
      <c r="AL1617" s="272" t="s">
        <v>677</v>
      </c>
      <c r="AM1617" s="272" t="s">
        <v>677</v>
      </c>
      <c r="AN1617" s="272" t="s">
        <v>677</v>
      </c>
      <c r="AO1617" s="272" t="s">
        <v>677</v>
      </c>
      <c r="AP1617" s="272" t="s">
        <v>677</v>
      </c>
      <c r="AQ1617" s="272" t="s">
        <v>677</v>
      </c>
      <c r="AR1617" s="272" t="s">
        <v>677</v>
      </c>
      <c r="AS1617" s="272" t="s">
        <v>677</v>
      </c>
      <c r="AT1617" s="272" t="s">
        <v>677</v>
      </c>
      <c r="AU1617" s="272" t="s">
        <v>677</v>
      </c>
      <c r="AV1617" s="272" t="s">
        <v>677</v>
      </c>
      <c r="AW1617" s="272" t="s">
        <v>677</v>
      </c>
      <c r="AX1617" s="272" t="s">
        <v>677</v>
      </c>
    </row>
    <row r="1618" spans="1:50">
      <c r="A1618" s="272">
        <v>810903</v>
      </c>
      <c r="B1618" s="272" t="s">
        <v>712</v>
      </c>
      <c r="C1618" s="272" t="s">
        <v>264</v>
      </c>
      <c r="D1618" s="272" t="s">
        <v>262</v>
      </c>
      <c r="E1618" s="272" t="s">
        <v>264</v>
      </c>
      <c r="F1618" s="272" t="s">
        <v>264</v>
      </c>
      <c r="G1618" s="272" t="s">
        <v>264</v>
      </c>
      <c r="H1618" s="272" t="s">
        <v>262</v>
      </c>
      <c r="I1618" s="272" t="s">
        <v>264</v>
      </c>
      <c r="J1618" s="272" t="s">
        <v>264</v>
      </c>
      <c r="K1618" s="272" t="s">
        <v>264</v>
      </c>
      <c r="L1618" s="272" t="s">
        <v>262</v>
      </c>
      <c r="M1618" s="272" t="s">
        <v>264</v>
      </c>
      <c r="N1618" s="272" t="s">
        <v>264</v>
      </c>
      <c r="O1618" s="272" t="s">
        <v>677</v>
      </c>
      <c r="P1618" s="272" t="s">
        <v>677</v>
      </c>
      <c r="Q1618" s="272" t="s">
        <v>677</v>
      </c>
      <c r="R1618" s="272" t="s">
        <v>677</v>
      </c>
      <c r="S1618" s="272" t="s">
        <v>677</v>
      </c>
      <c r="T1618" s="272" t="s">
        <v>677</v>
      </c>
      <c r="U1618" s="272" t="s">
        <v>677</v>
      </c>
      <c r="V1618" s="272" t="s">
        <v>677</v>
      </c>
      <c r="W1618" s="272" t="s">
        <v>677</v>
      </c>
      <c r="X1618" s="272" t="s">
        <v>677</v>
      </c>
      <c r="Y1618" s="272" t="s">
        <v>677</v>
      </c>
      <c r="Z1618" s="272" t="s">
        <v>677</v>
      </c>
      <c r="AA1618" s="272" t="s">
        <v>677</v>
      </c>
      <c r="AB1618" s="272" t="s">
        <v>677</v>
      </c>
      <c r="AC1618" s="272" t="s">
        <v>677</v>
      </c>
      <c r="AD1618" s="272" t="s">
        <v>677</v>
      </c>
      <c r="AE1618" s="272" t="s">
        <v>677</v>
      </c>
      <c r="AF1618" s="272" t="s">
        <v>677</v>
      </c>
      <c r="AG1618" s="272" t="s">
        <v>677</v>
      </c>
      <c r="AH1618" s="272" t="s">
        <v>677</v>
      </c>
      <c r="AI1618" s="272" t="s">
        <v>677</v>
      </c>
      <c r="AJ1618" s="272" t="s">
        <v>677</v>
      </c>
      <c r="AK1618" s="272" t="s">
        <v>677</v>
      </c>
      <c r="AL1618" s="272" t="s">
        <v>677</v>
      </c>
      <c r="AM1618" s="272" t="s">
        <v>677</v>
      </c>
      <c r="AN1618" s="272" t="s">
        <v>677</v>
      </c>
      <c r="AO1618" s="272" t="s">
        <v>677</v>
      </c>
      <c r="AP1618" s="272" t="s">
        <v>677</v>
      </c>
      <c r="AQ1618" s="272" t="s">
        <v>677</v>
      </c>
      <c r="AR1618" s="272" t="s">
        <v>677</v>
      </c>
      <c r="AS1618" s="272" t="s">
        <v>677</v>
      </c>
      <c r="AT1618" s="272" t="s">
        <v>677</v>
      </c>
      <c r="AU1618" s="272" t="s">
        <v>677</v>
      </c>
      <c r="AV1618" s="272" t="s">
        <v>677</v>
      </c>
      <c r="AW1618" s="272" t="s">
        <v>677</v>
      </c>
      <c r="AX1618" s="272" t="s">
        <v>677</v>
      </c>
    </row>
    <row r="1619" spans="1:50">
      <c r="A1619" s="272">
        <v>810904</v>
      </c>
      <c r="B1619" s="272" t="s">
        <v>712</v>
      </c>
      <c r="C1619" s="272" t="s">
        <v>262</v>
      </c>
      <c r="D1619" s="272" t="s">
        <v>262</v>
      </c>
      <c r="E1619" s="272" t="s">
        <v>263</v>
      </c>
      <c r="F1619" s="272" t="s">
        <v>264</v>
      </c>
      <c r="G1619" s="272" t="s">
        <v>264</v>
      </c>
      <c r="H1619" s="272" t="s">
        <v>262</v>
      </c>
      <c r="I1619" s="272" t="s">
        <v>264</v>
      </c>
      <c r="J1619" s="272" t="s">
        <v>262</v>
      </c>
      <c r="K1619" s="272" t="s">
        <v>262</v>
      </c>
      <c r="L1619" s="272" t="s">
        <v>262</v>
      </c>
      <c r="M1619" s="272" t="s">
        <v>264</v>
      </c>
      <c r="N1619" s="272" t="s">
        <v>264</v>
      </c>
      <c r="O1619" s="272" t="s">
        <v>677</v>
      </c>
      <c r="P1619" s="272" t="s">
        <v>677</v>
      </c>
      <c r="Q1619" s="272" t="s">
        <v>677</v>
      </c>
      <c r="R1619" s="272" t="s">
        <v>677</v>
      </c>
      <c r="S1619" s="272" t="s">
        <v>677</v>
      </c>
      <c r="T1619" s="272" t="s">
        <v>677</v>
      </c>
      <c r="U1619" s="272" t="s">
        <v>677</v>
      </c>
      <c r="V1619" s="272" t="s">
        <v>677</v>
      </c>
      <c r="W1619" s="272" t="s">
        <v>677</v>
      </c>
      <c r="X1619" s="272" t="s">
        <v>677</v>
      </c>
      <c r="Y1619" s="272" t="s">
        <v>677</v>
      </c>
      <c r="Z1619" s="272" t="s">
        <v>677</v>
      </c>
      <c r="AA1619" s="272" t="s">
        <v>677</v>
      </c>
      <c r="AB1619" s="272" t="s">
        <v>677</v>
      </c>
      <c r="AC1619" s="272" t="s">
        <v>677</v>
      </c>
      <c r="AD1619" s="272" t="s">
        <v>677</v>
      </c>
      <c r="AE1619" s="272" t="s">
        <v>677</v>
      </c>
      <c r="AF1619" s="272" t="s">
        <v>677</v>
      </c>
      <c r="AG1619" s="272" t="s">
        <v>677</v>
      </c>
      <c r="AH1619" s="272" t="s">
        <v>677</v>
      </c>
      <c r="AI1619" s="272" t="s">
        <v>677</v>
      </c>
      <c r="AJ1619" s="272" t="s">
        <v>677</v>
      </c>
      <c r="AK1619" s="272" t="s">
        <v>677</v>
      </c>
      <c r="AL1619" s="272" t="s">
        <v>677</v>
      </c>
      <c r="AM1619" s="272" t="s">
        <v>677</v>
      </c>
      <c r="AN1619" s="272" t="s">
        <v>677</v>
      </c>
      <c r="AO1619" s="272" t="s">
        <v>677</v>
      </c>
      <c r="AP1619" s="272" t="s">
        <v>677</v>
      </c>
      <c r="AQ1619" s="272" t="s">
        <v>677</v>
      </c>
      <c r="AR1619" s="272" t="s">
        <v>677</v>
      </c>
      <c r="AS1619" s="272" t="s">
        <v>677</v>
      </c>
      <c r="AT1619" s="272" t="s">
        <v>677</v>
      </c>
      <c r="AU1619" s="272" t="s">
        <v>677</v>
      </c>
      <c r="AV1619" s="272" t="s">
        <v>677</v>
      </c>
      <c r="AW1619" s="272" t="s">
        <v>677</v>
      </c>
      <c r="AX1619" s="272" t="s">
        <v>677</v>
      </c>
    </row>
    <row r="1620" spans="1:50">
      <c r="A1620" s="272">
        <v>810911</v>
      </c>
      <c r="B1620" s="272" t="s">
        <v>712</v>
      </c>
      <c r="C1620" s="272" t="s">
        <v>264</v>
      </c>
      <c r="D1620" s="272" t="s">
        <v>262</v>
      </c>
      <c r="E1620" s="272" t="s">
        <v>264</v>
      </c>
      <c r="F1620" s="272" t="s">
        <v>262</v>
      </c>
      <c r="G1620" s="272" t="s">
        <v>262</v>
      </c>
      <c r="H1620" s="272" t="s">
        <v>262</v>
      </c>
      <c r="I1620" s="272" t="s">
        <v>262</v>
      </c>
      <c r="J1620" s="272" t="s">
        <v>264</v>
      </c>
      <c r="K1620" s="272" t="s">
        <v>263</v>
      </c>
      <c r="L1620" s="272" t="s">
        <v>264</v>
      </c>
      <c r="M1620" s="272" t="s">
        <v>262</v>
      </c>
      <c r="N1620" s="272" t="s">
        <v>262</v>
      </c>
      <c r="O1620" s="272" t="s">
        <v>677</v>
      </c>
      <c r="P1620" s="272" t="s">
        <v>677</v>
      </c>
      <c r="Q1620" s="272" t="s">
        <v>677</v>
      </c>
      <c r="R1620" s="272" t="s">
        <v>677</v>
      </c>
      <c r="S1620" s="272" t="s">
        <v>677</v>
      </c>
      <c r="T1620" s="272" t="s">
        <v>677</v>
      </c>
      <c r="U1620" s="272" t="s">
        <v>677</v>
      </c>
      <c r="V1620" s="272" t="s">
        <v>677</v>
      </c>
      <c r="W1620" s="272" t="s">
        <v>677</v>
      </c>
      <c r="X1620" s="272" t="s">
        <v>677</v>
      </c>
      <c r="Y1620" s="272" t="s">
        <v>677</v>
      </c>
      <c r="Z1620" s="272" t="s">
        <v>677</v>
      </c>
      <c r="AA1620" s="272" t="s">
        <v>677</v>
      </c>
      <c r="AB1620" s="272" t="s">
        <v>677</v>
      </c>
      <c r="AC1620" s="272" t="s">
        <v>677</v>
      </c>
      <c r="AD1620" s="272" t="s">
        <v>677</v>
      </c>
      <c r="AE1620" s="272" t="s">
        <v>677</v>
      </c>
      <c r="AF1620" s="272" t="s">
        <v>677</v>
      </c>
      <c r="AG1620" s="272" t="s">
        <v>677</v>
      </c>
      <c r="AH1620" s="272" t="s">
        <v>677</v>
      </c>
      <c r="AI1620" s="272" t="s">
        <v>677</v>
      </c>
      <c r="AJ1620" s="272" t="s">
        <v>677</v>
      </c>
      <c r="AK1620" s="272" t="s">
        <v>677</v>
      </c>
      <c r="AL1620" s="272" t="s">
        <v>677</v>
      </c>
      <c r="AM1620" s="272" t="s">
        <v>677</v>
      </c>
      <c r="AN1620" s="272" t="s">
        <v>677</v>
      </c>
      <c r="AO1620" s="272" t="s">
        <v>677</v>
      </c>
      <c r="AP1620" s="272" t="s">
        <v>677</v>
      </c>
      <c r="AQ1620" s="272" t="s">
        <v>677</v>
      </c>
      <c r="AR1620" s="272" t="s">
        <v>677</v>
      </c>
      <c r="AS1620" s="272" t="s">
        <v>677</v>
      </c>
      <c r="AT1620" s="272" t="s">
        <v>677</v>
      </c>
      <c r="AU1620" s="272" t="s">
        <v>677</v>
      </c>
      <c r="AV1620" s="272" t="s">
        <v>677</v>
      </c>
      <c r="AW1620" s="272" t="s">
        <v>677</v>
      </c>
      <c r="AX1620" s="272" t="s">
        <v>677</v>
      </c>
    </row>
    <row r="1621" spans="1:50">
      <c r="A1621" s="272">
        <v>810916</v>
      </c>
      <c r="B1621" s="272" t="s">
        <v>712</v>
      </c>
      <c r="C1621" s="272" t="s">
        <v>262</v>
      </c>
      <c r="D1621" s="272" t="s">
        <v>262</v>
      </c>
      <c r="E1621" s="272" t="s">
        <v>264</v>
      </c>
      <c r="F1621" s="272" t="s">
        <v>262</v>
      </c>
      <c r="G1621" s="272" t="s">
        <v>263</v>
      </c>
      <c r="H1621" s="272" t="s">
        <v>263</v>
      </c>
      <c r="I1621" s="272" t="s">
        <v>262</v>
      </c>
      <c r="J1621" s="272" t="s">
        <v>263</v>
      </c>
      <c r="K1621" s="272" t="s">
        <v>263</v>
      </c>
      <c r="L1621" s="272" t="s">
        <v>262</v>
      </c>
      <c r="M1621" s="272" t="s">
        <v>263</v>
      </c>
      <c r="N1621" s="272" t="s">
        <v>263</v>
      </c>
      <c r="O1621" s="272" t="s">
        <v>677</v>
      </c>
      <c r="P1621" s="272" t="s">
        <v>677</v>
      </c>
      <c r="Q1621" s="272" t="s">
        <v>677</v>
      </c>
      <c r="R1621" s="272" t="s">
        <v>677</v>
      </c>
      <c r="S1621" s="272" t="s">
        <v>677</v>
      </c>
      <c r="T1621" s="272" t="s">
        <v>677</v>
      </c>
      <c r="U1621" s="272" t="s">
        <v>677</v>
      </c>
      <c r="V1621" s="272" t="s">
        <v>677</v>
      </c>
      <c r="W1621" s="272" t="s">
        <v>677</v>
      </c>
      <c r="X1621" s="272" t="s">
        <v>677</v>
      </c>
      <c r="Y1621" s="272" t="s">
        <v>677</v>
      </c>
      <c r="Z1621" s="272" t="s">
        <v>677</v>
      </c>
      <c r="AA1621" s="272" t="s">
        <v>677</v>
      </c>
      <c r="AB1621" s="272" t="s">
        <v>677</v>
      </c>
      <c r="AC1621" s="272" t="s">
        <v>677</v>
      </c>
      <c r="AD1621" s="272" t="s">
        <v>677</v>
      </c>
      <c r="AE1621" s="272" t="s">
        <v>677</v>
      </c>
      <c r="AF1621" s="272" t="s">
        <v>677</v>
      </c>
      <c r="AG1621" s="272" t="s">
        <v>677</v>
      </c>
      <c r="AH1621" s="272" t="s">
        <v>677</v>
      </c>
      <c r="AI1621" s="272" t="s">
        <v>677</v>
      </c>
      <c r="AJ1621" s="272" t="s">
        <v>677</v>
      </c>
      <c r="AK1621" s="272" t="s">
        <v>677</v>
      </c>
      <c r="AL1621" s="272" t="s">
        <v>677</v>
      </c>
      <c r="AM1621" s="272" t="s">
        <v>677</v>
      </c>
      <c r="AN1621" s="272" t="s">
        <v>677</v>
      </c>
      <c r="AO1621" s="272" t="s">
        <v>677</v>
      </c>
      <c r="AP1621" s="272" t="s">
        <v>677</v>
      </c>
      <c r="AQ1621" s="272" t="s">
        <v>677</v>
      </c>
      <c r="AR1621" s="272" t="s">
        <v>677</v>
      </c>
      <c r="AS1621" s="272" t="s">
        <v>677</v>
      </c>
      <c r="AT1621" s="272" t="s">
        <v>677</v>
      </c>
      <c r="AU1621" s="272" t="s">
        <v>677</v>
      </c>
      <c r="AV1621" s="272" t="s">
        <v>677</v>
      </c>
      <c r="AW1621" s="272" t="s">
        <v>677</v>
      </c>
      <c r="AX1621" s="272" t="s">
        <v>677</v>
      </c>
    </row>
    <row r="1622" spans="1:50">
      <c r="A1622" s="272">
        <v>810917</v>
      </c>
      <c r="B1622" s="272" t="s">
        <v>712</v>
      </c>
      <c r="C1622" s="272" t="s">
        <v>264</v>
      </c>
      <c r="D1622" s="272" t="s">
        <v>264</v>
      </c>
      <c r="E1622" s="272" t="s">
        <v>263</v>
      </c>
      <c r="F1622" s="272" t="s">
        <v>264</v>
      </c>
      <c r="G1622" s="272" t="s">
        <v>264</v>
      </c>
      <c r="H1622" s="272" t="s">
        <v>264</v>
      </c>
      <c r="I1622" s="272" t="s">
        <v>264</v>
      </c>
      <c r="J1622" s="272" t="s">
        <v>264</v>
      </c>
      <c r="K1622" s="272" t="s">
        <v>264</v>
      </c>
      <c r="L1622" s="272" t="s">
        <v>264</v>
      </c>
      <c r="M1622" s="272" t="s">
        <v>264</v>
      </c>
      <c r="N1622" s="272" t="s">
        <v>263</v>
      </c>
      <c r="O1622" s="272" t="s">
        <v>677</v>
      </c>
      <c r="P1622" s="272" t="s">
        <v>677</v>
      </c>
      <c r="Q1622" s="272" t="s">
        <v>677</v>
      </c>
      <c r="R1622" s="272" t="s">
        <v>677</v>
      </c>
      <c r="S1622" s="272" t="s">
        <v>677</v>
      </c>
      <c r="T1622" s="272" t="s">
        <v>677</v>
      </c>
      <c r="U1622" s="272" t="s">
        <v>677</v>
      </c>
      <c r="V1622" s="272" t="s">
        <v>677</v>
      </c>
      <c r="W1622" s="272" t="s">
        <v>677</v>
      </c>
      <c r="X1622" s="272" t="s">
        <v>677</v>
      </c>
      <c r="Y1622" s="272" t="s">
        <v>677</v>
      </c>
      <c r="Z1622" s="272" t="s">
        <v>677</v>
      </c>
      <c r="AA1622" s="272" t="s">
        <v>677</v>
      </c>
      <c r="AB1622" s="272" t="s">
        <v>677</v>
      </c>
      <c r="AC1622" s="272" t="s">
        <v>677</v>
      </c>
      <c r="AD1622" s="272" t="s">
        <v>677</v>
      </c>
      <c r="AE1622" s="272" t="s">
        <v>677</v>
      </c>
      <c r="AF1622" s="272" t="s">
        <v>677</v>
      </c>
      <c r="AG1622" s="272" t="s">
        <v>677</v>
      </c>
      <c r="AH1622" s="272" t="s">
        <v>677</v>
      </c>
      <c r="AI1622" s="272" t="s">
        <v>677</v>
      </c>
      <c r="AJ1622" s="272" t="s">
        <v>677</v>
      </c>
      <c r="AK1622" s="272" t="s">
        <v>677</v>
      </c>
      <c r="AL1622" s="272" t="s">
        <v>677</v>
      </c>
      <c r="AM1622" s="272" t="s">
        <v>677</v>
      </c>
      <c r="AN1622" s="272" t="s">
        <v>677</v>
      </c>
      <c r="AO1622" s="272" t="s">
        <v>677</v>
      </c>
      <c r="AP1622" s="272" t="s">
        <v>677</v>
      </c>
      <c r="AQ1622" s="272" t="s">
        <v>677</v>
      </c>
      <c r="AR1622" s="272" t="s">
        <v>677</v>
      </c>
      <c r="AS1622" s="272" t="s">
        <v>677</v>
      </c>
      <c r="AT1622" s="272" t="s">
        <v>677</v>
      </c>
      <c r="AU1622" s="272" t="s">
        <v>677</v>
      </c>
      <c r="AV1622" s="272" t="s">
        <v>677</v>
      </c>
      <c r="AW1622" s="272" t="s">
        <v>677</v>
      </c>
      <c r="AX1622" s="272" t="s">
        <v>677</v>
      </c>
    </row>
    <row r="1623" spans="1:50">
      <c r="A1623" s="272">
        <v>810923</v>
      </c>
      <c r="B1623" s="272" t="s">
        <v>712</v>
      </c>
      <c r="C1623" s="272" t="s">
        <v>262</v>
      </c>
      <c r="D1623" s="272" t="s">
        <v>262</v>
      </c>
      <c r="E1623" s="272" t="s">
        <v>264</v>
      </c>
      <c r="F1623" s="272" t="s">
        <v>262</v>
      </c>
      <c r="G1623" s="272" t="s">
        <v>263</v>
      </c>
      <c r="H1623" s="272" t="s">
        <v>264</v>
      </c>
      <c r="I1623" s="272" t="s">
        <v>263</v>
      </c>
      <c r="J1623" s="272" t="s">
        <v>263</v>
      </c>
      <c r="K1623" s="272" t="s">
        <v>263</v>
      </c>
      <c r="L1623" s="272" t="s">
        <v>263</v>
      </c>
      <c r="M1623" s="272" t="s">
        <v>263</v>
      </c>
      <c r="N1623" s="272" t="s">
        <v>263</v>
      </c>
      <c r="O1623" s="272" t="s">
        <v>677</v>
      </c>
      <c r="P1623" s="272" t="s">
        <v>677</v>
      </c>
      <c r="Q1623" s="272" t="s">
        <v>677</v>
      </c>
      <c r="R1623" s="272" t="s">
        <v>677</v>
      </c>
      <c r="S1623" s="272" t="s">
        <v>677</v>
      </c>
      <c r="T1623" s="272" t="s">
        <v>677</v>
      </c>
      <c r="U1623" s="272" t="s">
        <v>677</v>
      </c>
      <c r="V1623" s="272" t="s">
        <v>677</v>
      </c>
      <c r="W1623" s="272" t="s">
        <v>677</v>
      </c>
      <c r="X1623" s="272" t="s">
        <v>677</v>
      </c>
      <c r="Y1623" s="272" t="s">
        <v>677</v>
      </c>
      <c r="Z1623" s="272" t="s">
        <v>677</v>
      </c>
      <c r="AA1623" s="272" t="s">
        <v>677</v>
      </c>
      <c r="AB1623" s="272" t="s">
        <v>677</v>
      </c>
      <c r="AC1623" s="272" t="s">
        <v>677</v>
      </c>
      <c r="AD1623" s="272" t="s">
        <v>677</v>
      </c>
      <c r="AE1623" s="272" t="s">
        <v>677</v>
      </c>
      <c r="AF1623" s="272" t="s">
        <v>677</v>
      </c>
      <c r="AG1623" s="272" t="s">
        <v>677</v>
      </c>
      <c r="AH1623" s="272" t="s">
        <v>677</v>
      </c>
      <c r="AI1623" s="272" t="s">
        <v>677</v>
      </c>
      <c r="AJ1623" s="272" t="s">
        <v>677</v>
      </c>
      <c r="AK1623" s="272" t="s">
        <v>677</v>
      </c>
      <c r="AL1623" s="272" t="s">
        <v>677</v>
      </c>
      <c r="AM1623" s="272" t="s">
        <v>677</v>
      </c>
      <c r="AN1623" s="272" t="s">
        <v>677</v>
      </c>
      <c r="AO1623" s="272" t="s">
        <v>677</v>
      </c>
      <c r="AP1623" s="272" t="s">
        <v>677</v>
      </c>
      <c r="AQ1623" s="272" t="s">
        <v>677</v>
      </c>
      <c r="AR1623" s="272" t="s">
        <v>677</v>
      </c>
      <c r="AS1623" s="272" t="s">
        <v>677</v>
      </c>
      <c r="AT1623" s="272" t="s">
        <v>677</v>
      </c>
      <c r="AU1623" s="272" t="s">
        <v>677</v>
      </c>
      <c r="AV1623" s="272" t="s">
        <v>677</v>
      </c>
      <c r="AW1623" s="272" t="s">
        <v>677</v>
      </c>
      <c r="AX1623" s="272" t="s">
        <v>677</v>
      </c>
    </row>
    <row r="1624" spans="1:50">
      <c r="A1624" s="272">
        <v>810927</v>
      </c>
      <c r="B1624" s="272" t="s">
        <v>712</v>
      </c>
      <c r="C1624" s="272" t="s">
        <v>264</v>
      </c>
      <c r="D1624" s="272" t="s">
        <v>264</v>
      </c>
      <c r="E1624" s="272" t="s">
        <v>264</v>
      </c>
      <c r="F1624" s="272" t="s">
        <v>264</v>
      </c>
      <c r="G1624" s="272" t="s">
        <v>262</v>
      </c>
      <c r="H1624" s="272" t="s">
        <v>263</v>
      </c>
      <c r="I1624" s="272" t="s">
        <v>264</v>
      </c>
      <c r="J1624" s="272" t="s">
        <v>264</v>
      </c>
      <c r="K1624" s="272" t="s">
        <v>264</v>
      </c>
      <c r="L1624" s="272" t="s">
        <v>264</v>
      </c>
      <c r="M1624" s="272" t="s">
        <v>264</v>
      </c>
      <c r="N1624" s="272" t="s">
        <v>263</v>
      </c>
      <c r="O1624" s="272" t="s">
        <v>677</v>
      </c>
      <c r="P1624" s="272" t="s">
        <v>677</v>
      </c>
      <c r="Q1624" s="272" t="s">
        <v>677</v>
      </c>
      <c r="R1624" s="272" t="s">
        <v>677</v>
      </c>
      <c r="S1624" s="272" t="s">
        <v>677</v>
      </c>
      <c r="T1624" s="272" t="s">
        <v>677</v>
      </c>
      <c r="U1624" s="272" t="s">
        <v>677</v>
      </c>
      <c r="V1624" s="272" t="s">
        <v>677</v>
      </c>
      <c r="W1624" s="272" t="s">
        <v>677</v>
      </c>
      <c r="X1624" s="272" t="s">
        <v>677</v>
      </c>
      <c r="Y1624" s="272" t="s">
        <v>677</v>
      </c>
      <c r="Z1624" s="272" t="s">
        <v>677</v>
      </c>
      <c r="AA1624" s="272" t="s">
        <v>677</v>
      </c>
      <c r="AB1624" s="272" t="s">
        <v>677</v>
      </c>
      <c r="AC1624" s="272" t="s">
        <v>677</v>
      </c>
      <c r="AD1624" s="272" t="s">
        <v>677</v>
      </c>
      <c r="AE1624" s="272" t="s">
        <v>677</v>
      </c>
      <c r="AF1624" s="272" t="s">
        <v>677</v>
      </c>
      <c r="AG1624" s="272" t="s">
        <v>677</v>
      </c>
      <c r="AH1624" s="272" t="s">
        <v>677</v>
      </c>
      <c r="AI1624" s="272" t="s">
        <v>677</v>
      </c>
      <c r="AJ1624" s="272" t="s">
        <v>677</v>
      </c>
      <c r="AK1624" s="272" t="s">
        <v>677</v>
      </c>
      <c r="AL1624" s="272" t="s">
        <v>677</v>
      </c>
      <c r="AM1624" s="272" t="s">
        <v>677</v>
      </c>
      <c r="AN1624" s="272" t="s">
        <v>677</v>
      </c>
      <c r="AO1624" s="272" t="s">
        <v>677</v>
      </c>
      <c r="AP1624" s="272" t="s">
        <v>677</v>
      </c>
      <c r="AQ1624" s="272" t="s">
        <v>677</v>
      </c>
      <c r="AR1624" s="272" t="s">
        <v>677</v>
      </c>
      <c r="AS1624" s="272" t="s">
        <v>677</v>
      </c>
      <c r="AT1624" s="272" t="s">
        <v>677</v>
      </c>
      <c r="AU1624" s="272" t="s">
        <v>677</v>
      </c>
      <c r="AV1624" s="272" t="s">
        <v>677</v>
      </c>
      <c r="AW1624" s="272" t="s">
        <v>677</v>
      </c>
      <c r="AX1624" s="272" t="s">
        <v>677</v>
      </c>
    </row>
    <row r="1625" spans="1:50">
      <c r="A1625" s="272">
        <v>810933</v>
      </c>
      <c r="B1625" s="272" t="s">
        <v>712</v>
      </c>
      <c r="C1625" s="272" t="s">
        <v>264</v>
      </c>
      <c r="D1625" s="272" t="s">
        <v>262</v>
      </c>
      <c r="E1625" s="272" t="s">
        <v>264</v>
      </c>
      <c r="F1625" s="272" t="s">
        <v>264</v>
      </c>
      <c r="G1625" s="272" t="s">
        <v>263</v>
      </c>
      <c r="H1625" s="272" t="s">
        <v>262</v>
      </c>
      <c r="I1625" s="272" t="s">
        <v>264</v>
      </c>
      <c r="J1625" s="272" t="s">
        <v>263</v>
      </c>
      <c r="K1625" s="272" t="s">
        <v>263</v>
      </c>
      <c r="L1625" s="272" t="s">
        <v>263</v>
      </c>
      <c r="M1625" s="272" t="s">
        <v>263</v>
      </c>
      <c r="N1625" s="272" t="s">
        <v>262</v>
      </c>
      <c r="O1625" s="272" t="s">
        <v>677</v>
      </c>
      <c r="P1625" s="272" t="s">
        <v>677</v>
      </c>
      <c r="Q1625" s="272" t="s">
        <v>677</v>
      </c>
      <c r="R1625" s="272" t="s">
        <v>677</v>
      </c>
      <c r="S1625" s="272" t="s">
        <v>677</v>
      </c>
      <c r="T1625" s="272" t="s">
        <v>677</v>
      </c>
      <c r="U1625" s="272" t="s">
        <v>677</v>
      </c>
      <c r="V1625" s="272" t="s">
        <v>677</v>
      </c>
      <c r="W1625" s="272" t="s">
        <v>677</v>
      </c>
      <c r="X1625" s="272" t="s">
        <v>677</v>
      </c>
      <c r="Y1625" s="272" t="s">
        <v>677</v>
      </c>
      <c r="Z1625" s="272" t="s">
        <v>677</v>
      </c>
      <c r="AA1625" s="272" t="s">
        <v>677</v>
      </c>
      <c r="AB1625" s="272" t="s">
        <v>677</v>
      </c>
      <c r="AC1625" s="272" t="s">
        <v>677</v>
      </c>
      <c r="AD1625" s="272" t="s">
        <v>677</v>
      </c>
      <c r="AE1625" s="272" t="s">
        <v>677</v>
      </c>
      <c r="AF1625" s="272" t="s">
        <v>677</v>
      </c>
      <c r="AG1625" s="272" t="s">
        <v>677</v>
      </c>
      <c r="AH1625" s="272" t="s">
        <v>677</v>
      </c>
      <c r="AI1625" s="272" t="s">
        <v>677</v>
      </c>
      <c r="AJ1625" s="272" t="s">
        <v>677</v>
      </c>
      <c r="AK1625" s="272" t="s">
        <v>677</v>
      </c>
      <c r="AL1625" s="272" t="s">
        <v>677</v>
      </c>
      <c r="AM1625" s="272" t="s">
        <v>677</v>
      </c>
      <c r="AN1625" s="272" t="s">
        <v>677</v>
      </c>
      <c r="AO1625" s="272" t="s">
        <v>677</v>
      </c>
      <c r="AP1625" s="272" t="s">
        <v>677</v>
      </c>
      <c r="AQ1625" s="272" t="s">
        <v>677</v>
      </c>
      <c r="AR1625" s="272" t="s">
        <v>677</v>
      </c>
      <c r="AS1625" s="272" t="s">
        <v>677</v>
      </c>
      <c r="AT1625" s="272" t="s">
        <v>677</v>
      </c>
      <c r="AU1625" s="272" t="s">
        <v>677</v>
      </c>
      <c r="AV1625" s="272" t="s">
        <v>677</v>
      </c>
      <c r="AW1625" s="272" t="s">
        <v>677</v>
      </c>
      <c r="AX1625" s="272" t="s">
        <v>677</v>
      </c>
    </row>
    <row r="1626" spans="1:50">
      <c r="A1626" s="272">
        <v>810939</v>
      </c>
      <c r="B1626" s="272" t="s">
        <v>712</v>
      </c>
      <c r="C1626" s="272" t="s">
        <v>264</v>
      </c>
      <c r="D1626" s="272" t="s">
        <v>264</v>
      </c>
      <c r="E1626" s="272" t="s">
        <v>263</v>
      </c>
      <c r="F1626" s="272" t="s">
        <v>264</v>
      </c>
      <c r="G1626" s="272" t="s">
        <v>262</v>
      </c>
      <c r="H1626" s="272" t="s">
        <v>264</v>
      </c>
      <c r="I1626" s="272" t="s">
        <v>264</v>
      </c>
      <c r="J1626" s="272" t="s">
        <v>264</v>
      </c>
      <c r="K1626" s="272" t="s">
        <v>263</v>
      </c>
      <c r="L1626" s="272" t="s">
        <v>263</v>
      </c>
      <c r="M1626" s="272" t="s">
        <v>262</v>
      </c>
      <c r="N1626" s="272" t="s">
        <v>264</v>
      </c>
      <c r="O1626" s="272" t="s">
        <v>677</v>
      </c>
      <c r="P1626" s="272" t="s">
        <v>677</v>
      </c>
      <c r="Q1626" s="272" t="s">
        <v>677</v>
      </c>
      <c r="R1626" s="272" t="s">
        <v>677</v>
      </c>
      <c r="S1626" s="272" t="s">
        <v>677</v>
      </c>
      <c r="T1626" s="272" t="s">
        <v>677</v>
      </c>
      <c r="U1626" s="272" t="s">
        <v>677</v>
      </c>
      <c r="V1626" s="272" t="s">
        <v>677</v>
      </c>
      <c r="W1626" s="272" t="s">
        <v>677</v>
      </c>
      <c r="X1626" s="272" t="s">
        <v>677</v>
      </c>
      <c r="Y1626" s="272" t="s">
        <v>677</v>
      </c>
      <c r="Z1626" s="272" t="s">
        <v>677</v>
      </c>
      <c r="AA1626" s="272" t="s">
        <v>677</v>
      </c>
      <c r="AB1626" s="272" t="s">
        <v>677</v>
      </c>
      <c r="AC1626" s="272" t="s">
        <v>677</v>
      </c>
      <c r="AD1626" s="272" t="s">
        <v>677</v>
      </c>
      <c r="AE1626" s="272" t="s">
        <v>677</v>
      </c>
      <c r="AF1626" s="272" t="s">
        <v>677</v>
      </c>
      <c r="AG1626" s="272" t="s">
        <v>677</v>
      </c>
      <c r="AH1626" s="272" t="s">
        <v>677</v>
      </c>
      <c r="AI1626" s="272" t="s">
        <v>677</v>
      </c>
      <c r="AJ1626" s="272" t="s">
        <v>677</v>
      </c>
      <c r="AK1626" s="272" t="s">
        <v>677</v>
      </c>
      <c r="AL1626" s="272" t="s">
        <v>677</v>
      </c>
      <c r="AM1626" s="272" t="s">
        <v>677</v>
      </c>
      <c r="AN1626" s="272" t="s">
        <v>677</v>
      </c>
      <c r="AO1626" s="272" t="s">
        <v>677</v>
      </c>
      <c r="AP1626" s="272" t="s">
        <v>677</v>
      </c>
      <c r="AQ1626" s="272" t="s">
        <v>677</v>
      </c>
      <c r="AR1626" s="272" t="s">
        <v>677</v>
      </c>
      <c r="AS1626" s="272" t="s">
        <v>677</v>
      </c>
      <c r="AT1626" s="272" t="s">
        <v>677</v>
      </c>
      <c r="AU1626" s="272" t="s">
        <v>677</v>
      </c>
      <c r="AV1626" s="272" t="s">
        <v>677</v>
      </c>
      <c r="AW1626" s="272" t="s">
        <v>677</v>
      </c>
      <c r="AX1626" s="272" t="s">
        <v>677</v>
      </c>
    </row>
    <row r="1627" spans="1:50">
      <c r="A1627" s="272">
        <v>810941</v>
      </c>
      <c r="B1627" s="272" t="s">
        <v>712</v>
      </c>
      <c r="C1627" s="272" t="s">
        <v>262</v>
      </c>
      <c r="D1627" s="272" t="s">
        <v>262</v>
      </c>
      <c r="E1627" s="272" t="s">
        <v>262</v>
      </c>
      <c r="F1627" s="272" t="s">
        <v>262</v>
      </c>
      <c r="G1627" s="272" t="s">
        <v>262</v>
      </c>
      <c r="H1627" s="272" t="s">
        <v>262</v>
      </c>
      <c r="I1627" s="272" t="s">
        <v>264</v>
      </c>
      <c r="J1627" s="272" t="s">
        <v>264</v>
      </c>
      <c r="K1627" s="272" t="s">
        <v>264</v>
      </c>
      <c r="L1627" s="272" t="s">
        <v>264</v>
      </c>
      <c r="M1627" s="272" t="s">
        <v>264</v>
      </c>
      <c r="N1627" s="272" t="s">
        <v>262</v>
      </c>
      <c r="O1627" s="272" t="s">
        <v>677</v>
      </c>
      <c r="P1627" s="272" t="s">
        <v>677</v>
      </c>
      <c r="Q1627" s="272" t="s">
        <v>677</v>
      </c>
      <c r="R1627" s="272" t="s">
        <v>677</v>
      </c>
      <c r="S1627" s="272" t="s">
        <v>677</v>
      </c>
      <c r="T1627" s="272" t="s">
        <v>677</v>
      </c>
      <c r="U1627" s="272" t="s">
        <v>677</v>
      </c>
      <c r="V1627" s="272" t="s">
        <v>677</v>
      </c>
      <c r="W1627" s="272" t="s">
        <v>677</v>
      </c>
      <c r="X1627" s="272" t="s">
        <v>677</v>
      </c>
      <c r="Y1627" s="272" t="s">
        <v>677</v>
      </c>
      <c r="Z1627" s="272" t="s">
        <v>677</v>
      </c>
      <c r="AA1627" s="272" t="s">
        <v>677</v>
      </c>
      <c r="AB1627" s="272" t="s">
        <v>677</v>
      </c>
      <c r="AC1627" s="272" t="s">
        <v>677</v>
      </c>
      <c r="AD1627" s="272" t="s">
        <v>677</v>
      </c>
      <c r="AE1627" s="272" t="s">
        <v>677</v>
      </c>
      <c r="AF1627" s="272" t="s">
        <v>677</v>
      </c>
      <c r="AG1627" s="272" t="s">
        <v>677</v>
      </c>
      <c r="AH1627" s="272" t="s">
        <v>677</v>
      </c>
      <c r="AI1627" s="272" t="s">
        <v>677</v>
      </c>
      <c r="AJ1627" s="272" t="s">
        <v>677</v>
      </c>
      <c r="AK1627" s="272" t="s">
        <v>677</v>
      </c>
      <c r="AL1627" s="272" t="s">
        <v>677</v>
      </c>
      <c r="AM1627" s="272" t="s">
        <v>677</v>
      </c>
      <c r="AN1627" s="272" t="s">
        <v>677</v>
      </c>
      <c r="AO1627" s="272" t="s">
        <v>677</v>
      </c>
      <c r="AP1627" s="272" t="s">
        <v>677</v>
      </c>
      <c r="AQ1627" s="272" t="s">
        <v>677</v>
      </c>
      <c r="AR1627" s="272" t="s">
        <v>677</v>
      </c>
      <c r="AS1627" s="272" t="s">
        <v>677</v>
      </c>
      <c r="AT1627" s="272" t="s">
        <v>677</v>
      </c>
      <c r="AU1627" s="272" t="s">
        <v>677</v>
      </c>
      <c r="AV1627" s="272" t="s">
        <v>677</v>
      </c>
      <c r="AW1627" s="272" t="s">
        <v>677</v>
      </c>
      <c r="AX1627" s="272" t="s">
        <v>677</v>
      </c>
    </row>
    <row r="1628" spans="1:50">
      <c r="A1628" s="272">
        <v>810944</v>
      </c>
      <c r="B1628" s="272" t="s">
        <v>712</v>
      </c>
      <c r="C1628" s="272" t="s">
        <v>262</v>
      </c>
      <c r="D1628" s="272" t="s">
        <v>262</v>
      </c>
      <c r="E1628" s="272" t="s">
        <v>262</v>
      </c>
      <c r="F1628" s="272" t="s">
        <v>262</v>
      </c>
      <c r="G1628" s="272" t="s">
        <v>262</v>
      </c>
      <c r="H1628" s="272" t="s">
        <v>264</v>
      </c>
      <c r="I1628" s="272" t="s">
        <v>262</v>
      </c>
      <c r="J1628" s="272" t="s">
        <v>264</v>
      </c>
      <c r="K1628" s="272" t="s">
        <v>263</v>
      </c>
      <c r="L1628" s="272" t="s">
        <v>263</v>
      </c>
      <c r="M1628" s="272" t="s">
        <v>263</v>
      </c>
      <c r="N1628" s="272" t="s">
        <v>263</v>
      </c>
      <c r="O1628" s="272" t="s">
        <v>677</v>
      </c>
      <c r="P1628" s="272" t="s">
        <v>677</v>
      </c>
      <c r="Q1628" s="272" t="s">
        <v>677</v>
      </c>
      <c r="R1628" s="272" t="s">
        <v>677</v>
      </c>
      <c r="S1628" s="272" t="s">
        <v>677</v>
      </c>
      <c r="T1628" s="272" t="s">
        <v>677</v>
      </c>
      <c r="U1628" s="272" t="s">
        <v>677</v>
      </c>
      <c r="V1628" s="272" t="s">
        <v>677</v>
      </c>
      <c r="W1628" s="272" t="s">
        <v>677</v>
      </c>
      <c r="X1628" s="272" t="s">
        <v>677</v>
      </c>
      <c r="Y1628" s="272" t="s">
        <v>677</v>
      </c>
      <c r="Z1628" s="272" t="s">
        <v>677</v>
      </c>
      <c r="AA1628" s="272" t="s">
        <v>677</v>
      </c>
      <c r="AB1628" s="272" t="s">
        <v>677</v>
      </c>
      <c r="AC1628" s="272" t="s">
        <v>677</v>
      </c>
      <c r="AD1628" s="272" t="s">
        <v>677</v>
      </c>
      <c r="AE1628" s="272" t="s">
        <v>677</v>
      </c>
      <c r="AF1628" s="272" t="s">
        <v>677</v>
      </c>
      <c r="AG1628" s="272" t="s">
        <v>677</v>
      </c>
      <c r="AH1628" s="272" t="s">
        <v>677</v>
      </c>
      <c r="AI1628" s="272" t="s">
        <v>677</v>
      </c>
      <c r="AJ1628" s="272" t="s">
        <v>677</v>
      </c>
      <c r="AK1628" s="272" t="s">
        <v>677</v>
      </c>
      <c r="AL1628" s="272" t="s">
        <v>677</v>
      </c>
      <c r="AM1628" s="272" t="s">
        <v>677</v>
      </c>
      <c r="AN1628" s="272" t="s">
        <v>677</v>
      </c>
      <c r="AO1628" s="272" t="s">
        <v>677</v>
      </c>
      <c r="AP1628" s="272" t="s">
        <v>677</v>
      </c>
      <c r="AQ1628" s="272" t="s">
        <v>677</v>
      </c>
      <c r="AR1628" s="272" t="s">
        <v>677</v>
      </c>
      <c r="AS1628" s="272" t="s">
        <v>677</v>
      </c>
      <c r="AT1628" s="272" t="s">
        <v>677</v>
      </c>
      <c r="AU1628" s="272" t="s">
        <v>677</v>
      </c>
      <c r="AV1628" s="272" t="s">
        <v>677</v>
      </c>
      <c r="AW1628" s="272" t="s">
        <v>677</v>
      </c>
      <c r="AX1628" s="272" t="s">
        <v>677</v>
      </c>
    </row>
    <row r="1629" spans="1:50">
      <c r="A1629" s="272">
        <v>810959</v>
      </c>
      <c r="B1629" s="272" t="s">
        <v>712</v>
      </c>
      <c r="C1629" s="272" t="s">
        <v>264</v>
      </c>
      <c r="D1629" s="272" t="s">
        <v>264</v>
      </c>
      <c r="E1629" s="272" t="s">
        <v>264</v>
      </c>
      <c r="F1629" s="272" t="s">
        <v>263</v>
      </c>
      <c r="G1629" s="272" t="s">
        <v>263</v>
      </c>
      <c r="H1629" s="272" t="s">
        <v>263</v>
      </c>
      <c r="I1629" s="272" t="s">
        <v>264</v>
      </c>
      <c r="J1629" s="272" t="s">
        <v>264</v>
      </c>
      <c r="K1629" s="272" t="s">
        <v>263</v>
      </c>
      <c r="L1629" s="272" t="s">
        <v>264</v>
      </c>
      <c r="M1629" s="272" t="s">
        <v>263</v>
      </c>
      <c r="N1629" s="272" t="s">
        <v>263</v>
      </c>
      <c r="O1629" s="272" t="s">
        <v>677</v>
      </c>
      <c r="P1629" s="272" t="s">
        <v>677</v>
      </c>
      <c r="Q1629" s="272" t="s">
        <v>677</v>
      </c>
      <c r="R1629" s="272" t="s">
        <v>677</v>
      </c>
      <c r="S1629" s="272" t="s">
        <v>677</v>
      </c>
      <c r="T1629" s="272" t="s">
        <v>677</v>
      </c>
      <c r="U1629" s="272" t="s">
        <v>677</v>
      </c>
      <c r="V1629" s="272" t="s">
        <v>677</v>
      </c>
      <c r="W1629" s="272" t="s">
        <v>677</v>
      </c>
      <c r="X1629" s="272" t="s">
        <v>677</v>
      </c>
      <c r="Y1629" s="272" t="s">
        <v>677</v>
      </c>
      <c r="Z1629" s="272" t="s">
        <v>677</v>
      </c>
      <c r="AA1629" s="272" t="s">
        <v>677</v>
      </c>
      <c r="AB1629" s="272" t="s">
        <v>677</v>
      </c>
      <c r="AC1629" s="272" t="s">
        <v>677</v>
      </c>
      <c r="AD1629" s="272" t="s">
        <v>677</v>
      </c>
      <c r="AE1629" s="272" t="s">
        <v>677</v>
      </c>
      <c r="AF1629" s="272" t="s">
        <v>677</v>
      </c>
      <c r="AG1629" s="272" t="s">
        <v>677</v>
      </c>
      <c r="AH1629" s="272" t="s">
        <v>677</v>
      </c>
      <c r="AI1629" s="272" t="s">
        <v>677</v>
      </c>
      <c r="AJ1629" s="272" t="s">
        <v>677</v>
      </c>
      <c r="AK1629" s="272" t="s">
        <v>677</v>
      </c>
      <c r="AL1629" s="272" t="s">
        <v>677</v>
      </c>
      <c r="AM1629" s="272" t="s">
        <v>677</v>
      </c>
      <c r="AN1629" s="272" t="s">
        <v>677</v>
      </c>
      <c r="AO1629" s="272" t="s">
        <v>677</v>
      </c>
      <c r="AP1629" s="272" t="s">
        <v>677</v>
      </c>
      <c r="AQ1629" s="272" t="s">
        <v>677</v>
      </c>
      <c r="AR1629" s="272" t="s">
        <v>677</v>
      </c>
      <c r="AS1629" s="272" t="s">
        <v>677</v>
      </c>
      <c r="AT1629" s="272" t="s">
        <v>677</v>
      </c>
      <c r="AU1629" s="272" t="s">
        <v>677</v>
      </c>
      <c r="AV1629" s="272" t="s">
        <v>677</v>
      </c>
      <c r="AW1629" s="272" t="s">
        <v>677</v>
      </c>
      <c r="AX1629" s="272" t="s">
        <v>677</v>
      </c>
    </row>
    <row r="1630" spans="1:50">
      <c r="A1630" s="272">
        <v>810960</v>
      </c>
      <c r="B1630" s="272" t="s">
        <v>712</v>
      </c>
      <c r="C1630" s="272" t="s">
        <v>264</v>
      </c>
      <c r="D1630" s="272" t="s">
        <v>263</v>
      </c>
      <c r="E1630" s="272" t="s">
        <v>264</v>
      </c>
      <c r="F1630" s="272" t="s">
        <v>262</v>
      </c>
      <c r="G1630" s="272" t="s">
        <v>264</v>
      </c>
      <c r="H1630" s="272" t="s">
        <v>263</v>
      </c>
      <c r="I1630" s="272" t="s">
        <v>263</v>
      </c>
      <c r="J1630" s="272" t="s">
        <v>263</v>
      </c>
      <c r="K1630" s="272" t="s">
        <v>263</v>
      </c>
      <c r="L1630" s="272" t="s">
        <v>263</v>
      </c>
      <c r="M1630" s="272" t="s">
        <v>263</v>
      </c>
      <c r="N1630" s="272" t="s">
        <v>263</v>
      </c>
      <c r="O1630" s="272" t="s">
        <v>677</v>
      </c>
      <c r="P1630" s="272" t="s">
        <v>677</v>
      </c>
      <c r="Q1630" s="272" t="s">
        <v>677</v>
      </c>
      <c r="R1630" s="272" t="s">
        <v>677</v>
      </c>
      <c r="S1630" s="272" t="s">
        <v>677</v>
      </c>
      <c r="T1630" s="272" t="s">
        <v>677</v>
      </c>
      <c r="U1630" s="272" t="s">
        <v>677</v>
      </c>
      <c r="V1630" s="272" t="s">
        <v>677</v>
      </c>
      <c r="W1630" s="272" t="s">
        <v>677</v>
      </c>
      <c r="X1630" s="272" t="s">
        <v>677</v>
      </c>
      <c r="Y1630" s="272" t="s">
        <v>677</v>
      </c>
      <c r="Z1630" s="272" t="s">
        <v>677</v>
      </c>
      <c r="AA1630" s="272" t="s">
        <v>677</v>
      </c>
      <c r="AB1630" s="272" t="s">
        <v>677</v>
      </c>
      <c r="AC1630" s="272" t="s">
        <v>677</v>
      </c>
      <c r="AD1630" s="272" t="s">
        <v>677</v>
      </c>
      <c r="AE1630" s="272" t="s">
        <v>677</v>
      </c>
      <c r="AF1630" s="272" t="s">
        <v>677</v>
      </c>
      <c r="AG1630" s="272" t="s">
        <v>677</v>
      </c>
      <c r="AH1630" s="272" t="s">
        <v>677</v>
      </c>
      <c r="AI1630" s="272" t="s">
        <v>677</v>
      </c>
      <c r="AJ1630" s="272" t="s">
        <v>677</v>
      </c>
      <c r="AK1630" s="272" t="s">
        <v>677</v>
      </c>
      <c r="AL1630" s="272" t="s">
        <v>677</v>
      </c>
      <c r="AM1630" s="272" t="s">
        <v>677</v>
      </c>
      <c r="AN1630" s="272" t="s">
        <v>677</v>
      </c>
      <c r="AO1630" s="272" t="s">
        <v>677</v>
      </c>
      <c r="AP1630" s="272" t="s">
        <v>677</v>
      </c>
      <c r="AQ1630" s="272" t="s">
        <v>677</v>
      </c>
      <c r="AR1630" s="272" t="s">
        <v>677</v>
      </c>
      <c r="AS1630" s="272" t="s">
        <v>677</v>
      </c>
      <c r="AT1630" s="272" t="s">
        <v>677</v>
      </c>
      <c r="AU1630" s="272" t="s">
        <v>677</v>
      </c>
      <c r="AV1630" s="272" t="s">
        <v>677</v>
      </c>
      <c r="AW1630" s="272" t="s">
        <v>677</v>
      </c>
      <c r="AX1630" s="272" t="s">
        <v>677</v>
      </c>
    </row>
    <row r="1631" spans="1:50">
      <c r="A1631" s="272">
        <v>810961</v>
      </c>
      <c r="B1631" s="272" t="s">
        <v>712</v>
      </c>
      <c r="C1631" s="272" t="s">
        <v>264</v>
      </c>
      <c r="D1631" s="272" t="s">
        <v>264</v>
      </c>
      <c r="E1631" s="272" t="s">
        <v>264</v>
      </c>
      <c r="F1631" s="272" t="s">
        <v>264</v>
      </c>
      <c r="G1631" s="272" t="s">
        <v>264</v>
      </c>
      <c r="H1631" s="272" t="s">
        <v>264</v>
      </c>
      <c r="I1631" s="272" t="s">
        <v>264</v>
      </c>
      <c r="J1631" s="272" t="s">
        <v>264</v>
      </c>
      <c r="K1631" s="272" t="s">
        <v>262</v>
      </c>
      <c r="L1631" s="272" t="s">
        <v>264</v>
      </c>
      <c r="M1631" s="272" t="s">
        <v>264</v>
      </c>
      <c r="N1631" s="272" t="s">
        <v>264</v>
      </c>
      <c r="O1631" s="272" t="s">
        <v>677</v>
      </c>
      <c r="P1631" s="272" t="s">
        <v>677</v>
      </c>
      <c r="Q1631" s="272" t="s">
        <v>677</v>
      </c>
      <c r="R1631" s="272" t="s">
        <v>677</v>
      </c>
      <c r="S1631" s="272" t="s">
        <v>677</v>
      </c>
      <c r="T1631" s="272" t="s">
        <v>677</v>
      </c>
      <c r="U1631" s="272" t="s">
        <v>677</v>
      </c>
      <c r="V1631" s="272" t="s">
        <v>677</v>
      </c>
      <c r="W1631" s="272" t="s">
        <v>677</v>
      </c>
      <c r="X1631" s="272" t="s">
        <v>677</v>
      </c>
      <c r="Y1631" s="272" t="s">
        <v>677</v>
      </c>
      <c r="Z1631" s="272" t="s">
        <v>677</v>
      </c>
      <c r="AA1631" s="272" t="s">
        <v>677</v>
      </c>
      <c r="AB1631" s="272" t="s">
        <v>677</v>
      </c>
      <c r="AC1631" s="272" t="s">
        <v>677</v>
      </c>
      <c r="AD1631" s="272" t="s">
        <v>677</v>
      </c>
      <c r="AE1631" s="272" t="s">
        <v>677</v>
      </c>
      <c r="AF1631" s="272" t="s">
        <v>677</v>
      </c>
      <c r="AG1631" s="272" t="s">
        <v>677</v>
      </c>
      <c r="AH1631" s="272" t="s">
        <v>677</v>
      </c>
      <c r="AI1631" s="272" t="s">
        <v>677</v>
      </c>
      <c r="AJ1631" s="272" t="s">
        <v>677</v>
      </c>
      <c r="AK1631" s="272" t="s">
        <v>677</v>
      </c>
      <c r="AL1631" s="272" t="s">
        <v>677</v>
      </c>
      <c r="AM1631" s="272" t="s">
        <v>677</v>
      </c>
      <c r="AN1631" s="272" t="s">
        <v>677</v>
      </c>
      <c r="AO1631" s="272" t="s">
        <v>677</v>
      </c>
      <c r="AP1631" s="272" t="s">
        <v>677</v>
      </c>
      <c r="AQ1631" s="272" t="s">
        <v>677</v>
      </c>
      <c r="AR1631" s="272" t="s">
        <v>677</v>
      </c>
      <c r="AS1631" s="272" t="s">
        <v>677</v>
      </c>
      <c r="AT1631" s="272" t="s">
        <v>677</v>
      </c>
      <c r="AU1631" s="272" t="s">
        <v>677</v>
      </c>
      <c r="AV1631" s="272" t="s">
        <v>677</v>
      </c>
      <c r="AW1631" s="272" t="s">
        <v>677</v>
      </c>
      <c r="AX1631" s="272" t="s">
        <v>677</v>
      </c>
    </row>
    <row r="1632" spans="1:50">
      <c r="A1632" s="272">
        <v>810968</v>
      </c>
      <c r="B1632" s="272" t="s">
        <v>712</v>
      </c>
      <c r="C1632" s="272" t="s">
        <v>262</v>
      </c>
      <c r="D1632" s="272" t="s">
        <v>262</v>
      </c>
      <c r="E1632" s="272" t="s">
        <v>262</v>
      </c>
      <c r="F1632" s="272" t="s">
        <v>262</v>
      </c>
      <c r="G1632" s="272" t="s">
        <v>262</v>
      </c>
      <c r="H1632" s="272" t="s">
        <v>262</v>
      </c>
      <c r="I1632" s="272" t="s">
        <v>263</v>
      </c>
      <c r="J1632" s="272" t="s">
        <v>264</v>
      </c>
      <c r="K1632" s="272" t="s">
        <v>263</v>
      </c>
      <c r="L1632" s="272" t="s">
        <v>263</v>
      </c>
      <c r="M1632" s="272" t="s">
        <v>263</v>
      </c>
      <c r="N1632" s="272" t="s">
        <v>263</v>
      </c>
      <c r="O1632" s="272" t="s">
        <v>677</v>
      </c>
      <c r="P1632" s="272" t="s">
        <v>677</v>
      </c>
      <c r="Q1632" s="272" t="s">
        <v>677</v>
      </c>
      <c r="R1632" s="272" t="s">
        <v>677</v>
      </c>
      <c r="S1632" s="272" t="s">
        <v>677</v>
      </c>
      <c r="T1632" s="272" t="s">
        <v>677</v>
      </c>
      <c r="U1632" s="272" t="s">
        <v>677</v>
      </c>
      <c r="V1632" s="272" t="s">
        <v>677</v>
      </c>
      <c r="W1632" s="272" t="s">
        <v>677</v>
      </c>
      <c r="X1632" s="272" t="s">
        <v>677</v>
      </c>
      <c r="Y1632" s="272" t="s">
        <v>677</v>
      </c>
      <c r="Z1632" s="272" t="s">
        <v>677</v>
      </c>
      <c r="AA1632" s="272" t="s">
        <v>677</v>
      </c>
      <c r="AB1632" s="272" t="s">
        <v>677</v>
      </c>
      <c r="AC1632" s="272" t="s">
        <v>677</v>
      </c>
      <c r="AD1632" s="272" t="s">
        <v>677</v>
      </c>
      <c r="AE1632" s="272" t="s">
        <v>677</v>
      </c>
      <c r="AF1632" s="272" t="s">
        <v>677</v>
      </c>
      <c r="AG1632" s="272" t="s">
        <v>677</v>
      </c>
      <c r="AH1632" s="272" t="s">
        <v>677</v>
      </c>
      <c r="AI1632" s="272" t="s">
        <v>677</v>
      </c>
      <c r="AJ1632" s="272" t="s">
        <v>677</v>
      </c>
      <c r="AK1632" s="272" t="s">
        <v>677</v>
      </c>
      <c r="AL1632" s="272" t="s">
        <v>677</v>
      </c>
      <c r="AM1632" s="272" t="s">
        <v>677</v>
      </c>
      <c r="AN1632" s="272" t="s">
        <v>677</v>
      </c>
      <c r="AO1632" s="272" t="s">
        <v>677</v>
      </c>
      <c r="AP1632" s="272" t="s">
        <v>677</v>
      </c>
      <c r="AQ1632" s="272" t="s">
        <v>677</v>
      </c>
      <c r="AR1632" s="272" t="s">
        <v>677</v>
      </c>
      <c r="AS1632" s="272" t="s">
        <v>677</v>
      </c>
      <c r="AT1632" s="272" t="s">
        <v>677</v>
      </c>
      <c r="AU1632" s="272" t="s">
        <v>677</v>
      </c>
      <c r="AV1632" s="272" t="s">
        <v>677</v>
      </c>
      <c r="AW1632" s="272" t="s">
        <v>677</v>
      </c>
      <c r="AX1632" s="272" t="s">
        <v>677</v>
      </c>
    </row>
    <row r="1633" spans="1:50">
      <c r="A1633" s="272">
        <v>810973</v>
      </c>
      <c r="B1633" s="272" t="s">
        <v>712</v>
      </c>
      <c r="C1633" s="272" t="s">
        <v>264</v>
      </c>
      <c r="D1633" s="272" t="s">
        <v>264</v>
      </c>
      <c r="E1633" s="272" t="s">
        <v>263</v>
      </c>
      <c r="F1633" s="272" t="s">
        <v>263</v>
      </c>
      <c r="G1633" s="272" t="s">
        <v>264</v>
      </c>
      <c r="H1633" s="272" t="s">
        <v>263</v>
      </c>
      <c r="I1633" s="272" t="s">
        <v>264</v>
      </c>
      <c r="J1633" s="272" t="s">
        <v>263</v>
      </c>
      <c r="K1633" s="272" t="s">
        <v>263</v>
      </c>
      <c r="L1633" s="272" t="s">
        <v>263</v>
      </c>
      <c r="M1633" s="272" t="s">
        <v>263</v>
      </c>
      <c r="N1633" s="272" t="s">
        <v>263</v>
      </c>
      <c r="O1633" s="272" t="s">
        <v>677</v>
      </c>
      <c r="P1633" s="272" t="s">
        <v>677</v>
      </c>
      <c r="Q1633" s="272" t="s">
        <v>677</v>
      </c>
      <c r="R1633" s="272" t="s">
        <v>677</v>
      </c>
      <c r="S1633" s="272" t="s">
        <v>677</v>
      </c>
      <c r="T1633" s="272" t="s">
        <v>677</v>
      </c>
      <c r="U1633" s="272" t="s">
        <v>677</v>
      </c>
      <c r="V1633" s="272" t="s">
        <v>677</v>
      </c>
      <c r="W1633" s="272" t="s">
        <v>677</v>
      </c>
      <c r="X1633" s="272" t="s">
        <v>677</v>
      </c>
      <c r="Y1633" s="272" t="s">
        <v>677</v>
      </c>
      <c r="Z1633" s="272" t="s">
        <v>677</v>
      </c>
      <c r="AA1633" s="272" t="s">
        <v>677</v>
      </c>
      <c r="AB1633" s="272" t="s">
        <v>677</v>
      </c>
      <c r="AC1633" s="272" t="s">
        <v>677</v>
      </c>
      <c r="AD1633" s="272" t="s">
        <v>677</v>
      </c>
      <c r="AE1633" s="272" t="s">
        <v>677</v>
      </c>
      <c r="AF1633" s="272" t="s">
        <v>677</v>
      </c>
      <c r="AG1633" s="272" t="s">
        <v>677</v>
      </c>
      <c r="AH1633" s="272" t="s">
        <v>677</v>
      </c>
      <c r="AI1633" s="272" t="s">
        <v>677</v>
      </c>
      <c r="AJ1633" s="272" t="s">
        <v>677</v>
      </c>
      <c r="AK1633" s="272" t="s">
        <v>677</v>
      </c>
      <c r="AL1633" s="272" t="s">
        <v>677</v>
      </c>
      <c r="AM1633" s="272" t="s">
        <v>677</v>
      </c>
      <c r="AN1633" s="272" t="s">
        <v>677</v>
      </c>
      <c r="AO1633" s="272" t="s">
        <v>677</v>
      </c>
      <c r="AP1633" s="272" t="s">
        <v>677</v>
      </c>
      <c r="AQ1633" s="272" t="s">
        <v>677</v>
      </c>
      <c r="AR1633" s="272" t="s">
        <v>677</v>
      </c>
      <c r="AS1633" s="272" t="s">
        <v>677</v>
      </c>
      <c r="AT1633" s="272" t="s">
        <v>677</v>
      </c>
      <c r="AU1633" s="272" t="s">
        <v>677</v>
      </c>
      <c r="AV1633" s="272" t="s">
        <v>677</v>
      </c>
      <c r="AW1633" s="272" t="s">
        <v>677</v>
      </c>
      <c r="AX1633" s="272" t="s">
        <v>677</v>
      </c>
    </row>
    <row r="1634" spans="1:50">
      <c r="A1634" s="272">
        <v>810974</v>
      </c>
      <c r="B1634" s="272" t="s">
        <v>712</v>
      </c>
      <c r="C1634" s="272" t="s">
        <v>262</v>
      </c>
      <c r="D1634" s="272" t="s">
        <v>264</v>
      </c>
      <c r="E1634" s="272" t="s">
        <v>264</v>
      </c>
      <c r="F1634" s="272" t="s">
        <v>264</v>
      </c>
      <c r="G1634" s="272" t="s">
        <v>264</v>
      </c>
      <c r="H1634" s="272" t="s">
        <v>264</v>
      </c>
      <c r="I1634" s="272" t="s">
        <v>263</v>
      </c>
      <c r="J1634" s="272" t="s">
        <v>263</v>
      </c>
      <c r="K1634" s="272" t="s">
        <v>263</v>
      </c>
      <c r="L1634" s="272" t="s">
        <v>263</v>
      </c>
      <c r="M1634" s="272" t="s">
        <v>263</v>
      </c>
      <c r="N1634" s="272" t="s">
        <v>263</v>
      </c>
      <c r="O1634" s="272" t="s">
        <v>677</v>
      </c>
      <c r="P1634" s="272" t="s">
        <v>677</v>
      </c>
      <c r="Q1634" s="272" t="s">
        <v>677</v>
      </c>
      <c r="R1634" s="272" t="s">
        <v>677</v>
      </c>
      <c r="S1634" s="272" t="s">
        <v>677</v>
      </c>
      <c r="T1634" s="272" t="s">
        <v>677</v>
      </c>
      <c r="U1634" s="272" t="s">
        <v>677</v>
      </c>
      <c r="V1634" s="272" t="s">
        <v>677</v>
      </c>
      <c r="W1634" s="272" t="s">
        <v>677</v>
      </c>
      <c r="X1634" s="272" t="s">
        <v>677</v>
      </c>
      <c r="Y1634" s="272" t="s">
        <v>677</v>
      </c>
      <c r="Z1634" s="272" t="s">
        <v>677</v>
      </c>
      <c r="AA1634" s="272" t="s">
        <v>677</v>
      </c>
      <c r="AB1634" s="272" t="s">
        <v>677</v>
      </c>
      <c r="AC1634" s="272" t="s">
        <v>677</v>
      </c>
      <c r="AD1634" s="272" t="s">
        <v>677</v>
      </c>
      <c r="AE1634" s="272" t="s">
        <v>677</v>
      </c>
      <c r="AF1634" s="272" t="s">
        <v>677</v>
      </c>
      <c r="AG1634" s="272" t="s">
        <v>677</v>
      </c>
      <c r="AH1634" s="272" t="s">
        <v>677</v>
      </c>
      <c r="AI1634" s="272" t="s">
        <v>677</v>
      </c>
      <c r="AJ1634" s="272" t="s">
        <v>677</v>
      </c>
      <c r="AK1634" s="272" t="s">
        <v>677</v>
      </c>
      <c r="AL1634" s="272" t="s">
        <v>677</v>
      </c>
      <c r="AM1634" s="272" t="s">
        <v>677</v>
      </c>
      <c r="AN1634" s="272" t="s">
        <v>677</v>
      </c>
      <c r="AO1634" s="272" t="s">
        <v>677</v>
      </c>
      <c r="AP1634" s="272" t="s">
        <v>677</v>
      </c>
      <c r="AQ1634" s="272" t="s">
        <v>677</v>
      </c>
      <c r="AR1634" s="272" t="s">
        <v>677</v>
      </c>
      <c r="AS1634" s="272" t="s">
        <v>677</v>
      </c>
      <c r="AT1634" s="272" t="s">
        <v>677</v>
      </c>
      <c r="AU1634" s="272" t="s">
        <v>677</v>
      </c>
      <c r="AV1634" s="272" t="s">
        <v>677</v>
      </c>
      <c r="AW1634" s="272" t="s">
        <v>677</v>
      </c>
      <c r="AX1634" s="272" t="s">
        <v>677</v>
      </c>
    </row>
    <row r="1635" spans="1:50">
      <c r="A1635" s="272">
        <v>810982</v>
      </c>
      <c r="B1635" s="272" t="s">
        <v>712</v>
      </c>
      <c r="C1635" s="272" t="s">
        <v>264</v>
      </c>
      <c r="D1635" s="272" t="s">
        <v>263</v>
      </c>
      <c r="E1635" s="272" t="s">
        <v>262</v>
      </c>
      <c r="F1635" s="272" t="s">
        <v>264</v>
      </c>
      <c r="G1635" s="272" t="s">
        <v>264</v>
      </c>
      <c r="H1635" s="272" t="s">
        <v>262</v>
      </c>
      <c r="I1635" s="272" t="s">
        <v>264</v>
      </c>
      <c r="J1635" s="272" t="s">
        <v>264</v>
      </c>
      <c r="K1635" s="272" t="s">
        <v>264</v>
      </c>
      <c r="L1635" s="272" t="s">
        <v>263</v>
      </c>
      <c r="M1635" s="272" t="s">
        <v>264</v>
      </c>
      <c r="N1635" s="272" t="s">
        <v>264</v>
      </c>
      <c r="O1635" s="272" t="s">
        <v>677</v>
      </c>
      <c r="P1635" s="272" t="s">
        <v>677</v>
      </c>
      <c r="Q1635" s="272" t="s">
        <v>677</v>
      </c>
      <c r="R1635" s="272" t="s">
        <v>677</v>
      </c>
      <c r="S1635" s="272" t="s">
        <v>677</v>
      </c>
      <c r="T1635" s="272" t="s">
        <v>677</v>
      </c>
      <c r="U1635" s="272" t="s">
        <v>677</v>
      </c>
      <c r="V1635" s="272" t="s">
        <v>677</v>
      </c>
      <c r="W1635" s="272" t="s">
        <v>677</v>
      </c>
      <c r="X1635" s="272" t="s">
        <v>677</v>
      </c>
      <c r="Y1635" s="272" t="s">
        <v>677</v>
      </c>
      <c r="Z1635" s="272" t="s">
        <v>677</v>
      </c>
      <c r="AA1635" s="272" t="s">
        <v>677</v>
      </c>
      <c r="AB1635" s="272" t="s">
        <v>677</v>
      </c>
      <c r="AC1635" s="272" t="s">
        <v>677</v>
      </c>
      <c r="AD1635" s="272" t="s">
        <v>677</v>
      </c>
      <c r="AE1635" s="272" t="s">
        <v>677</v>
      </c>
      <c r="AF1635" s="272" t="s">
        <v>677</v>
      </c>
      <c r="AG1635" s="272" t="s">
        <v>677</v>
      </c>
      <c r="AH1635" s="272" t="s">
        <v>677</v>
      </c>
      <c r="AI1635" s="272" t="s">
        <v>677</v>
      </c>
      <c r="AJ1635" s="272" t="s">
        <v>677</v>
      </c>
      <c r="AK1635" s="272" t="s">
        <v>677</v>
      </c>
      <c r="AL1635" s="272" t="s">
        <v>677</v>
      </c>
      <c r="AM1635" s="272" t="s">
        <v>677</v>
      </c>
      <c r="AN1635" s="272" t="s">
        <v>677</v>
      </c>
      <c r="AO1635" s="272" t="s">
        <v>677</v>
      </c>
      <c r="AP1635" s="272" t="s">
        <v>677</v>
      </c>
      <c r="AQ1635" s="272" t="s">
        <v>677</v>
      </c>
      <c r="AR1635" s="272" t="s">
        <v>677</v>
      </c>
      <c r="AS1635" s="272" t="s">
        <v>677</v>
      </c>
      <c r="AT1635" s="272" t="s">
        <v>677</v>
      </c>
      <c r="AU1635" s="272" t="s">
        <v>677</v>
      </c>
      <c r="AV1635" s="272" t="s">
        <v>677</v>
      </c>
      <c r="AW1635" s="272" t="s">
        <v>677</v>
      </c>
      <c r="AX1635" s="272" t="s">
        <v>677</v>
      </c>
    </row>
    <row r="1636" spans="1:50">
      <c r="A1636" s="272">
        <v>810986</v>
      </c>
      <c r="B1636" s="272" t="s">
        <v>712</v>
      </c>
      <c r="C1636" s="272" t="s">
        <v>264</v>
      </c>
      <c r="D1636" s="272" t="s">
        <v>263</v>
      </c>
      <c r="E1636" s="272" t="s">
        <v>262</v>
      </c>
      <c r="F1636" s="272" t="s">
        <v>264</v>
      </c>
      <c r="G1636" s="272" t="s">
        <v>264</v>
      </c>
      <c r="H1636" s="272" t="s">
        <v>264</v>
      </c>
      <c r="I1636" s="272" t="s">
        <v>264</v>
      </c>
      <c r="J1636" s="272" t="s">
        <v>263</v>
      </c>
      <c r="K1636" s="272" t="s">
        <v>263</v>
      </c>
      <c r="L1636" s="272" t="s">
        <v>263</v>
      </c>
      <c r="M1636" s="272" t="s">
        <v>264</v>
      </c>
      <c r="N1636" s="272" t="s">
        <v>263</v>
      </c>
      <c r="O1636" s="272" t="s">
        <v>677</v>
      </c>
      <c r="P1636" s="272" t="s">
        <v>677</v>
      </c>
      <c r="Q1636" s="272" t="s">
        <v>677</v>
      </c>
      <c r="R1636" s="272" t="s">
        <v>677</v>
      </c>
      <c r="S1636" s="272" t="s">
        <v>677</v>
      </c>
      <c r="T1636" s="272" t="s">
        <v>677</v>
      </c>
      <c r="U1636" s="272" t="s">
        <v>677</v>
      </c>
      <c r="V1636" s="272" t="s">
        <v>677</v>
      </c>
      <c r="W1636" s="272" t="s">
        <v>677</v>
      </c>
      <c r="X1636" s="272" t="s">
        <v>677</v>
      </c>
      <c r="Y1636" s="272" t="s">
        <v>677</v>
      </c>
      <c r="Z1636" s="272" t="s">
        <v>677</v>
      </c>
      <c r="AA1636" s="272" t="s">
        <v>677</v>
      </c>
      <c r="AB1636" s="272" t="s">
        <v>677</v>
      </c>
      <c r="AC1636" s="272" t="s">
        <v>677</v>
      </c>
      <c r="AD1636" s="272" t="s">
        <v>677</v>
      </c>
      <c r="AE1636" s="272" t="s">
        <v>677</v>
      </c>
      <c r="AF1636" s="272" t="s">
        <v>677</v>
      </c>
      <c r="AG1636" s="272" t="s">
        <v>677</v>
      </c>
      <c r="AH1636" s="272" t="s">
        <v>677</v>
      </c>
      <c r="AI1636" s="272" t="s">
        <v>677</v>
      </c>
      <c r="AJ1636" s="272" t="s">
        <v>677</v>
      </c>
      <c r="AK1636" s="272" t="s">
        <v>677</v>
      </c>
      <c r="AL1636" s="272" t="s">
        <v>677</v>
      </c>
      <c r="AM1636" s="272" t="s">
        <v>677</v>
      </c>
      <c r="AN1636" s="272" t="s">
        <v>677</v>
      </c>
      <c r="AO1636" s="272" t="s">
        <v>677</v>
      </c>
      <c r="AP1636" s="272" t="s">
        <v>677</v>
      </c>
      <c r="AQ1636" s="272" t="s">
        <v>677</v>
      </c>
      <c r="AR1636" s="272" t="s">
        <v>677</v>
      </c>
      <c r="AS1636" s="272" t="s">
        <v>677</v>
      </c>
      <c r="AT1636" s="272" t="s">
        <v>677</v>
      </c>
      <c r="AU1636" s="272" t="s">
        <v>677</v>
      </c>
      <c r="AV1636" s="272" t="s">
        <v>677</v>
      </c>
      <c r="AW1636" s="272" t="s">
        <v>677</v>
      </c>
      <c r="AX1636" s="272" t="s">
        <v>677</v>
      </c>
    </row>
    <row r="1637" spans="1:50">
      <c r="A1637" s="272">
        <v>810987</v>
      </c>
      <c r="B1637" s="272" t="s">
        <v>712</v>
      </c>
      <c r="C1637" s="272" t="s">
        <v>264</v>
      </c>
      <c r="D1637" s="272" t="s">
        <v>264</v>
      </c>
      <c r="E1637" s="272" t="s">
        <v>263</v>
      </c>
      <c r="F1637" s="272" t="s">
        <v>263</v>
      </c>
      <c r="G1637" s="272" t="s">
        <v>263</v>
      </c>
      <c r="H1637" s="272" t="s">
        <v>262</v>
      </c>
      <c r="I1637" s="272" t="s">
        <v>263</v>
      </c>
      <c r="J1637" s="272" t="s">
        <v>263</v>
      </c>
      <c r="K1637" s="272" t="s">
        <v>263</v>
      </c>
      <c r="L1637" s="272" t="s">
        <v>263</v>
      </c>
      <c r="M1637" s="272" t="s">
        <v>263</v>
      </c>
      <c r="N1637" s="272" t="s">
        <v>262</v>
      </c>
      <c r="O1637" s="272" t="s">
        <v>677</v>
      </c>
      <c r="P1637" s="272" t="s">
        <v>677</v>
      </c>
      <c r="Q1637" s="272" t="s">
        <v>677</v>
      </c>
      <c r="R1637" s="272" t="s">
        <v>677</v>
      </c>
      <c r="S1637" s="272" t="s">
        <v>677</v>
      </c>
      <c r="T1637" s="272" t="s">
        <v>677</v>
      </c>
      <c r="U1637" s="272" t="s">
        <v>677</v>
      </c>
      <c r="V1637" s="272" t="s">
        <v>677</v>
      </c>
      <c r="W1637" s="272" t="s">
        <v>677</v>
      </c>
      <c r="X1637" s="272" t="s">
        <v>677</v>
      </c>
      <c r="Y1637" s="272" t="s">
        <v>677</v>
      </c>
      <c r="Z1637" s="272" t="s">
        <v>677</v>
      </c>
      <c r="AA1637" s="272" t="s">
        <v>677</v>
      </c>
      <c r="AB1637" s="272" t="s">
        <v>677</v>
      </c>
      <c r="AC1637" s="272" t="s">
        <v>677</v>
      </c>
      <c r="AD1637" s="272" t="s">
        <v>677</v>
      </c>
      <c r="AE1637" s="272" t="s">
        <v>677</v>
      </c>
      <c r="AF1637" s="272" t="s">
        <v>677</v>
      </c>
      <c r="AG1637" s="272" t="s">
        <v>677</v>
      </c>
      <c r="AH1637" s="272" t="s">
        <v>677</v>
      </c>
      <c r="AI1637" s="272" t="s">
        <v>677</v>
      </c>
      <c r="AJ1637" s="272" t="s">
        <v>677</v>
      </c>
      <c r="AK1637" s="272" t="s">
        <v>677</v>
      </c>
      <c r="AL1637" s="272" t="s">
        <v>677</v>
      </c>
      <c r="AM1637" s="272" t="s">
        <v>677</v>
      </c>
      <c r="AN1637" s="272" t="s">
        <v>677</v>
      </c>
      <c r="AO1637" s="272" t="s">
        <v>677</v>
      </c>
      <c r="AP1637" s="272" t="s">
        <v>677</v>
      </c>
      <c r="AQ1637" s="272" t="s">
        <v>677</v>
      </c>
      <c r="AR1637" s="272" t="s">
        <v>677</v>
      </c>
      <c r="AS1637" s="272" t="s">
        <v>677</v>
      </c>
      <c r="AT1637" s="272" t="s">
        <v>677</v>
      </c>
      <c r="AU1637" s="272" t="s">
        <v>677</v>
      </c>
      <c r="AV1637" s="272" t="s">
        <v>677</v>
      </c>
      <c r="AW1637" s="272" t="s">
        <v>677</v>
      </c>
      <c r="AX1637" s="272" t="s">
        <v>677</v>
      </c>
    </row>
    <row r="1638" spans="1:50">
      <c r="A1638" s="272">
        <v>810991</v>
      </c>
      <c r="B1638" s="272" t="s">
        <v>712</v>
      </c>
      <c r="C1638" s="272" t="s">
        <v>264</v>
      </c>
      <c r="D1638" s="272" t="s">
        <v>264</v>
      </c>
      <c r="E1638" s="272" t="s">
        <v>264</v>
      </c>
      <c r="F1638" s="272" t="s">
        <v>263</v>
      </c>
      <c r="G1638" s="272" t="s">
        <v>263</v>
      </c>
      <c r="H1638" s="272" t="s">
        <v>263</v>
      </c>
      <c r="I1638" s="272" t="s">
        <v>263</v>
      </c>
      <c r="J1638" s="272" t="s">
        <v>263</v>
      </c>
      <c r="K1638" s="272" t="s">
        <v>263</v>
      </c>
      <c r="L1638" s="272" t="s">
        <v>264</v>
      </c>
      <c r="M1638" s="272" t="s">
        <v>264</v>
      </c>
      <c r="N1638" s="272" t="s">
        <v>263</v>
      </c>
      <c r="O1638" s="272" t="s">
        <v>677</v>
      </c>
      <c r="P1638" s="272" t="s">
        <v>677</v>
      </c>
      <c r="Q1638" s="272" t="s">
        <v>677</v>
      </c>
      <c r="R1638" s="272" t="s">
        <v>677</v>
      </c>
      <c r="S1638" s="272" t="s">
        <v>677</v>
      </c>
      <c r="T1638" s="272" t="s">
        <v>677</v>
      </c>
      <c r="U1638" s="272" t="s">
        <v>677</v>
      </c>
      <c r="V1638" s="272" t="s">
        <v>677</v>
      </c>
      <c r="W1638" s="272" t="s">
        <v>677</v>
      </c>
      <c r="X1638" s="272" t="s">
        <v>677</v>
      </c>
      <c r="Y1638" s="272" t="s">
        <v>677</v>
      </c>
      <c r="Z1638" s="272" t="s">
        <v>677</v>
      </c>
      <c r="AA1638" s="272" t="s">
        <v>677</v>
      </c>
      <c r="AB1638" s="272" t="s">
        <v>677</v>
      </c>
      <c r="AC1638" s="272" t="s">
        <v>677</v>
      </c>
      <c r="AD1638" s="272" t="s">
        <v>677</v>
      </c>
      <c r="AE1638" s="272" t="s">
        <v>677</v>
      </c>
      <c r="AF1638" s="272" t="s">
        <v>677</v>
      </c>
      <c r="AG1638" s="272" t="s">
        <v>677</v>
      </c>
      <c r="AH1638" s="272" t="s">
        <v>677</v>
      </c>
      <c r="AI1638" s="272" t="s">
        <v>677</v>
      </c>
      <c r="AJ1638" s="272" t="s">
        <v>677</v>
      </c>
      <c r="AK1638" s="272" t="s">
        <v>677</v>
      </c>
      <c r="AL1638" s="272" t="s">
        <v>677</v>
      </c>
      <c r="AM1638" s="272" t="s">
        <v>677</v>
      </c>
      <c r="AN1638" s="272" t="s">
        <v>677</v>
      </c>
      <c r="AO1638" s="272" t="s">
        <v>677</v>
      </c>
      <c r="AP1638" s="272" t="s">
        <v>677</v>
      </c>
      <c r="AQ1638" s="272" t="s">
        <v>677</v>
      </c>
      <c r="AR1638" s="272" t="s">
        <v>677</v>
      </c>
      <c r="AS1638" s="272" t="s">
        <v>677</v>
      </c>
      <c r="AT1638" s="272" t="s">
        <v>677</v>
      </c>
      <c r="AU1638" s="272" t="s">
        <v>677</v>
      </c>
      <c r="AV1638" s="272" t="s">
        <v>677</v>
      </c>
      <c r="AW1638" s="272" t="s">
        <v>677</v>
      </c>
      <c r="AX1638" s="272" t="s">
        <v>677</v>
      </c>
    </row>
    <row r="1639" spans="1:50">
      <c r="A1639" s="272">
        <v>810995</v>
      </c>
      <c r="B1639" s="272" t="s">
        <v>712</v>
      </c>
      <c r="C1639" s="272" t="s">
        <v>262</v>
      </c>
      <c r="D1639" s="272" t="s">
        <v>264</v>
      </c>
      <c r="E1639" s="272" t="s">
        <v>264</v>
      </c>
      <c r="F1639" s="272" t="s">
        <v>264</v>
      </c>
      <c r="G1639" s="272" t="s">
        <v>263</v>
      </c>
      <c r="H1639" s="272" t="s">
        <v>264</v>
      </c>
      <c r="I1639" s="272" t="s">
        <v>264</v>
      </c>
      <c r="J1639" s="272" t="s">
        <v>263</v>
      </c>
      <c r="K1639" s="272" t="s">
        <v>263</v>
      </c>
      <c r="L1639" s="272" t="s">
        <v>263</v>
      </c>
      <c r="M1639" s="272" t="s">
        <v>263</v>
      </c>
      <c r="N1639" s="272" t="s">
        <v>264</v>
      </c>
      <c r="O1639" s="272" t="s">
        <v>677</v>
      </c>
      <c r="P1639" s="272" t="s">
        <v>677</v>
      </c>
      <c r="Q1639" s="272" t="s">
        <v>677</v>
      </c>
      <c r="R1639" s="272" t="s">
        <v>677</v>
      </c>
      <c r="S1639" s="272" t="s">
        <v>677</v>
      </c>
      <c r="T1639" s="272" t="s">
        <v>677</v>
      </c>
      <c r="U1639" s="272" t="s">
        <v>677</v>
      </c>
      <c r="V1639" s="272" t="s">
        <v>677</v>
      </c>
      <c r="W1639" s="272" t="s">
        <v>677</v>
      </c>
      <c r="X1639" s="272" t="s">
        <v>677</v>
      </c>
      <c r="Y1639" s="272" t="s">
        <v>677</v>
      </c>
      <c r="Z1639" s="272" t="s">
        <v>677</v>
      </c>
      <c r="AA1639" s="272" t="s">
        <v>677</v>
      </c>
      <c r="AB1639" s="272" t="s">
        <v>677</v>
      </c>
      <c r="AC1639" s="272" t="s">
        <v>677</v>
      </c>
      <c r="AD1639" s="272" t="s">
        <v>677</v>
      </c>
      <c r="AE1639" s="272" t="s">
        <v>677</v>
      </c>
      <c r="AF1639" s="272" t="s">
        <v>677</v>
      </c>
      <c r="AG1639" s="272" t="s">
        <v>677</v>
      </c>
      <c r="AH1639" s="272" t="s">
        <v>677</v>
      </c>
      <c r="AI1639" s="272" t="s">
        <v>677</v>
      </c>
      <c r="AJ1639" s="272" t="s">
        <v>677</v>
      </c>
      <c r="AK1639" s="272" t="s">
        <v>677</v>
      </c>
      <c r="AL1639" s="272" t="s">
        <v>677</v>
      </c>
      <c r="AM1639" s="272" t="s">
        <v>677</v>
      </c>
      <c r="AN1639" s="272" t="s">
        <v>677</v>
      </c>
      <c r="AO1639" s="272" t="s">
        <v>677</v>
      </c>
      <c r="AP1639" s="272" t="s">
        <v>677</v>
      </c>
      <c r="AQ1639" s="272" t="s">
        <v>677</v>
      </c>
      <c r="AR1639" s="272" t="s">
        <v>677</v>
      </c>
      <c r="AS1639" s="272" t="s">
        <v>677</v>
      </c>
      <c r="AT1639" s="272" t="s">
        <v>677</v>
      </c>
      <c r="AU1639" s="272" t="s">
        <v>677</v>
      </c>
      <c r="AV1639" s="272" t="s">
        <v>677</v>
      </c>
      <c r="AW1639" s="272" t="s">
        <v>677</v>
      </c>
      <c r="AX1639" s="272" t="s">
        <v>677</v>
      </c>
    </row>
    <row r="1640" spans="1:50">
      <c r="A1640" s="272">
        <v>811001</v>
      </c>
      <c r="B1640" s="272" t="s">
        <v>712</v>
      </c>
      <c r="C1640" s="272" t="s">
        <v>264</v>
      </c>
      <c r="D1640" s="272" t="s">
        <v>264</v>
      </c>
      <c r="E1640" s="272" t="s">
        <v>264</v>
      </c>
      <c r="F1640" s="272" t="s">
        <v>264</v>
      </c>
      <c r="G1640" s="272" t="s">
        <v>264</v>
      </c>
      <c r="H1640" s="272" t="s">
        <v>264</v>
      </c>
      <c r="I1640" s="272" t="s">
        <v>263</v>
      </c>
      <c r="J1640" s="272" t="s">
        <v>263</v>
      </c>
      <c r="K1640" s="272" t="s">
        <v>263</v>
      </c>
      <c r="L1640" s="272" t="s">
        <v>263</v>
      </c>
      <c r="M1640" s="272" t="s">
        <v>263</v>
      </c>
      <c r="N1640" s="272" t="s">
        <v>263</v>
      </c>
      <c r="O1640" s="272" t="s">
        <v>677</v>
      </c>
      <c r="P1640" s="272" t="s">
        <v>677</v>
      </c>
      <c r="Q1640" s="272" t="s">
        <v>677</v>
      </c>
      <c r="R1640" s="272" t="s">
        <v>677</v>
      </c>
      <c r="S1640" s="272" t="s">
        <v>677</v>
      </c>
      <c r="T1640" s="272" t="s">
        <v>677</v>
      </c>
      <c r="U1640" s="272" t="s">
        <v>677</v>
      </c>
      <c r="V1640" s="272" t="s">
        <v>677</v>
      </c>
      <c r="W1640" s="272" t="s">
        <v>677</v>
      </c>
      <c r="X1640" s="272" t="s">
        <v>677</v>
      </c>
      <c r="Y1640" s="272" t="s">
        <v>677</v>
      </c>
      <c r="Z1640" s="272" t="s">
        <v>677</v>
      </c>
      <c r="AA1640" s="272" t="s">
        <v>677</v>
      </c>
      <c r="AB1640" s="272" t="s">
        <v>677</v>
      </c>
      <c r="AC1640" s="272" t="s">
        <v>677</v>
      </c>
      <c r="AD1640" s="272" t="s">
        <v>677</v>
      </c>
      <c r="AE1640" s="272" t="s">
        <v>677</v>
      </c>
      <c r="AF1640" s="272" t="s">
        <v>677</v>
      </c>
      <c r="AG1640" s="272" t="s">
        <v>677</v>
      </c>
      <c r="AH1640" s="272" t="s">
        <v>677</v>
      </c>
      <c r="AI1640" s="272" t="s">
        <v>677</v>
      </c>
      <c r="AJ1640" s="272" t="s">
        <v>677</v>
      </c>
      <c r="AK1640" s="272" t="s">
        <v>677</v>
      </c>
      <c r="AL1640" s="272" t="s">
        <v>677</v>
      </c>
      <c r="AM1640" s="272" t="s">
        <v>677</v>
      </c>
      <c r="AN1640" s="272" t="s">
        <v>677</v>
      </c>
      <c r="AO1640" s="272" t="s">
        <v>677</v>
      </c>
      <c r="AP1640" s="272" t="s">
        <v>677</v>
      </c>
      <c r="AQ1640" s="272" t="s">
        <v>677</v>
      </c>
      <c r="AR1640" s="272" t="s">
        <v>677</v>
      </c>
      <c r="AS1640" s="272" t="s">
        <v>677</v>
      </c>
      <c r="AT1640" s="272" t="s">
        <v>677</v>
      </c>
      <c r="AU1640" s="272" t="s">
        <v>677</v>
      </c>
      <c r="AV1640" s="272" t="s">
        <v>677</v>
      </c>
      <c r="AW1640" s="272" t="s">
        <v>677</v>
      </c>
      <c r="AX1640" s="272" t="s">
        <v>677</v>
      </c>
    </row>
    <row r="1641" spans="1:50">
      <c r="A1641" s="272">
        <v>811008</v>
      </c>
      <c r="B1641" s="272" t="s">
        <v>712</v>
      </c>
      <c r="C1641" s="272" t="s">
        <v>262</v>
      </c>
      <c r="D1641" s="272" t="s">
        <v>262</v>
      </c>
      <c r="E1641" s="272" t="s">
        <v>263</v>
      </c>
      <c r="F1641" s="272" t="s">
        <v>263</v>
      </c>
      <c r="G1641" s="272" t="s">
        <v>264</v>
      </c>
      <c r="H1641" s="272" t="s">
        <v>262</v>
      </c>
      <c r="I1641" s="272" t="s">
        <v>263</v>
      </c>
      <c r="J1641" s="272" t="s">
        <v>263</v>
      </c>
      <c r="K1641" s="272" t="s">
        <v>263</v>
      </c>
      <c r="L1641" s="272" t="s">
        <v>264</v>
      </c>
      <c r="M1641" s="272" t="s">
        <v>263</v>
      </c>
      <c r="N1641" s="272" t="s">
        <v>263</v>
      </c>
      <c r="O1641" s="272" t="s">
        <v>677</v>
      </c>
      <c r="P1641" s="272" t="s">
        <v>677</v>
      </c>
      <c r="Q1641" s="272" t="s">
        <v>677</v>
      </c>
      <c r="R1641" s="272" t="s">
        <v>677</v>
      </c>
      <c r="S1641" s="272" t="s">
        <v>677</v>
      </c>
      <c r="T1641" s="272" t="s">
        <v>677</v>
      </c>
      <c r="U1641" s="272" t="s">
        <v>677</v>
      </c>
      <c r="V1641" s="272" t="s">
        <v>677</v>
      </c>
      <c r="W1641" s="272" t="s">
        <v>677</v>
      </c>
      <c r="X1641" s="272" t="s">
        <v>677</v>
      </c>
      <c r="Y1641" s="272" t="s">
        <v>677</v>
      </c>
      <c r="Z1641" s="272" t="s">
        <v>677</v>
      </c>
      <c r="AA1641" s="272" t="s">
        <v>677</v>
      </c>
      <c r="AB1641" s="272" t="s">
        <v>677</v>
      </c>
      <c r="AC1641" s="272" t="s">
        <v>677</v>
      </c>
      <c r="AD1641" s="272" t="s">
        <v>677</v>
      </c>
      <c r="AE1641" s="272" t="s">
        <v>677</v>
      </c>
      <c r="AF1641" s="272" t="s">
        <v>677</v>
      </c>
      <c r="AG1641" s="272" t="s">
        <v>677</v>
      </c>
      <c r="AH1641" s="272" t="s">
        <v>677</v>
      </c>
      <c r="AI1641" s="272" t="s">
        <v>677</v>
      </c>
      <c r="AJ1641" s="272" t="s">
        <v>677</v>
      </c>
      <c r="AK1641" s="272" t="s">
        <v>677</v>
      </c>
      <c r="AL1641" s="272" t="s">
        <v>677</v>
      </c>
      <c r="AM1641" s="272" t="s">
        <v>677</v>
      </c>
      <c r="AN1641" s="272" t="s">
        <v>677</v>
      </c>
      <c r="AO1641" s="272" t="s">
        <v>677</v>
      </c>
      <c r="AP1641" s="272" t="s">
        <v>677</v>
      </c>
      <c r="AQ1641" s="272" t="s">
        <v>677</v>
      </c>
      <c r="AR1641" s="272" t="s">
        <v>677</v>
      </c>
      <c r="AS1641" s="272" t="s">
        <v>677</v>
      </c>
      <c r="AT1641" s="272" t="s">
        <v>677</v>
      </c>
      <c r="AU1641" s="272" t="s">
        <v>677</v>
      </c>
      <c r="AV1641" s="272" t="s">
        <v>677</v>
      </c>
      <c r="AW1641" s="272" t="s">
        <v>677</v>
      </c>
      <c r="AX1641" s="272" t="s">
        <v>677</v>
      </c>
    </row>
    <row r="1642" spans="1:50">
      <c r="A1642" s="272">
        <v>811009</v>
      </c>
      <c r="B1642" s="272" t="s">
        <v>712</v>
      </c>
      <c r="C1642" s="272" t="s">
        <v>262</v>
      </c>
      <c r="D1642" s="272" t="s">
        <v>263</v>
      </c>
      <c r="E1642" s="272" t="s">
        <v>264</v>
      </c>
      <c r="F1642" s="272" t="s">
        <v>263</v>
      </c>
      <c r="G1642" s="272" t="s">
        <v>264</v>
      </c>
      <c r="H1642" s="272" t="s">
        <v>262</v>
      </c>
      <c r="I1642" s="272" t="s">
        <v>263</v>
      </c>
      <c r="J1642" s="272" t="s">
        <v>264</v>
      </c>
      <c r="K1642" s="272" t="s">
        <v>263</v>
      </c>
      <c r="L1642" s="272" t="s">
        <v>263</v>
      </c>
      <c r="M1642" s="272" t="s">
        <v>263</v>
      </c>
      <c r="N1642" s="272" t="s">
        <v>264</v>
      </c>
      <c r="O1642" s="272" t="s">
        <v>677</v>
      </c>
      <c r="P1642" s="272" t="s">
        <v>677</v>
      </c>
      <c r="Q1642" s="272" t="s">
        <v>677</v>
      </c>
      <c r="R1642" s="272" t="s">
        <v>677</v>
      </c>
      <c r="S1642" s="272" t="s">
        <v>677</v>
      </c>
      <c r="T1642" s="272" t="s">
        <v>677</v>
      </c>
      <c r="U1642" s="272" t="s">
        <v>677</v>
      </c>
      <c r="V1642" s="272" t="s">
        <v>677</v>
      </c>
      <c r="W1642" s="272" t="s">
        <v>677</v>
      </c>
      <c r="X1642" s="272" t="s">
        <v>677</v>
      </c>
      <c r="Y1642" s="272" t="s">
        <v>677</v>
      </c>
      <c r="Z1642" s="272" t="s">
        <v>677</v>
      </c>
      <c r="AA1642" s="272" t="s">
        <v>677</v>
      </c>
      <c r="AB1642" s="272" t="s">
        <v>677</v>
      </c>
      <c r="AC1642" s="272" t="s">
        <v>677</v>
      </c>
      <c r="AD1642" s="272" t="s">
        <v>677</v>
      </c>
      <c r="AE1642" s="272" t="s">
        <v>677</v>
      </c>
      <c r="AF1642" s="272" t="s">
        <v>677</v>
      </c>
      <c r="AG1642" s="272" t="s">
        <v>677</v>
      </c>
      <c r="AH1642" s="272" t="s">
        <v>677</v>
      </c>
      <c r="AI1642" s="272" t="s">
        <v>677</v>
      </c>
      <c r="AJ1642" s="272" t="s">
        <v>677</v>
      </c>
      <c r="AK1642" s="272" t="s">
        <v>677</v>
      </c>
      <c r="AL1642" s="272" t="s">
        <v>677</v>
      </c>
      <c r="AM1642" s="272" t="s">
        <v>677</v>
      </c>
      <c r="AN1642" s="272" t="s">
        <v>677</v>
      </c>
      <c r="AO1642" s="272" t="s">
        <v>677</v>
      </c>
      <c r="AP1642" s="272" t="s">
        <v>677</v>
      </c>
      <c r="AQ1642" s="272" t="s">
        <v>677</v>
      </c>
      <c r="AR1642" s="272" t="s">
        <v>677</v>
      </c>
      <c r="AS1642" s="272" t="s">
        <v>677</v>
      </c>
      <c r="AT1642" s="272" t="s">
        <v>677</v>
      </c>
      <c r="AU1642" s="272" t="s">
        <v>677</v>
      </c>
      <c r="AV1642" s="272" t="s">
        <v>677</v>
      </c>
      <c r="AW1642" s="272" t="s">
        <v>677</v>
      </c>
      <c r="AX1642" s="272" t="s">
        <v>677</v>
      </c>
    </row>
    <row r="1643" spans="1:50">
      <c r="A1643" s="272">
        <v>811010</v>
      </c>
      <c r="B1643" s="272" t="s">
        <v>712</v>
      </c>
      <c r="C1643" s="272" t="s">
        <v>262</v>
      </c>
      <c r="D1643" s="272" t="s">
        <v>264</v>
      </c>
      <c r="E1643" s="272" t="s">
        <v>264</v>
      </c>
      <c r="F1643" s="272" t="s">
        <v>262</v>
      </c>
      <c r="G1643" s="272" t="s">
        <v>264</v>
      </c>
      <c r="H1643" s="272" t="s">
        <v>264</v>
      </c>
      <c r="I1643" s="272" t="s">
        <v>264</v>
      </c>
      <c r="J1643" s="272" t="s">
        <v>264</v>
      </c>
      <c r="K1643" s="272" t="s">
        <v>264</v>
      </c>
      <c r="L1643" s="272" t="s">
        <v>262</v>
      </c>
      <c r="M1643" s="272" t="s">
        <v>262</v>
      </c>
      <c r="N1643" s="272" t="s">
        <v>263</v>
      </c>
      <c r="O1643" s="272" t="s">
        <v>677</v>
      </c>
      <c r="P1643" s="272" t="s">
        <v>677</v>
      </c>
      <c r="Q1643" s="272" t="s">
        <v>677</v>
      </c>
      <c r="R1643" s="272" t="s">
        <v>677</v>
      </c>
      <c r="S1643" s="272" t="s">
        <v>677</v>
      </c>
      <c r="T1643" s="272" t="s">
        <v>677</v>
      </c>
      <c r="U1643" s="272" t="s">
        <v>677</v>
      </c>
      <c r="V1643" s="272" t="s">
        <v>677</v>
      </c>
      <c r="W1643" s="272" t="s">
        <v>677</v>
      </c>
      <c r="X1643" s="272" t="s">
        <v>677</v>
      </c>
      <c r="Y1643" s="272" t="s">
        <v>677</v>
      </c>
      <c r="Z1643" s="272" t="s">
        <v>677</v>
      </c>
      <c r="AA1643" s="272" t="s">
        <v>677</v>
      </c>
      <c r="AB1643" s="272" t="s">
        <v>677</v>
      </c>
      <c r="AC1643" s="272" t="s">
        <v>677</v>
      </c>
      <c r="AD1643" s="272" t="s">
        <v>677</v>
      </c>
      <c r="AE1643" s="272" t="s">
        <v>677</v>
      </c>
      <c r="AF1643" s="272" t="s">
        <v>677</v>
      </c>
      <c r="AG1643" s="272" t="s">
        <v>677</v>
      </c>
      <c r="AH1643" s="272" t="s">
        <v>677</v>
      </c>
      <c r="AI1643" s="272" t="s">
        <v>677</v>
      </c>
      <c r="AJ1643" s="272" t="s">
        <v>677</v>
      </c>
      <c r="AK1643" s="272" t="s">
        <v>677</v>
      </c>
      <c r="AL1643" s="272" t="s">
        <v>677</v>
      </c>
      <c r="AM1643" s="272" t="s">
        <v>677</v>
      </c>
      <c r="AN1643" s="272" t="s">
        <v>677</v>
      </c>
      <c r="AO1643" s="272" t="s">
        <v>677</v>
      </c>
      <c r="AP1643" s="272" t="s">
        <v>677</v>
      </c>
      <c r="AQ1643" s="272" t="s">
        <v>677</v>
      </c>
      <c r="AR1643" s="272" t="s">
        <v>677</v>
      </c>
      <c r="AS1643" s="272" t="s">
        <v>677</v>
      </c>
      <c r="AT1643" s="272" t="s">
        <v>677</v>
      </c>
      <c r="AU1643" s="272" t="s">
        <v>677</v>
      </c>
      <c r="AV1643" s="272" t="s">
        <v>677</v>
      </c>
      <c r="AW1643" s="272" t="s">
        <v>677</v>
      </c>
      <c r="AX1643" s="272" t="s">
        <v>677</v>
      </c>
    </row>
    <row r="1644" spans="1:50">
      <c r="A1644" s="272">
        <v>811012</v>
      </c>
      <c r="B1644" s="272" t="s">
        <v>712</v>
      </c>
      <c r="C1644" s="272" t="s">
        <v>264</v>
      </c>
      <c r="D1644" s="272" t="s">
        <v>264</v>
      </c>
      <c r="E1644" s="272" t="s">
        <v>264</v>
      </c>
      <c r="F1644" s="272" t="s">
        <v>264</v>
      </c>
      <c r="G1644" s="272" t="s">
        <v>264</v>
      </c>
      <c r="H1644" s="272" t="s">
        <v>264</v>
      </c>
      <c r="I1644" s="272" t="s">
        <v>264</v>
      </c>
      <c r="J1644" s="272" t="s">
        <v>264</v>
      </c>
      <c r="K1644" s="272" t="s">
        <v>263</v>
      </c>
      <c r="L1644" s="272" t="s">
        <v>264</v>
      </c>
      <c r="M1644" s="272" t="s">
        <v>263</v>
      </c>
      <c r="N1644" s="272" t="s">
        <v>263</v>
      </c>
      <c r="O1644" s="272" t="s">
        <v>677</v>
      </c>
      <c r="P1644" s="272" t="s">
        <v>677</v>
      </c>
      <c r="Q1644" s="272" t="s">
        <v>677</v>
      </c>
      <c r="R1644" s="272" t="s">
        <v>677</v>
      </c>
      <c r="S1644" s="272" t="s">
        <v>677</v>
      </c>
      <c r="T1644" s="272" t="s">
        <v>677</v>
      </c>
      <c r="U1644" s="272" t="s">
        <v>677</v>
      </c>
      <c r="V1644" s="272" t="s">
        <v>677</v>
      </c>
      <c r="W1644" s="272" t="s">
        <v>677</v>
      </c>
      <c r="X1644" s="272" t="s">
        <v>677</v>
      </c>
      <c r="Y1644" s="272" t="s">
        <v>677</v>
      </c>
      <c r="Z1644" s="272" t="s">
        <v>677</v>
      </c>
      <c r="AA1644" s="272" t="s">
        <v>677</v>
      </c>
      <c r="AB1644" s="272" t="s">
        <v>677</v>
      </c>
      <c r="AC1644" s="272" t="s">
        <v>677</v>
      </c>
      <c r="AD1644" s="272" t="s">
        <v>677</v>
      </c>
      <c r="AE1644" s="272" t="s">
        <v>677</v>
      </c>
      <c r="AF1644" s="272" t="s">
        <v>677</v>
      </c>
      <c r="AG1644" s="272" t="s">
        <v>677</v>
      </c>
      <c r="AH1644" s="272" t="s">
        <v>677</v>
      </c>
      <c r="AI1644" s="272" t="s">
        <v>677</v>
      </c>
      <c r="AJ1644" s="272" t="s">
        <v>677</v>
      </c>
      <c r="AK1644" s="272" t="s">
        <v>677</v>
      </c>
      <c r="AL1644" s="272" t="s">
        <v>677</v>
      </c>
      <c r="AM1644" s="272" t="s">
        <v>677</v>
      </c>
      <c r="AN1644" s="272" t="s">
        <v>677</v>
      </c>
      <c r="AO1644" s="272" t="s">
        <v>677</v>
      </c>
      <c r="AP1644" s="272" t="s">
        <v>677</v>
      </c>
      <c r="AQ1644" s="272" t="s">
        <v>677</v>
      </c>
      <c r="AR1644" s="272" t="s">
        <v>677</v>
      </c>
      <c r="AS1644" s="272" t="s">
        <v>677</v>
      </c>
      <c r="AT1644" s="272" t="s">
        <v>677</v>
      </c>
      <c r="AU1644" s="272" t="s">
        <v>677</v>
      </c>
      <c r="AV1644" s="272" t="s">
        <v>677</v>
      </c>
      <c r="AW1644" s="272" t="s">
        <v>677</v>
      </c>
      <c r="AX1644" s="272" t="s">
        <v>677</v>
      </c>
    </row>
    <row r="1645" spans="1:50">
      <c r="A1645" s="272">
        <v>811016</v>
      </c>
      <c r="B1645" s="272" t="s">
        <v>712</v>
      </c>
      <c r="C1645" s="272" t="s">
        <v>262</v>
      </c>
      <c r="D1645" s="272" t="s">
        <v>262</v>
      </c>
      <c r="E1645" s="272" t="s">
        <v>264</v>
      </c>
      <c r="F1645" s="272" t="s">
        <v>262</v>
      </c>
      <c r="G1645" s="272" t="s">
        <v>262</v>
      </c>
      <c r="H1645" s="272" t="s">
        <v>262</v>
      </c>
      <c r="I1645" s="272" t="s">
        <v>264</v>
      </c>
      <c r="J1645" s="272" t="s">
        <v>264</v>
      </c>
      <c r="K1645" s="272" t="s">
        <v>263</v>
      </c>
      <c r="L1645" s="272" t="s">
        <v>264</v>
      </c>
      <c r="M1645" s="272" t="s">
        <v>264</v>
      </c>
      <c r="N1645" s="272" t="s">
        <v>264</v>
      </c>
      <c r="O1645" s="272" t="s">
        <v>677</v>
      </c>
      <c r="P1645" s="272" t="s">
        <v>677</v>
      </c>
      <c r="Q1645" s="272" t="s">
        <v>677</v>
      </c>
      <c r="R1645" s="272" t="s">
        <v>677</v>
      </c>
      <c r="S1645" s="272" t="s">
        <v>677</v>
      </c>
      <c r="T1645" s="272" t="s">
        <v>677</v>
      </c>
      <c r="U1645" s="272" t="s">
        <v>677</v>
      </c>
      <c r="V1645" s="272" t="s">
        <v>677</v>
      </c>
      <c r="W1645" s="272" t="s">
        <v>677</v>
      </c>
      <c r="X1645" s="272" t="s">
        <v>677</v>
      </c>
      <c r="Y1645" s="272" t="s">
        <v>677</v>
      </c>
      <c r="Z1645" s="272" t="s">
        <v>677</v>
      </c>
      <c r="AA1645" s="272" t="s">
        <v>677</v>
      </c>
      <c r="AB1645" s="272" t="s">
        <v>677</v>
      </c>
      <c r="AC1645" s="272" t="s">
        <v>677</v>
      </c>
      <c r="AD1645" s="272" t="s">
        <v>677</v>
      </c>
      <c r="AE1645" s="272" t="s">
        <v>677</v>
      </c>
      <c r="AF1645" s="272" t="s">
        <v>677</v>
      </c>
      <c r="AG1645" s="272" t="s">
        <v>677</v>
      </c>
      <c r="AH1645" s="272" t="s">
        <v>677</v>
      </c>
      <c r="AI1645" s="272" t="s">
        <v>677</v>
      </c>
      <c r="AJ1645" s="272" t="s">
        <v>677</v>
      </c>
      <c r="AK1645" s="272" t="s">
        <v>677</v>
      </c>
      <c r="AL1645" s="272" t="s">
        <v>677</v>
      </c>
      <c r="AM1645" s="272" t="s">
        <v>677</v>
      </c>
      <c r="AN1645" s="272" t="s">
        <v>677</v>
      </c>
      <c r="AO1645" s="272" t="s">
        <v>677</v>
      </c>
      <c r="AP1645" s="272" t="s">
        <v>677</v>
      </c>
      <c r="AQ1645" s="272" t="s">
        <v>677</v>
      </c>
      <c r="AR1645" s="272" t="s">
        <v>677</v>
      </c>
      <c r="AS1645" s="272" t="s">
        <v>677</v>
      </c>
      <c r="AT1645" s="272" t="s">
        <v>677</v>
      </c>
      <c r="AU1645" s="272" t="s">
        <v>677</v>
      </c>
      <c r="AV1645" s="272" t="s">
        <v>677</v>
      </c>
      <c r="AW1645" s="272" t="s">
        <v>677</v>
      </c>
      <c r="AX1645" s="272" t="s">
        <v>677</v>
      </c>
    </row>
    <row r="1646" spans="1:50">
      <c r="A1646" s="272">
        <v>811022</v>
      </c>
      <c r="B1646" s="272" t="s">
        <v>712</v>
      </c>
      <c r="C1646" s="272" t="s">
        <v>262</v>
      </c>
      <c r="D1646" s="272" t="s">
        <v>264</v>
      </c>
      <c r="E1646" s="272" t="s">
        <v>263</v>
      </c>
      <c r="F1646" s="272" t="s">
        <v>262</v>
      </c>
      <c r="G1646" s="272" t="s">
        <v>263</v>
      </c>
      <c r="H1646" s="272" t="s">
        <v>264</v>
      </c>
      <c r="I1646" s="272" t="s">
        <v>264</v>
      </c>
      <c r="J1646" s="272" t="s">
        <v>264</v>
      </c>
      <c r="K1646" s="272" t="s">
        <v>263</v>
      </c>
      <c r="L1646" s="272" t="s">
        <v>264</v>
      </c>
      <c r="M1646" s="272" t="s">
        <v>262</v>
      </c>
      <c r="N1646" s="272" t="s">
        <v>263</v>
      </c>
      <c r="O1646" s="272" t="s">
        <v>677</v>
      </c>
      <c r="P1646" s="272" t="s">
        <v>677</v>
      </c>
      <c r="Q1646" s="272" t="s">
        <v>677</v>
      </c>
      <c r="R1646" s="272" t="s">
        <v>677</v>
      </c>
      <c r="S1646" s="272" t="s">
        <v>677</v>
      </c>
      <c r="T1646" s="272" t="s">
        <v>677</v>
      </c>
      <c r="U1646" s="272" t="s">
        <v>677</v>
      </c>
      <c r="V1646" s="272" t="s">
        <v>677</v>
      </c>
      <c r="W1646" s="272" t="s">
        <v>677</v>
      </c>
      <c r="X1646" s="272" t="s">
        <v>677</v>
      </c>
      <c r="Y1646" s="272" t="s">
        <v>677</v>
      </c>
      <c r="Z1646" s="272" t="s">
        <v>677</v>
      </c>
      <c r="AA1646" s="272" t="s">
        <v>677</v>
      </c>
      <c r="AB1646" s="272" t="s">
        <v>677</v>
      </c>
      <c r="AC1646" s="272" t="s">
        <v>677</v>
      </c>
      <c r="AD1646" s="272" t="s">
        <v>677</v>
      </c>
      <c r="AE1646" s="272" t="s">
        <v>677</v>
      </c>
      <c r="AF1646" s="272" t="s">
        <v>677</v>
      </c>
      <c r="AG1646" s="272" t="s">
        <v>677</v>
      </c>
      <c r="AH1646" s="272" t="s">
        <v>677</v>
      </c>
      <c r="AI1646" s="272" t="s">
        <v>677</v>
      </c>
      <c r="AJ1646" s="272" t="s">
        <v>677</v>
      </c>
      <c r="AK1646" s="272" t="s">
        <v>677</v>
      </c>
      <c r="AL1646" s="272" t="s">
        <v>677</v>
      </c>
      <c r="AM1646" s="272" t="s">
        <v>677</v>
      </c>
      <c r="AN1646" s="272" t="s">
        <v>677</v>
      </c>
      <c r="AO1646" s="272" t="s">
        <v>677</v>
      </c>
      <c r="AP1646" s="272" t="s">
        <v>677</v>
      </c>
      <c r="AQ1646" s="272" t="s">
        <v>677</v>
      </c>
      <c r="AR1646" s="272" t="s">
        <v>677</v>
      </c>
      <c r="AS1646" s="272" t="s">
        <v>677</v>
      </c>
      <c r="AT1646" s="272" t="s">
        <v>677</v>
      </c>
      <c r="AU1646" s="272" t="s">
        <v>677</v>
      </c>
      <c r="AV1646" s="272" t="s">
        <v>677</v>
      </c>
      <c r="AW1646" s="272" t="s">
        <v>677</v>
      </c>
      <c r="AX1646" s="272" t="s">
        <v>677</v>
      </c>
    </row>
    <row r="1647" spans="1:50">
      <c r="A1647" s="272">
        <v>811024</v>
      </c>
      <c r="B1647" s="272" t="s">
        <v>712</v>
      </c>
      <c r="C1647" s="272" t="s">
        <v>264</v>
      </c>
      <c r="D1647" s="272" t="s">
        <v>264</v>
      </c>
      <c r="E1647" s="272" t="s">
        <v>263</v>
      </c>
      <c r="F1647" s="272" t="s">
        <v>262</v>
      </c>
      <c r="G1647" s="272" t="s">
        <v>264</v>
      </c>
      <c r="H1647" s="272" t="s">
        <v>264</v>
      </c>
      <c r="I1647" s="272" t="s">
        <v>263</v>
      </c>
      <c r="J1647" s="272" t="s">
        <v>264</v>
      </c>
      <c r="K1647" s="272" t="s">
        <v>263</v>
      </c>
      <c r="L1647" s="272" t="s">
        <v>263</v>
      </c>
      <c r="M1647" s="272" t="s">
        <v>264</v>
      </c>
      <c r="N1647" s="272" t="s">
        <v>263</v>
      </c>
      <c r="O1647" s="272" t="s">
        <v>677</v>
      </c>
      <c r="P1647" s="272" t="s">
        <v>677</v>
      </c>
      <c r="Q1647" s="272" t="s">
        <v>677</v>
      </c>
      <c r="R1647" s="272" t="s">
        <v>677</v>
      </c>
      <c r="S1647" s="272" t="s">
        <v>677</v>
      </c>
      <c r="T1647" s="272" t="s">
        <v>677</v>
      </c>
      <c r="U1647" s="272" t="s">
        <v>677</v>
      </c>
      <c r="V1647" s="272" t="s">
        <v>677</v>
      </c>
      <c r="W1647" s="272" t="s">
        <v>677</v>
      </c>
      <c r="X1647" s="272" t="s">
        <v>677</v>
      </c>
      <c r="Y1647" s="272" t="s">
        <v>677</v>
      </c>
      <c r="Z1647" s="272" t="s">
        <v>677</v>
      </c>
      <c r="AA1647" s="272" t="s">
        <v>677</v>
      </c>
      <c r="AB1647" s="272" t="s">
        <v>677</v>
      </c>
      <c r="AC1647" s="272" t="s">
        <v>677</v>
      </c>
      <c r="AD1647" s="272" t="s">
        <v>677</v>
      </c>
      <c r="AE1647" s="272" t="s">
        <v>677</v>
      </c>
      <c r="AF1647" s="272" t="s">
        <v>677</v>
      </c>
      <c r="AG1647" s="272" t="s">
        <v>677</v>
      </c>
      <c r="AH1647" s="272" t="s">
        <v>677</v>
      </c>
      <c r="AI1647" s="272" t="s">
        <v>677</v>
      </c>
      <c r="AJ1647" s="272" t="s">
        <v>677</v>
      </c>
      <c r="AK1647" s="272" t="s">
        <v>677</v>
      </c>
      <c r="AL1647" s="272" t="s">
        <v>677</v>
      </c>
      <c r="AM1647" s="272" t="s">
        <v>677</v>
      </c>
      <c r="AN1647" s="272" t="s">
        <v>677</v>
      </c>
      <c r="AO1647" s="272" t="s">
        <v>677</v>
      </c>
      <c r="AP1647" s="272" t="s">
        <v>677</v>
      </c>
      <c r="AQ1647" s="272" t="s">
        <v>677</v>
      </c>
      <c r="AR1647" s="272" t="s">
        <v>677</v>
      </c>
      <c r="AS1647" s="272" t="s">
        <v>677</v>
      </c>
      <c r="AT1647" s="272" t="s">
        <v>677</v>
      </c>
      <c r="AU1647" s="272" t="s">
        <v>677</v>
      </c>
      <c r="AV1647" s="272" t="s">
        <v>677</v>
      </c>
      <c r="AW1647" s="272" t="s">
        <v>677</v>
      </c>
      <c r="AX1647" s="272" t="s">
        <v>677</v>
      </c>
    </row>
    <row r="1648" spans="1:50">
      <c r="A1648" s="272">
        <v>811026</v>
      </c>
      <c r="B1648" s="272" t="s">
        <v>712</v>
      </c>
      <c r="C1648" s="272" t="s">
        <v>264</v>
      </c>
      <c r="D1648" s="272" t="s">
        <v>263</v>
      </c>
      <c r="E1648" s="272" t="s">
        <v>262</v>
      </c>
      <c r="F1648" s="272" t="s">
        <v>262</v>
      </c>
      <c r="G1648" s="272" t="s">
        <v>264</v>
      </c>
      <c r="H1648" s="272" t="s">
        <v>264</v>
      </c>
      <c r="I1648" s="272" t="s">
        <v>263</v>
      </c>
      <c r="J1648" s="272" t="s">
        <v>263</v>
      </c>
      <c r="K1648" s="272" t="s">
        <v>263</v>
      </c>
      <c r="L1648" s="272" t="s">
        <v>264</v>
      </c>
      <c r="M1648" s="272" t="s">
        <v>263</v>
      </c>
      <c r="N1648" s="272" t="s">
        <v>263</v>
      </c>
      <c r="O1648" s="272" t="s">
        <v>677</v>
      </c>
      <c r="P1648" s="272" t="s">
        <v>677</v>
      </c>
      <c r="Q1648" s="272" t="s">
        <v>677</v>
      </c>
      <c r="R1648" s="272" t="s">
        <v>677</v>
      </c>
      <c r="S1648" s="272" t="s">
        <v>677</v>
      </c>
      <c r="T1648" s="272" t="s">
        <v>677</v>
      </c>
      <c r="U1648" s="272" t="s">
        <v>677</v>
      </c>
      <c r="V1648" s="272" t="s">
        <v>677</v>
      </c>
      <c r="W1648" s="272" t="s">
        <v>677</v>
      </c>
      <c r="X1648" s="272" t="s">
        <v>677</v>
      </c>
      <c r="Y1648" s="272" t="s">
        <v>677</v>
      </c>
      <c r="Z1648" s="272" t="s">
        <v>677</v>
      </c>
      <c r="AA1648" s="272" t="s">
        <v>677</v>
      </c>
      <c r="AB1648" s="272" t="s">
        <v>677</v>
      </c>
      <c r="AC1648" s="272" t="s">
        <v>677</v>
      </c>
      <c r="AD1648" s="272" t="s">
        <v>677</v>
      </c>
      <c r="AE1648" s="272" t="s">
        <v>677</v>
      </c>
      <c r="AF1648" s="272" t="s">
        <v>677</v>
      </c>
      <c r="AG1648" s="272" t="s">
        <v>677</v>
      </c>
      <c r="AH1648" s="272" t="s">
        <v>677</v>
      </c>
      <c r="AI1648" s="272" t="s">
        <v>677</v>
      </c>
      <c r="AJ1648" s="272" t="s">
        <v>677</v>
      </c>
      <c r="AK1648" s="272" t="s">
        <v>677</v>
      </c>
      <c r="AL1648" s="272" t="s">
        <v>677</v>
      </c>
      <c r="AM1648" s="272" t="s">
        <v>677</v>
      </c>
      <c r="AN1648" s="272" t="s">
        <v>677</v>
      </c>
      <c r="AO1648" s="272" t="s">
        <v>677</v>
      </c>
      <c r="AP1648" s="272" t="s">
        <v>677</v>
      </c>
      <c r="AQ1648" s="272" t="s">
        <v>677</v>
      </c>
      <c r="AR1648" s="272" t="s">
        <v>677</v>
      </c>
      <c r="AS1648" s="272" t="s">
        <v>677</v>
      </c>
      <c r="AT1648" s="272" t="s">
        <v>677</v>
      </c>
      <c r="AU1648" s="272" t="s">
        <v>677</v>
      </c>
      <c r="AV1648" s="272" t="s">
        <v>677</v>
      </c>
      <c r="AW1648" s="272" t="s">
        <v>677</v>
      </c>
      <c r="AX1648" s="272" t="s">
        <v>677</v>
      </c>
    </row>
    <row r="1649" spans="1:50">
      <c r="A1649" s="272">
        <v>811027</v>
      </c>
      <c r="B1649" s="272" t="s">
        <v>712</v>
      </c>
      <c r="C1649" s="272" t="s">
        <v>264</v>
      </c>
      <c r="D1649" s="272" t="s">
        <v>264</v>
      </c>
      <c r="E1649" s="272" t="s">
        <v>264</v>
      </c>
      <c r="F1649" s="272" t="s">
        <v>262</v>
      </c>
      <c r="G1649" s="272" t="s">
        <v>262</v>
      </c>
      <c r="H1649" s="272" t="s">
        <v>264</v>
      </c>
      <c r="I1649" s="272" t="s">
        <v>264</v>
      </c>
      <c r="J1649" s="272" t="s">
        <v>264</v>
      </c>
      <c r="K1649" s="272" t="s">
        <v>262</v>
      </c>
      <c r="L1649" s="272" t="s">
        <v>264</v>
      </c>
      <c r="M1649" s="272" t="s">
        <v>264</v>
      </c>
      <c r="N1649" s="272" t="s">
        <v>264</v>
      </c>
      <c r="O1649" s="272" t="s">
        <v>677</v>
      </c>
      <c r="P1649" s="272" t="s">
        <v>677</v>
      </c>
      <c r="Q1649" s="272" t="s">
        <v>677</v>
      </c>
      <c r="R1649" s="272" t="s">
        <v>677</v>
      </c>
      <c r="S1649" s="272" t="s">
        <v>677</v>
      </c>
      <c r="T1649" s="272" t="s">
        <v>677</v>
      </c>
      <c r="U1649" s="272" t="s">
        <v>677</v>
      </c>
      <c r="V1649" s="272" t="s">
        <v>677</v>
      </c>
      <c r="W1649" s="272" t="s">
        <v>677</v>
      </c>
      <c r="X1649" s="272" t="s">
        <v>677</v>
      </c>
      <c r="Y1649" s="272" t="s">
        <v>677</v>
      </c>
      <c r="Z1649" s="272" t="s">
        <v>677</v>
      </c>
      <c r="AA1649" s="272" t="s">
        <v>677</v>
      </c>
      <c r="AB1649" s="272" t="s">
        <v>677</v>
      </c>
      <c r="AC1649" s="272" t="s">
        <v>677</v>
      </c>
      <c r="AD1649" s="272" t="s">
        <v>677</v>
      </c>
      <c r="AE1649" s="272" t="s">
        <v>677</v>
      </c>
      <c r="AF1649" s="272" t="s">
        <v>677</v>
      </c>
      <c r="AG1649" s="272" t="s">
        <v>677</v>
      </c>
      <c r="AH1649" s="272" t="s">
        <v>677</v>
      </c>
      <c r="AI1649" s="272" t="s">
        <v>677</v>
      </c>
      <c r="AJ1649" s="272" t="s">
        <v>677</v>
      </c>
      <c r="AK1649" s="272" t="s">
        <v>677</v>
      </c>
      <c r="AL1649" s="272" t="s">
        <v>677</v>
      </c>
      <c r="AM1649" s="272" t="s">
        <v>677</v>
      </c>
      <c r="AN1649" s="272" t="s">
        <v>677</v>
      </c>
      <c r="AO1649" s="272" t="s">
        <v>677</v>
      </c>
      <c r="AP1649" s="272" t="s">
        <v>677</v>
      </c>
      <c r="AQ1649" s="272" t="s">
        <v>677</v>
      </c>
      <c r="AR1649" s="272" t="s">
        <v>677</v>
      </c>
      <c r="AS1649" s="272" t="s">
        <v>677</v>
      </c>
      <c r="AT1649" s="272" t="s">
        <v>677</v>
      </c>
      <c r="AU1649" s="272" t="s">
        <v>677</v>
      </c>
      <c r="AV1649" s="272" t="s">
        <v>677</v>
      </c>
      <c r="AW1649" s="272" t="s">
        <v>677</v>
      </c>
      <c r="AX1649" s="272" t="s">
        <v>677</v>
      </c>
    </row>
    <row r="1650" spans="1:50">
      <c r="A1650" s="272">
        <v>811029</v>
      </c>
      <c r="B1650" s="272" t="s">
        <v>712</v>
      </c>
      <c r="C1650" s="272" t="s">
        <v>264</v>
      </c>
      <c r="D1650" s="272" t="s">
        <v>264</v>
      </c>
      <c r="E1650" s="272" t="s">
        <v>263</v>
      </c>
      <c r="F1650" s="272" t="s">
        <v>264</v>
      </c>
      <c r="G1650" s="272" t="s">
        <v>263</v>
      </c>
      <c r="H1650" s="272" t="s">
        <v>263</v>
      </c>
      <c r="I1650" s="272" t="s">
        <v>264</v>
      </c>
      <c r="J1650" s="272" t="s">
        <v>263</v>
      </c>
      <c r="K1650" s="272" t="s">
        <v>264</v>
      </c>
      <c r="L1650" s="272" t="s">
        <v>263</v>
      </c>
      <c r="M1650" s="272" t="s">
        <v>264</v>
      </c>
      <c r="N1650" s="272" t="s">
        <v>263</v>
      </c>
      <c r="O1650" s="272" t="s">
        <v>677</v>
      </c>
      <c r="P1650" s="272" t="s">
        <v>677</v>
      </c>
      <c r="Q1650" s="272" t="s">
        <v>677</v>
      </c>
      <c r="R1650" s="272" t="s">
        <v>677</v>
      </c>
      <c r="S1650" s="272" t="s">
        <v>677</v>
      </c>
      <c r="T1650" s="272" t="s">
        <v>677</v>
      </c>
      <c r="U1650" s="272" t="s">
        <v>677</v>
      </c>
      <c r="V1650" s="272" t="s">
        <v>677</v>
      </c>
      <c r="W1650" s="272" t="s">
        <v>677</v>
      </c>
      <c r="X1650" s="272" t="s">
        <v>677</v>
      </c>
      <c r="Y1650" s="272" t="s">
        <v>677</v>
      </c>
      <c r="Z1650" s="272" t="s">
        <v>677</v>
      </c>
      <c r="AA1650" s="272" t="s">
        <v>677</v>
      </c>
      <c r="AB1650" s="272" t="s">
        <v>677</v>
      </c>
      <c r="AC1650" s="272" t="s">
        <v>677</v>
      </c>
      <c r="AD1650" s="272" t="s">
        <v>677</v>
      </c>
      <c r="AE1650" s="272" t="s">
        <v>677</v>
      </c>
      <c r="AF1650" s="272" t="s">
        <v>677</v>
      </c>
      <c r="AG1650" s="272" t="s">
        <v>677</v>
      </c>
      <c r="AH1650" s="272" t="s">
        <v>677</v>
      </c>
      <c r="AI1650" s="272" t="s">
        <v>677</v>
      </c>
      <c r="AJ1650" s="272" t="s">
        <v>677</v>
      </c>
      <c r="AK1650" s="272" t="s">
        <v>677</v>
      </c>
      <c r="AL1650" s="272" t="s">
        <v>677</v>
      </c>
      <c r="AM1650" s="272" t="s">
        <v>677</v>
      </c>
      <c r="AN1650" s="272" t="s">
        <v>677</v>
      </c>
      <c r="AO1650" s="272" t="s">
        <v>677</v>
      </c>
      <c r="AP1650" s="272" t="s">
        <v>677</v>
      </c>
      <c r="AQ1650" s="272" t="s">
        <v>677</v>
      </c>
      <c r="AR1650" s="272" t="s">
        <v>677</v>
      </c>
      <c r="AS1650" s="272" t="s">
        <v>677</v>
      </c>
      <c r="AT1650" s="272" t="s">
        <v>677</v>
      </c>
      <c r="AU1650" s="272" t="s">
        <v>677</v>
      </c>
      <c r="AV1650" s="272" t="s">
        <v>677</v>
      </c>
      <c r="AW1650" s="272" t="s">
        <v>677</v>
      </c>
      <c r="AX1650" s="272" t="s">
        <v>677</v>
      </c>
    </row>
    <row r="1651" spans="1:50">
      <c r="A1651" s="272">
        <v>811032</v>
      </c>
      <c r="B1651" s="272" t="s">
        <v>712</v>
      </c>
      <c r="C1651" s="272" t="s">
        <v>264</v>
      </c>
      <c r="D1651" s="272" t="s">
        <v>264</v>
      </c>
      <c r="E1651" s="272" t="s">
        <v>263</v>
      </c>
      <c r="F1651" s="272" t="s">
        <v>263</v>
      </c>
      <c r="G1651" s="272" t="s">
        <v>264</v>
      </c>
      <c r="H1651" s="272" t="s">
        <v>264</v>
      </c>
      <c r="I1651" s="272" t="s">
        <v>263</v>
      </c>
      <c r="J1651" s="272" t="s">
        <v>264</v>
      </c>
      <c r="K1651" s="272" t="s">
        <v>264</v>
      </c>
      <c r="L1651" s="272" t="s">
        <v>263</v>
      </c>
      <c r="M1651" s="272" t="s">
        <v>263</v>
      </c>
      <c r="N1651" s="272" t="s">
        <v>263</v>
      </c>
      <c r="O1651" s="272" t="s">
        <v>677</v>
      </c>
      <c r="P1651" s="272" t="s">
        <v>677</v>
      </c>
      <c r="Q1651" s="272" t="s">
        <v>677</v>
      </c>
      <c r="R1651" s="272" t="s">
        <v>677</v>
      </c>
      <c r="S1651" s="272" t="s">
        <v>677</v>
      </c>
      <c r="T1651" s="272" t="s">
        <v>677</v>
      </c>
      <c r="U1651" s="272" t="s">
        <v>677</v>
      </c>
      <c r="V1651" s="272" t="s">
        <v>677</v>
      </c>
      <c r="W1651" s="272" t="s">
        <v>677</v>
      </c>
      <c r="X1651" s="272" t="s">
        <v>677</v>
      </c>
      <c r="Y1651" s="272" t="s">
        <v>677</v>
      </c>
      <c r="Z1651" s="272" t="s">
        <v>677</v>
      </c>
      <c r="AA1651" s="272" t="s">
        <v>677</v>
      </c>
      <c r="AB1651" s="272" t="s">
        <v>677</v>
      </c>
      <c r="AC1651" s="272" t="s">
        <v>677</v>
      </c>
      <c r="AD1651" s="272" t="s">
        <v>677</v>
      </c>
      <c r="AE1651" s="272" t="s">
        <v>677</v>
      </c>
      <c r="AF1651" s="272" t="s">
        <v>677</v>
      </c>
      <c r="AG1651" s="272" t="s">
        <v>677</v>
      </c>
      <c r="AH1651" s="272" t="s">
        <v>677</v>
      </c>
      <c r="AI1651" s="272" t="s">
        <v>677</v>
      </c>
      <c r="AJ1651" s="272" t="s">
        <v>677</v>
      </c>
      <c r="AK1651" s="272" t="s">
        <v>677</v>
      </c>
      <c r="AL1651" s="272" t="s">
        <v>677</v>
      </c>
      <c r="AM1651" s="272" t="s">
        <v>677</v>
      </c>
      <c r="AN1651" s="272" t="s">
        <v>677</v>
      </c>
      <c r="AO1651" s="272" t="s">
        <v>677</v>
      </c>
      <c r="AP1651" s="272" t="s">
        <v>677</v>
      </c>
      <c r="AQ1651" s="272" t="s">
        <v>677</v>
      </c>
      <c r="AR1651" s="272" t="s">
        <v>677</v>
      </c>
      <c r="AS1651" s="272" t="s">
        <v>677</v>
      </c>
      <c r="AT1651" s="272" t="s">
        <v>677</v>
      </c>
      <c r="AU1651" s="272" t="s">
        <v>677</v>
      </c>
      <c r="AV1651" s="272" t="s">
        <v>677</v>
      </c>
      <c r="AW1651" s="272" t="s">
        <v>677</v>
      </c>
      <c r="AX1651" s="272" t="s">
        <v>677</v>
      </c>
    </row>
    <row r="1652" spans="1:50">
      <c r="A1652" s="272">
        <v>811033</v>
      </c>
      <c r="B1652" s="272" t="s">
        <v>712</v>
      </c>
      <c r="C1652" s="272" t="s">
        <v>262</v>
      </c>
      <c r="D1652" s="272" t="s">
        <v>262</v>
      </c>
      <c r="E1652" s="272" t="s">
        <v>262</v>
      </c>
      <c r="F1652" s="272" t="s">
        <v>262</v>
      </c>
      <c r="G1652" s="272" t="s">
        <v>262</v>
      </c>
      <c r="H1652" s="272" t="s">
        <v>262</v>
      </c>
      <c r="I1652" s="272" t="s">
        <v>263</v>
      </c>
      <c r="J1652" s="272" t="s">
        <v>263</v>
      </c>
      <c r="K1652" s="272" t="s">
        <v>263</v>
      </c>
      <c r="L1652" s="272" t="s">
        <v>263</v>
      </c>
      <c r="M1652" s="272" t="s">
        <v>263</v>
      </c>
      <c r="N1652" s="272" t="s">
        <v>263</v>
      </c>
      <c r="O1652" s="272" t="s">
        <v>677</v>
      </c>
      <c r="P1652" s="272" t="s">
        <v>677</v>
      </c>
      <c r="Q1652" s="272" t="s">
        <v>677</v>
      </c>
      <c r="R1652" s="272" t="s">
        <v>677</v>
      </c>
      <c r="S1652" s="272" t="s">
        <v>677</v>
      </c>
      <c r="T1652" s="272" t="s">
        <v>677</v>
      </c>
      <c r="U1652" s="272" t="s">
        <v>677</v>
      </c>
      <c r="V1652" s="272" t="s">
        <v>677</v>
      </c>
      <c r="W1652" s="272" t="s">
        <v>677</v>
      </c>
      <c r="X1652" s="272" t="s">
        <v>677</v>
      </c>
      <c r="Y1652" s="272" t="s">
        <v>677</v>
      </c>
      <c r="Z1652" s="272" t="s">
        <v>677</v>
      </c>
      <c r="AA1652" s="272" t="s">
        <v>677</v>
      </c>
      <c r="AB1652" s="272" t="s">
        <v>677</v>
      </c>
      <c r="AC1652" s="272" t="s">
        <v>677</v>
      </c>
      <c r="AD1652" s="272" t="s">
        <v>677</v>
      </c>
      <c r="AE1652" s="272" t="s">
        <v>677</v>
      </c>
      <c r="AF1652" s="272" t="s">
        <v>677</v>
      </c>
      <c r="AG1652" s="272" t="s">
        <v>677</v>
      </c>
      <c r="AH1652" s="272" t="s">
        <v>677</v>
      </c>
      <c r="AI1652" s="272" t="s">
        <v>677</v>
      </c>
      <c r="AJ1652" s="272" t="s">
        <v>677</v>
      </c>
      <c r="AK1652" s="272" t="s">
        <v>677</v>
      </c>
      <c r="AL1652" s="272" t="s">
        <v>677</v>
      </c>
      <c r="AM1652" s="272" t="s">
        <v>677</v>
      </c>
      <c r="AN1652" s="272" t="s">
        <v>677</v>
      </c>
      <c r="AO1652" s="272" t="s">
        <v>677</v>
      </c>
      <c r="AP1652" s="272" t="s">
        <v>677</v>
      </c>
      <c r="AQ1652" s="272" t="s">
        <v>677</v>
      </c>
      <c r="AR1652" s="272" t="s">
        <v>677</v>
      </c>
      <c r="AS1652" s="272" t="s">
        <v>677</v>
      </c>
      <c r="AT1652" s="272" t="s">
        <v>677</v>
      </c>
      <c r="AU1652" s="272" t="s">
        <v>677</v>
      </c>
      <c r="AV1652" s="272" t="s">
        <v>677</v>
      </c>
      <c r="AW1652" s="272" t="s">
        <v>677</v>
      </c>
      <c r="AX1652" s="272" t="s">
        <v>677</v>
      </c>
    </row>
    <row r="1653" spans="1:50">
      <c r="A1653" s="272">
        <v>811034</v>
      </c>
      <c r="B1653" s="272" t="s">
        <v>712</v>
      </c>
      <c r="C1653" s="272" t="s">
        <v>262</v>
      </c>
      <c r="D1653" s="272" t="s">
        <v>262</v>
      </c>
      <c r="E1653" s="272" t="s">
        <v>264</v>
      </c>
      <c r="F1653" s="272" t="s">
        <v>262</v>
      </c>
      <c r="G1653" s="272" t="s">
        <v>262</v>
      </c>
      <c r="H1653" s="272" t="s">
        <v>262</v>
      </c>
      <c r="I1653" s="272" t="s">
        <v>262</v>
      </c>
      <c r="J1653" s="272" t="s">
        <v>263</v>
      </c>
      <c r="K1653" s="272" t="s">
        <v>262</v>
      </c>
      <c r="L1653" s="272" t="s">
        <v>262</v>
      </c>
      <c r="M1653" s="272" t="s">
        <v>262</v>
      </c>
      <c r="N1653" s="272" t="s">
        <v>262</v>
      </c>
      <c r="O1653" s="272" t="s">
        <v>677</v>
      </c>
      <c r="P1653" s="272" t="s">
        <v>677</v>
      </c>
      <c r="Q1653" s="272" t="s">
        <v>677</v>
      </c>
      <c r="R1653" s="272" t="s">
        <v>677</v>
      </c>
      <c r="S1653" s="272" t="s">
        <v>677</v>
      </c>
      <c r="T1653" s="272" t="s">
        <v>677</v>
      </c>
      <c r="U1653" s="272" t="s">
        <v>677</v>
      </c>
      <c r="V1653" s="272" t="s">
        <v>677</v>
      </c>
      <c r="W1653" s="272" t="s">
        <v>677</v>
      </c>
      <c r="X1653" s="272" t="s">
        <v>677</v>
      </c>
      <c r="Y1653" s="272" t="s">
        <v>677</v>
      </c>
      <c r="Z1653" s="272" t="s">
        <v>677</v>
      </c>
      <c r="AA1653" s="272" t="s">
        <v>677</v>
      </c>
      <c r="AB1653" s="272" t="s">
        <v>677</v>
      </c>
      <c r="AC1653" s="272" t="s">
        <v>677</v>
      </c>
      <c r="AD1653" s="272" t="s">
        <v>677</v>
      </c>
      <c r="AE1653" s="272" t="s">
        <v>677</v>
      </c>
      <c r="AF1653" s="272" t="s">
        <v>677</v>
      </c>
      <c r="AG1653" s="272" t="s">
        <v>677</v>
      </c>
      <c r="AH1653" s="272" t="s">
        <v>677</v>
      </c>
      <c r="AI1653" s="272" t="s">
        <v>677</v>
      </c>
      <c r="AJ1653" s="272" t="s">
        <v>677</v>
      </c>
      <c r="AK1653" s="272" t="s">
        <v>677</v>
      </c>
      <c r="AL1653" s="272" t="s">
        <v>677</v>
      </c>
      <c r="AM1653" s="272" t="s">
        <v>677</v>
      </c>
      <c r="AN1653" s="272" t="s">
        <v>677</v>
      </c>
      <c r="AO1653" s="272" t="s">
        <v>677</v>
      </c>
      <c r="AP1653" s="272" t="s">
        <v>677</v>
      </c>
      <c r="AQ1653" s="272" t="s">
        <v>677</v>
      </c>
      <c r="AR1653" s="272" t="s">
        <v>677</v>
      </c>
      <c r="AS1653" s="272" t="s">
        <v>677</v>
      </c>
      <c r="AT1653" s="272" t="s">
        <v>677</v>
      </c>
      <c r="AU1653" s="272" t="s">
        <v>677</v>
      </c>
      <c r="AV1653" s="272" t="s">
        <v>677</v>
      </c>
      <c r="AW1653" s="272" t="s">
        <v>677</v>
      </c>
      <c r="AX1653" s="272" t="s">
        <v>677</v>
      </c>
    </row>
    <row r="1654" spans="1:50">
      <c r="A1654" s="272">
        <v>811035</v>
      </c>
      <c r="B1654" s="272" t="s">
        <v>712</v>
      </c>
      <c r="C1654" s="272" t="s">
        <v>262</v>
      </c>
      <c r="D1654" s="272" t="s">
        <v>262</v>
      </c>
      <c r="E1654" s="272" t="s">
        <v>263</v>
      </c>
      <c r="F1654" s="272" t="s">
        <v>262</v>
      </c>
      <c r="G1654" s="272" t="s">
        <v>262</v>
      </c>
      <c r="H1654" s="272" t="s">
        <v>262</v>
      </c>
      <c r="I1654" s="272" t="s">
        <v>263</v>
      </c>
      <c r="J1654" s="272" t="s">
        <v>263</v>
      </c>
      <c r="K1654" s="272" t="s">
        <v>263</v>
      </c>
      <c r="L1654" s="272" t="s">
        <v>263</v>
      </c>
      <c r="M1654" s="272" t="s">
        <v>263</v>
      </c>
      <c r="N1654" s="272" t="s">
        <v>263</v>
      </c>
      <c r="O1654" s="272" t="s">
        <v>677</v>
      </c>
      <c r="P1654" s="272" t="s">
        <v>677</v>
      </c>
      <c r="Q1654" s="272" t="s">
        <v>677</v>
      </c>
      <c r="R1654" s="272" t="s">
        <v>677</v>
      </c>
      <c r="S1654" s="272" t="s">
        <v>677</v>
      </c>
      <c r="T1654" s="272" t="s">
        <v>677</v>
      </c>
      <c r="U1654" s="272" t="s">
        <v>677</v>
      </c>
      <c r="V1654" s="272" t="s">
        <v>677</v>
      </c>
      <c r="W1654" s="272" t="s">
        <v>677</v>
      </c>
      <c r="X1654" s="272" t="s">
        <v>677</v>
      </c>
      <c r="Y1654" s="272" t="s">
        <v>677</v>
      </c>
      <c r="Z1654" s="272" t="s">
        <v>677</v>
      </c>
      <c r="AA1654" s="272" t="s">
        <v>677</v>
      </c>
      <c r="AB1654" s="272" t="s">
        <v>677</v>
      </c>
      <c r="AC1654" s="272" t="s">
        <v>677</v>
      </c>
      <c r="AD1654" s="272" t="s">
        <v>677</v>
      </c>
      <c r="AE1654" s="272" t="s">
        <v>677</v>
      </c>
      <c r="AF1654" s="272" t="s">
        <v>677</v>
      </c>
      <c r="AG1654" s="272" t="s">
        <v>677</v>
      </c>
      <c r="AH1654" s="272" t="s">
        <v>677</v>
      </c>
      <c r="AI1654" s="272" t="s">
        <v>677</v>
      </c>
      <c r="AJ1654" s="272" t="s">
        <v>677</v>
      </c>
      <c r="AK1654" s="272" t="s">
        <v>677</v>
      </c>
      <c r="AL1654" s="272" t="s">
        <v>677</v>
      </c>
      <c r="AM1654" s="272" t="s">
        <v>677</v>
      </c>
      <c r="AN1654" s="272" t="s">
        <v>677</v>
      </c>
      <c r="AO1654" s="272" t="s">
        <v>677</v>
      </c>
      <c r="AP1654" s="272" t="s">
        <v>677</v>
      </c>
      <c r="AQ1654" s="272" t="s">
        <v>677</v>
      </c>
      <c r="AR1654" s="272" t="s">
        <v>677</v>
      </c>
      <c r="AS1654" s="272" t="s">
        <v>677</v>
      </c>
      <c r="AT1654" s="272" t="s">
        <v>677</v>
      </c>
      <c r="AU1654" s="272" t="s">
        <v>677</v>
      </c>
      <c r="AV1654" s="272" t="s">
        <v>677</v>
      </c>
      <c r="AW1654" s="272" t="s">
        <v>677</v>
      </c>
      <c r="AX1654" s="272" t="s">
        <v>677</v>
      </c>
    </row>
    <row r="1655" spans="1:50">
      <c r="A1655" s="272">
        <v>811037</v>
      </c>
      <c r="B1655" s="272" t="s">
        <v>712</v>
      </c>
      <c r="C1655" s="272" t="s">
        <v>264</v>
      </c>
      <c r="D1655" s="272" t="s">
        <v>264</v>
      </c>
      <c r="E1655" s="272" t="s">
        <v>264</v>
      </c>
      <c r="F1655" s="272" t="s">
        <v>264</v>
      </c>
      <c r="G1655" s="272" t="s">
        <v>263</v>
      </c>
      <c r="H1655" s="272" t="s">
        <v>263</v>
      </c>
      <c r="I1655" s="272" t="s">
        <v>262</v>
      </c>
      <c r="J1655" s="272" t="s">
        <v>263</v>
      </c>
      <c r="K1655" s="272" t="s">
        <v>263</v>
      </c>
      <c r="L1655" s="272" t="s">
        <v>264</v>
      </c>
      <c r="M1655" s="272" t="s">
        <v>263</v>
      </c>
      <c r="N1655" s="272" t="s">
        <v>263</v>
      </c>
      <c r="O1655" s="272" t="s">
        <v>677</v>
      </c>
      <c r="P1655" s="272" t="s">
        <v>677</v>
      </c>
      <c r="Q1655" s="272" t="s">
        <v>677</v>
      </c>
      <c r="R1655" s="272" t="s">
        <v>677</v>
      </c>
      <c r="S1655" s="272" t="s">
        <v>677</v>
      </c>
      <c r="T1655" s="272" t="s">
        <v>677</v>
      </c>
      <c r="U1655" s="272" t="s">
        <v>677</v>
      </c>
      <c r="V1655" s="272" t="s">
        <v>677</v>
      </c>
      <c r="W1655" s="272" t="s">
        <v>677</v>
      </c>
      <c r="X1655" s="272" t="s">
        <v>677</v>
      </c>
      <c r="Y1655" s="272" t="s">
        <v>677</v>
      </c>
      <c r="Z1655" s="272" t="s">
        <v>677</v>
      </c>
      <c r="AA1655" s="272" t="s">
        <v>677</v>
      </c>
      <c r="AB1655" s="272" t="s">
        <v>677</v>
      </c>
      <c r="AC1655" s="272" t="s">
        <v>677</v>
      </c>
      <c r="AD1655" s="272" t="s">
        <v>677</v>
      </c>
      <c r="AE1655" s="272" t="s">
        <v>677</v>
      </c>
      <c r="AF1655" s="272" t="s">
        <v>677</v>
      </c>
      <c r="AG1655" s="272" t="s">
        <v>677</v>
      </c>
      <c r="AH1655" s="272" t="s">
        <v>677</v>
      </c>
      <c r="AI1655" s="272" t="s">
        <v>677</v>
      </c>
      <c r="AJ1655" s="272" t="s">
        <v>677</v>
      </c>
      <c r="AK1655" s="272" t="s">
        <v>677</v>
      </c>
      <c r="AL1655" s="272" t="s">
        <v>677</v>
      </c>
      <c r="AM1655" s="272" t="s">
        <v>677</v>
      </c>
      <c r="AN1655" s="272" t="s">
        <v>677</v>
      </c>
      <c r="AO1655" s="272" t="s">
        <v>677</v>
      </c>
      <c r="AP1655" s="272" t="s">
        <v>677</v>
      </c>
      <c r="AQ1655" s="272" t="s">
        <v>677</v>
      </c>
      <c r="AR1655" s="272" t="s">
        <v>677</v>
      </c>
      <c r="AS1655" s="272" t="s">
        <v>677</v>
      </c>
      <c r="AT1655" s="272" t="s">
        <v>677</v>
      </c>
      <c r="AU1655" s="272" t="s">
        <v>677</v>
      </c>
      <c r="AV1655" s="272" t="s">
        <v>677</v>
      </c>
      <c r="AW1655" s="272" t="s">
        <v>677</v>
      </c>
      <c r="AX1655" s="272" t="s">
        <v>677</v>
      </c>
    </row>
    <row r="1656" spans="1:50">
      <c r="A1656" s="272">
        <v>811038</v>
      </c>
      <c r="B1656" s="272" t="s">
        <v>712</v>
      </c>
      <c r="C1656" s="272" t="s">
        <v>262</v>
      </c>
      <c r="D1656" s="272" t="s">
        <v>263</v>
      </c>
      <c r="E1656" s="272" t="s">
        <v>264</v>
      </c>
      <c r="F1656" s="272" t="s">
        <v>264</v>
      </c>
      <c r="G1656" s="272" t="s">
        <v>262</v>
      </c>
      <c r="H1656" s="272" t="s">
        <v>263</v>
      </c>
      <c r="I1656" s="272" t="s">
        <v>263</v>
      </c>
      <c r="J1656" s="272" t="s">
        <v>263</v>
      </c>
      <c r="K1656" s="272" t="s">
        <v>263</v>
      </c>
      <c r="L1656" s="272" t="s">
        <v>263</v>
      </c>
      <c r="M1656" s="272" t="s">
        <v>263</v>
      </c>
      <c r="N1656" s="272" t="s">
        <v>263</v>
      </c>
      <c r="O1656" s="272" t="s">
        <v>677</v>
      </c>
      <c r="P1656" s="272" t="s">
        <v>677</v>
      </c>
      <c r="Q1656" s="272" t="s">
        <v>677</v>
      </c>
      <c r="R1656" s="272" t="s">
        <v>677</v>
      </c>
      <c r="S1656" s="272" t="s">
        <v>677</v>
      </c>
      <c r="T1656" s="272" t="s">
        <v>677</v>
      </c>
      <c r="U1656" s="272" t="s">
        <v>677</v>
      </c>
      <c r="V1656" s="272" t="s">
        <v>677</v>
      </c>
      <c r="W1656" s="272" t="s">
        <v>677</v>
      </c>
      <c r="X1656" s="272" t="s">
        <v>677</v>
      </c>
      <c r="Y1656" s="272" t="s">
        <v>677</v>
      </c>
      <c r="Z1656" s="272" t="s">
        <v>677</v>
      </c>
      <c r="AA1656" s="272" t="s">
        <v>677</v>
      </c>
      <c r="AB1656" s="272" t="s">
        <v>677</v>
      </c>
      <c r="AC1656" s="272" t="s">
        <v>677</v>
      </c>
      <c r="AD1656" s="272" t="s">
        <v>677</v>
      </c>
      <c r="AE1656" s="272" t="s">
        <v>677</v>
      </c>
      <c r="AF1656" s="272" t="s">
        <v>677</v>
      </c>
      <c r="AG1656" s="272" t="s">
        <v>677</v>
      </c>
      <c r="AH1656" s="272" t="s">
        <v>677</v>
      </c>
      <c r="AI1656" s="272" t="s">
        <v>677</v>
      </c>
      <c r="AJ1656" s="272" t="s">
        <v>677</v>
      </c>
      <c r="AK1656" s="272" t="s">
        <v>677</v>
      </c>
      <c r="AL1656" s="272" t="s">
        <v>677</v>
      </c>
      <c r="AM1656" s="272" t="s">
        <v>677</v>
      </c>
      <c r="AN1656" s="272" t="s">
        <v>677</v>
      </c>
      <c r="AO1656" s="272" t="s">
        <v>677</v>
      </c>
      <c r="AP1656" s="272" t="s">
        <v>677</v>
      </c>
      <c r="AQ1656" s="272" t="s">
        <v>677</v>
      </c>
      <c r="AR1656" s="272" t="s">
        <v>677</v>
      </c>
      <c r="AS1656" s="272" t="s">
        <v>677</v>
      </c>
      <c r="AT1656" s="272" t="s">
        <v>677</v>
      </c>
      <c r="AU1656" s="272" t="s">
        <v>677</v>
      </c>
      <c r="AV1656" s="272" t="s">
        <v>677</v>
      </c>
      <c r="AW1656" s="272" t="s">
        <v>677</v>
      </c>
      <c r="AX1656" s="272" t="s">
        <v>677</v>
      </c>
    </row>
    <row r="1657" spans="1:50">
      <c r="A1657" s="272">
        <v>811040</v>
      </c>
      <c r="B1657" s="272" t="s">
        <v>712</v>
      </c>
      <c r="C1657" s="272" t="s">
        <v>262</v>
      </c>
      <c r="D1657" s="272" t="s">
        <v>264</v>
      </c>
      <c r="E1657" s="272" t="s">
        <v>263</v>
      </c>
      <c r="F1657" s="272" t="s">
        <v>264</v>
      </c>
      <c r="G1657" s="272" t="s">
        <v>262</v>
      </c>
      <c r="H1657" s="272" t="s">
        <v>263</v>
      </c>
      <c r="I1657" s="272" t="s">
        <v>262</v>
      </c>
      <c r="J1657" s="272" t="s">
        <v>263</v>
      </c>
      <c r="K1657" s="272" t="s">
        <v>263</v>
      </c>
      <c r="L1657" s="272" t="s">
        <v>264</v>
      </c>
      <c r="M1657" s="272" t="s">
        <v>263</v>
      </c>
      <c r="N1657" s="272" t="s">
        <v>263</v>
      </c>
      <c r="O1657" s="272" t="s">
        <v>677</v>
      </c>
      <c r="P1657" s="272" t="s">
        <v>677</v>
      </c>
      <c r="Q1657" s="272" t="s">
        <v>677</v>
      </c>
      <c r="R1657" s="272" t="s">
        <v>677</v>
      </c>
      <c r="S1657" s="272" t="s">
        <v>677</v>
      </c>
      <c r="T1657" s="272" t="s">
        <v>677</v>
      </c>
      <c r="U1657" s="272" t="s">
        <v>677</v>
      </c>
      <c r="V1657" s="272" t="s">
        <v>677</v>
      </c>
      <c r="W1657" s="272" t="s">
        <v>677</v>
      </c>
      <c r="X1657" s="272" t="s">
        <v>677</v>
      </c>
      <c r="Y1657" s="272" t="s">
        <v>677</v>
      </c>
      <c r="Z1657" s="272" t="s">
        <v>677</v>
      </c>
      <c r="AA1657" s="272" t="s">
        <v>677</v>
      </c>
      <c r="AB1657" s="272" t="s">
        <v>677</v>
      </c>
      <c r="AC1657" s="272" t="s">
        <v>677</v>
      </c>
      <c r="AD1657" s="272" t="s">
        <v>677</v>
      </c>
      <c r="AE1657" s="272" t="s">
        <v>677</v>
      </c>
      <c r="AF1657" s="272" t="s">
        <v>677</v>
      </c>
      <c r="AG1657" s="272" t="s">
        <v>677</v>
      </c>
      <c r="AH1657" s="272" t="s">
        <v>677</v>
      </c>
      <c r="AI1657" s="272" t="s">
        <v>677</v>
      </c>
      <c r="AJ1657" s="272" t="s">
        <v>677</v>
      </c>
      <c r="AK1657" s="272" t="s">
        <v>677</v>
      </c>
      <c r="AL1657" s="272" t="s">
        <v>677</v>
      </c>
      <c r="AM1657" s="272" t="s">
        <v>677</v>
      </c>
      <c r="AN1657" s="272" t="s">
        <v>677</v>
      </c>
      <c r="AO1657" s="272" t="s">
        <v>677</v>
      </c>
      <c r="AP1657" s="272" t="s">
        <v>677</v>
      </c>
      <c r="AQ1657" s="272" t="s">
        <v>677</v>
      </c>
      <c r="AR1657" s="272" t="s">
        <v>677</v>
      </c>
      <c r="AS1657" s="272" t="s">
        <v>677</v>
      </c>
      <c r="AT1657" s="272" t="s">
        <v>677</v>
      </c>
      <c r="AU1657" s="272" t="s">
        <v>677</v>
      </c>
      <c r="AV1657" s="272" t="s">
        <v>677</v>
      </c>
      <c r="AW1657" s="272" t="s">
        <v>677</v>
      </c>
      <c r="AX1657" s="272" t="s">
        <v>677</v>
      </c>
    </row>
    <row r="1658" spans="1:50">
      <c r="A1658" s="272">
        <v>811044</v>
      </c>
      <c r="B1658" s="272" t="s">
        <v>712</v>
      </c>
      <c r="C1658" s="272" t="s">
        <v>262</v>
      </c>
      <c r="D1658" s="272" t="s">
        <v>264</v>
      </c>
      <c r="E1658" s="272" t="s">
        <v>263</v>
      </c>
      <c r="F1658" s="272" t="s">
        <v>264</v>
      </c>
      <c r="G1658" s="272" t="s">
        <v>264</v>
      </c>
      <c r="H1658" s="272" t="s">
        <v>263</v>
      </c>
      <c r="I1658" s="272" t="s">
        <v>262</v>
      </c>
      <c r="J1658" s="272" t="s">
        <v>263</v>
      </c>
      <c r="K1658" s="272" t="s">
        <v>263</v>
      </c>
      <c r="L1658" s="272" t="s">
        <v>264</v>
      </c>
      <c r="M1658" s="272" t="s">
        <v>263</v>
      </c>
      <c r="N1658" s="272" t="s">
        <v>263</v>
      </c>
      <c r="O1658" s="272" t="s">
        <v>677</v>
      </c>
      <c r="P1658" s="272" t="s">
        <v>677</v>
      </c>
      <c r="Q1658" s="272" t="s">
        <v>677</v>
      </c>
      <c r="R1658" s="272" t="s">
        <v>677</v>
      </c>
      <c r="S1658" s="272" t="s">
        <v>677</v>
      </c>
      <c r="T1658" s="272" t="s">
        <v>677</v>
      </c>
      <c r="U1658" s="272" t="s">
        <v>677</v>
      </c>
      <c r="V1658" s="272" t="s">
        <v>677</v>
      </c>
      <c r="W1658" s="272" t="s">
        <v>677</v>
      </c>
      <c r="X1658" s="272" t="s">
        <v>677</v>
      </c>
      <c r="Y1658" s="272" t="s">
        <v>677</v>
      </c>
      <c r="Z1658" s="272" t="s">
        <v>677</v>
      </c>
      <c r="AA1658" s="272" t="s">
        <v>677</v>
      </c>
      <c r="AB1658" s="272" t="s">
        <v>677</v>
      </c>
      <c r="AC1658" s="272" t="s">
        <v>677</v>
      </c>
      <c r="AD1658" s="272" t="s">
        <v>677</v>
      </c>
      <c r="AE1658" s="272" t="s">
        <v>677</v>
      </c>
      <c r="AF1658" s="272" t="s">
        <v>677</v>
      </c>
      <c r="AG1658" s="272" t="s">
        <v>677</v>
      </c>
      <c r="AH1658" s="272" t="s">
        <v>677</v>
      </c>
      <c r="AI1658" s="272" t="s">
        <v>677</v>
      </c>
      <c r="AJ1658" s="272" t="s">
        <v>677</v>
      </c>
      <c r="AK1658" s="272" t="s">
        <v>677</v>
      </c>
      <c r="AL1658" s="272" t="s">
        <v>677</v>
      </c>
      <c r="AM1658" s="272" t="s">
        <v>677</v>
      </c>
      <c r="AN1658" s="272" t="s">
        <v>677</v>
      </c>
      <c r="AO1658" s="272" t="s">
        <v>677</v>
      </c>
      <c r="AP1658" s="272" t="s">
        <v>677</v>
      </c>
      <c r="AQ1658" s="272" t="s">
        <v>677</v>
      </c>
      <c r="AR1658" s="272" t="s">
        <v>677</v>
      </c>
      <c r="AS1658" s="272" t="s">
        <v>677</v>
      </c>
      <c r="AT1658" s="272" t="s">
        <v>677</v>
      </c>
      <c r="AU1658" s="272" t="s">
        <v>677</v>
      </c>
      <c r="AV1658" s="272" t="s">
        <v>677</v>
      </c>
      <c r="AW1658" s="272" t="s">
        <v>677</v>
      </c>
      <c r="AX1658" s="272" t="s">
        <v>677</v>
      </c>
    </row>
    <row r="1659" spans="1:50">
      <c r="A1659" s="272">
        <v>811048</v>
      </c>
      <c r="B1659" s="272" t="s">
        <v>712</v>
      </c>
      <c r="C1659" s="272" t="s">
        <v>262</v>
      </c>
      <c r="D1659" s="272" t="s">
        <v>262</v>
      </c>
      <c r="E1659" s="272" t="s">
        <v>264</v>
      </c>
      <c r="F1659" s="272" t="s">
        <v>262</v>
      </c>
      <c r="G1659" s="272" t="s">
        <v>263</v>
      </c>
      <c r="H1659" s="272" t="s">
        <v>262</v>
      </c>
      <c r="I1659" s="272" t="s">
        <v>263</v>
      </c>
      <c r="J1659" s="272" t="s">
        <v>263</v>
      </c>
      <c r="K1659" s="272" t="s">
        <v>263</v>
      </c>
      <c r="L1659" s="272" t="s">
        <v>264</v>
      </c>
      <c r="M1659" s="272" t="s">
        <v>263</v>
      </c>
      <c r="N1659" s="272" t="s">
        <v>263</v>
      </c>
      <c r="O1659" s="272" t="s">
        <v>677</v>
      </c>
      <c r="P1659" s="272" t="s">
        <v>677</v>
      </c>
      <c r="Q1659" s="272" t="s">
        <v>677</v>
      </c>
      <c r="R1659" s="272" t="s">
        <v>677</v>
      </c>
      <c r="S1659" s="272" t="s">
        <v>677</v>
      </c>
      <c r="T1659" s="272" t="s">
        <v>677</v>
      </c>
      <c r="U1659" s="272" t="s">
        <v>677</v>
      </c>
      <c r="V1659" s="272" t="s">
        <v>677</v>
      </c>
      <c r="W1659" s="272" t="s">
        <v>677</v>
      </c>
      <c r="X1659" s="272" t="s">
        <v>677</v>
      </c>
      <c r="Y1659" s="272" t="s">
        <v>677</v>
      </c>
      <c r="Z1659" s="272" t="s">
        <v>677</v>
      </c>
      <c r="AA1659" s="272" t="s">
        <v>677</v>
      </c>
      <c r="AB1659" s="272" t="s">
        <v>677</v>
      </c>
      <c r="AC1659" s="272" t="s">
        <v>677</v>
      </c>
      <c r="AD1659" s="272" t="s">
        <v>677</v>
      </c>
      <c r="AE1659" s="272" t="s">
        <v>677</v>
      </c>
      <c r="AF1659" s="272" t="s">
        <v>677</v>
      </c>
      <c r="AG1659" s="272" t="s">
        <v>677</v>
      </c>
      <c r="AH1659" s="272" t="s">
        <v>677</v>
      </c>
      <c r="AI1659" s="272" t="s">
        <v>677</v>
      </c>
      <c r="AJ1659" s="272" t="s">
        <v>677</v>
      </c>
      <c r="AK1659" s="272" t="s">
        <v>677</v>
      </c>
      <c r="AL1659" s="272" t="s">
        <v>677</v>
      </c>
      <c r="AM1659" s="272" t="s">
        <v>677</v>
      </c>
      <c r="AN1659" s="272" t="s">
        <v>677</v>
      </c>
      <c r="AO1659" s="272" t="s">
        <v>677</v>
      </c>
      <c r="AP1659" s="272" t="s">
        <v>677</v>
      </c>
      <c r="AQ1659" s="272" t="s">
        <v>677</v>
      </c>
      <c r="AR1659" s="272" t="s">
        <v>677</v>
      </c>
      <c r="AS1659" s="272" t="s">
        <v>677</v>
      </c>
      <c r="AT1659" s="272" t="s">
        <v>677</v>
      </c>
      <c r="AU1659" s="272" t="s">
        <v>677</v>
      </c>
      <c r="AV1659" s="272" t="s">
        <v>677</v>
      </c>
      <c r="AW1659" s="272" t="s">
        <v>677</v>
      </c>
      <c r="AX1659" s="272" t="s">
        <v>677</v>
      </c>
    </row>
    <row r="1660" spans="1:50">
      <c r="A1660" s="272">
        <v>811049</v>
      </c>
      <c r="B1660" s="272" t="s">
        <v>712</v>
      </c>
      <c r="C1660" s="272" t="s">
        <v>264</v>
      </c>
      <c r="D1660" s="272" t="s">
        <v>262</v>
      </c>
      <c r="E1660" s="272" t="s">
        <v>262</v>
      </c>
      <c r="F1660" s="272" t="s">
        <v>262</v>
      </c>
      <c r="G1660" s="272" t="s">
        <v>262</v>
      </c>
      <c r="H1660" s="272" t="s">
        <v>262</v>
      </c>
      <c r="I1660" s="272" t="s">
        <v>264</v>
      </c>
      <c r="J1660" s="272" t="s">
        <v>264</v>
      </c>
      <c r="K1660" s="272" t="s">
        <v>264</v>
      </c>
      <c r="L1660" s="272" t="s">
        <v>262</v>
      </c>
      <c r="M1660" s="272" t="s">
        <v>262</v>
      </c>
      <c r="N1660" s="272" t="s">
        <v>262</v>
      </c>
      <c r="O1660" s="272" t="s">
        <v>677</v>
      </c>
      <c r="P1660" s="272" t="s">
        <v>677</v>
      </c>
      <c r="Q1660" s="272" t="s">
        <v>677</v>
      </c>
      <c r="R1660" s="272" t="s">
        <v>677</v>
      </c>
      <c r="S1660" s="272" t="s">
        <v>677</v>
      </c>
      <c r="T1660" s="272" t="s">
        <v>677</v>
      </c>
      <c r="U1660" s="272" t="s">
        <v>677</v>
      </c>
      <c r="V1660" s="272" t="s">
        <v>677</v>
      </c>
      <c r="W1660" s="272" t="s">
        <v>677</v>
      </c>
      <c r="X1660" s="272" t="s">
        <v>677</v>
      </c>
      <c r="Y1660" s="272" t="s">
        <v>677</v>
      </c>
      <c r="Z1660" s="272" t="s">
        <v>677</v>
      </c>
      <c r="AA1660" s="272" t="s">
        <v>677</v>
      </c>
      <c r="AB1660" s="272" t="s">
        <v>677</v>
      </c>
      <c r="AC1660" s="272" t="s">
        <v>677</v>
      </c>
      <c r="AD1660" s="272" t="s">
        <v>677</v>
      </c>
      <c r="AE1660" s="272" t="s">
        <v>677</v>
      </c>
      <c r="AF1660" s="272" t="s">
        <v>677</v>
      </c>
      <c r="AG1660" s="272" t="s">
        <v>677</v>
      </c>
      <c r="AH1660" s="272" t="s">
        <v>677</v>
      </c>
      <c r="AI1660" s="272" t="s">
        <v>677</v>
      </c>
      <c r="AJ1660" s="272" t="s">
        <v>677</v>
      </c>
      <c r="AK1660" s="272" t="s">
        <v>677</v>
      </c>
      <c r="AL1660" s="272" t="s">
        <v>677</v>
      </c>
      <c r="AM1660" s="272" t="s">
        <v>677</v>
      </c>
      <c r="AN1660" s="272" t="s">
        <v>677</v>
      </c>
      <c r="AO1660" s="272" t="s">
        <v>677</v>
      </c>
      <c r="AP1660" s="272" t="s">
        <v>677</v>
      </c>
      <c r="AQ1660" s="272" t="s">
        <v>677</v>
      </c>
      <c r="AR1660" s="272" t="s">
        <v>677</v>
      </c>
      <c r="AS1660" s="272" t="s">
        <v>677</v>
      </c>
      <c r="AT1660" s="272" t="s">
        <v>677</v>
      </c>
      <c r="AU1660" s="272" t="s">
        <v>677</v>
      </c>
      <c r="AV1660" s="272" t="s">
        <v>677</v>
      </c>
      <c r="AW1660" s="272" t="s">
        <v>677</v>
      </c>
      <c r="AX1660" s="272" t="s">
        <v>677</v>
      </c>
    </row>
    <row r="1661" spans="1:50">
      <c r="A1661" s="272">
        <v>811051</v>
      </c>
      <c r="B1661" s="272" t="s">
        <v>712</v>
      </c>
      <c r="C1661" s="272" t="s">
        <v>262</v>
      </c>
      <c r="D1661" s="272" t="s">
        <v>262</v>
      </c>
      <c r="E1661" s="272" t="s">
        <v>262</v>
      </c>
      <c r="F1661" s="272" t="s">
        <v>262</v>
      </c>
      <c r="G1661" s="272" t="s">
        <v>262</v>
      </c>
      <c r="H1661" s="272" t="s">
        <v>262</v>
      </c>
      <c r="I1661" s="272" t="s">
        <v>262</v>
      </c>
      <c r="J1661" s="272" t="s">
        <v>264</v>
      </c>
      <c r="K1661" s="272" t="s">
        <v>262</v>
      </c>
      <c r="L1661" s="272" t="s">
        <v>262</v>
      </c>
      <c r="M1661" s="272" t="s">
        <v>262</v>
      </c>
      <c r="N1661" s="272" t="s">
        <v>262</v>
      </c>
      <c r="O1661" s="272" t="s">
        <v>677</v>
      </c>
      <c r="P1661" s="272" t="s">
        <v>677</v>
      </c>
      <c r="Q1661" s="272" t="s">
        <v>677</v>
      </c>
      <c r="R1661" s="272" t="s">
        <v>677</v>
      </c>
      <c r="S1661" s="272" t="s">
        <v>677</v>
      </c>
      <c r="T1661" s="272" t="s">
        <v>677</v>
      </c>
      <c r="U1661" s="272" t="s">
        <v>677</v>
      </c>
      <c r="V1661" s="272" t="s">
        <v>677</v>
      </c>
      <c r="W1661" s="272" t="s">
        <v>677</v>
      </c>
      <c r="X1661" s="272" t="s">
        <v>677</v>
      </c>
      <c r="Y1661" s="272" t="s">
        <v>677</v>
      </c>
      <c r="Z1661" s="272" t="s">
        <v>677</v>
      </c>
      <c r="AA1661" s="272" t="s">
        <v>677</v>
      </c>
      <c r="AB1661" s="272" t="s">
        <v>677</v>
      </c>
      <c r="AC1661" s="272" t="s">
        <v>677</v>
      </c>
      <c r="AD1661" s="272" t="s">
        <v>677</v>
      </c>
      <c r="AE1661" s="272" t="s">
        <v>677</v>
      </c>
      <c r="AF1661" s="272" t="s">
        <v>677</v>
      </c>
      <c r="AG1661" s="272" t="s">
        <v>677</v>
      </c>
      <c r="AH1661" s="272" t="s">
        <v>677</v>
      </c>
      <c r="AI1661" s="272" t="s">
        <v>677</v>
      </c>
      <c r="AJ1661" s="272" t="s">
        <v>677</v>
      </c>
      <c r="AK1661" s="272" t="s">
        <v>677</v>
      </c>
      <c r="AL1661" s="272" t="s">
        <v>677</v>
      </c>
      <c r="AM1661" s="272" t="s">
        <v>677</v>
      </c>
      <c r="AN1661" s="272" t="s">
        <v>677</v>
      </c>
      <c r="AO1661" s="272" t="s">
        <v>677</v>
      </c>
      <c r="AP1661" s="272" t="s">
        <v>677</v>
      </c>
      <c r="AQ1661" s="272" t="s">
        <v>677</v>
      </c>
      <c r="AR1661" s="272" t="s">
        <v>677</v>
      </c>
      <c r="AS1661" s="272" t="s">
        <v>677</v>
      </c>
      <c r="AT1661" s="272" t="s">
        <v>677</v>
      </c>
      <c r="AU1661" s="272" t="s">
        <v>677</v>
      </c>
      <c r="AV1661" s="272" t="s">
        <v>677</v>
      </c>
      <c r="AW1661" s="272" t="s">
        <v>677</v>
      </c>
      <c r="AX1661" s="272" t="s">
        <v>677</v>
      </c>
    </row>
    <row r="1662" spans="1:50">
      <c r="A1662" s="272">
        <v>811053</v>
      </c>
      <c r="B1662" s="272" t="s">
        <v>712</v>
      </c>
      <c r="C1662" s="272" t="s">
        <v>264</v>
      </c>
      <c r="D1662" s="272" t="s">
        <v>263</v>
      </c>
      <c r="E1662" s="272" t="s">
        <v>263</v>
      </c>
      <c r="F1662" s="272" t="s">
        <v>263</v>
      </c>
      <c r="G1662" s="272" t="s">
        <v>264</v>
      </c>
      <c r="H1662" s="272" t="s">
        <v>264</v>
      </c>
      <c r="I1662" s="272" t="s">
        <v>262</v>
      </c>
      <c r="J1662" s="272" t="s">
        <v>264</v>
      </c>
      <c r="K1662" s="272" t="s">
        <v>264</v>
      </c>
      <c r="L1662" s="272" t="s">
        <v>263</v>
      </c>
      <c r="M1662" s="272" t="s">
        <v>263</v>
      </c>
      <c r="N1662" s="272" t="s">
        <v>264</v>
      </c>
      <c r="O1662" s="272" t="s">
        <v>677</v>
      </c>
      <c r="P1662" s="272" t="s">
        <v>677</v>
      </c>
      <c r="Q1662" s="272" t="s">
        <v>677</v>
      </c>
      <c r="R1662" s="272" t="s">
        <v>677</v>
      </c>
      <c r="S1662" s="272" t="s">
        <v>677</v>
      </c>
      <c r="T1662" s="272" t="s">
        <v>677</v>
      </c>
      <c r="U1662" s="272" t="s">
        <v>677</v>
      </c>
      <c r="V1662" s="272" t="s">
        <v>677</v>
      </c>
      <c r="W1662" s="272" t="s">
        <v>677</v>
      </c>
      <c r="X1662" s="272" t="s">
        <v>677</v>
      </c>
      <c r="Y1662" s="272" t="s">
        <v>677</v>
      </c>
      <c r="Z1662" s="272" t="s">
        <v>677</v>
      </c>
      <c r="AA1662" s="272" t="s">
        <v>677</v>
      </c>
      <c r="AB1662" s="272" t="s">
        <v>677</v>
      </c>
      <c r="AC1662" s="272" t="s">
        <v>677</v>
      </c>
      <c r="AD1662" s="272" t="s">
        <v>677</v>
      </c>
      <c r="AE1662" s="272" t="s">
        <v>677</v>
      </c>
      <c r="AF1662" s="272" t="s">
        <v>677</v>
      </c>
      <c r="AG1662" s="272" t="s">
        <v>677</v>
      </c>
      <c r="AH1662" s="272" t="s">
        <v>677</v>
      </c>
      <c r="AI1662" s="272" t="s">
        <v>677</v>
      </c>
      <c r="AJ1662" s="272" t="s">
        <v>677</v>
      </c>
      <c r="AK1662" s="272" t="s">
        <v>677</v>
      </c>
      <c r="AL1662" s="272" t="s">
        <v>677</v>
      </c>
      <c r="AM1662" s="272" t="s">
        <v>677</v>
      </c>
      <c r="AN1662" s="272" t="s">
        <v>677</v>
      </c>
      <c r="AO1662" s="272" t="s">
        <v>677</v>
      </c>
      <c r="AP1662" s="272" t="s">
        <v>677</v>
      </c>
      <c r="AQ1662" s="272" t="s">
        <v>677</v>
      </c>
      <c r="AR1662" s="272" t="s">
        <v>677</v>
      </c>
      <c r="AS1662" s="272" t="s">
        <v>677</v>
      </c>
      <c r="AT1662" s="272" t="s">
        <v>677</v>
      </c>
      <c r="AU1662" s="272" t="s">
        <v>677</v>
      </c>
      <c r="AV1662" s="272" t="s">
        <v>677</v>
      </c>
      <c r="AW1662" s="272" t="s">
        <v>677</v>
      </c>
      <c r="AX1662" s="272" t="s">
        <v>677</v>
      </c>
    </row>
    <row r="1663" spans="1:50">
      <c r="A1663" s="272">
        <v>811070</v>
      </c>
      <c r="B1663" s="272" t="s">
        <v>712</v>
      </c>
      <c r="C1663" s="272" t="s">
        <v>264</v>
      </c>
      <c r="D1663" s="272" t="s">
        <v>264</v>
      </c>
      <c r="E1663" s="272" t="s">
        <v>262</v>
      </c>
      <c r="F1663" s="272" t="s">
        <v>262</v>
      </c>
      <c r="G1663" s="272" t="s">
        <v>262</v>
      </c>
      <c r="H1663" s="272" t="s">
        <v>262</v>
      </c>
      <c r="I1663" s="272" t="s">
        <v>264</v>
      </c>
      <c r="J1663" s="272" t="s">
        <v>264</v>
      </c>
      <c r="K1663" s="272" t="s">
        <v>263</v>
      </c>
      <c r="L1663" s="272" t="s">
        <v>264</v>
      </c>
      <c r="M1663" s="272" t="s">
        <v>264</v>
      </c>
      <c r="N1663" s="272" t="s">
        <v>263</v>
      </c>
      <c r="O1663" s="272" t="s">
        <v>677</v>
      </c>
      <c r="P1663" s="272" t="s">
        <v>677</v>
      </c>
      <c r="Q1663" s="272" t="s">
        <v>677</v>
      </c>
      <c r="R1663" s="272" t="s">
        <v>677</v>
      </c>
      <c r="S1663" s="272" t="s">
        <v>677</v>
      </c>
      <c r="T1663" s="272" t="s">
        <v>677</v>
      </c>
      <c r="U1663" s="272" t="s">
        <v>677</v>
      </c>
      <c r="V1663" s="272" t="s">
        <v>677</v>
      </c>
      <c r="W1663" s="272" t="s">
        <v>677</v>
      </c>
      <c r="X1663" s="272" t="s">
        <v>677</v>
      </c>
      <c r="Y1663" s="272" t="s">
        <v>677</v>
      </c>
      <c r="Z1663" s="272" t="s">
        <v>677</v>
      </c>
      <c r="AA1663" s="272" t="s">
        <v>677</v>
      </c>
      <c r="AB1663" s="272" t="s">
        <v>677</v>
      </c>
      <c r="AC1663" s="272" t="s">
        <v>677</v>
      </c>
      <c r="AD1663" s="272" t="s">
        <v>677</v>
      </c>
      <c r="AE1663" s="272" t="s">
        <v>677</v>
      </c>
      <c r="AF1663" s="272" t="s">
        <v>677</v>
      </c>
      <c r="AG1663" s="272" t="s">
        <v>677</v>
      </c>
      <c r="AH1663" s="272" t="s">
        <v>677</v>
      </c>
      <c r="AI1663" s="272" t="s">
        <v>677</v>
      </c>
      <c r="AJ1663" s="272" t="s">
        <v>677</v>
      </c>
      <c r="AK1663" s="272" t="s">
        <v>677</v>
      </c>
      <c r="AL1663" s="272" t="s">
        <v>677</v>
      </c>
      <c r="AM1663" s="272" t="s">
        <v>677</v>
      </c>
      <c r="AN1663" s="272" t="s">
        <v>677</v>
      </c>
      <c r="AO1663" s="272" t="s">
        <v>677</v>
      </c>
      <c r="AP1663" s="272" t="s">
        <v>677</v>
      </c>
      <c r="AQ1663" s="272" t="s">
        <v>677</v>
      </c>
      <c r="AR1663" s="272" t="s">
        <v>677</v>
      </c>
      <c r="AS1663" s="272" t="s">
        <v>677</v>
      </c>
      <c r="AT1663" s="272" t="s">
        <v>677</v>
      </c>
      <c r="AU1663" s="272" t="s">
        <v>677</v>
      </c>
      <c r="AV1663" s="272" t="s">
        <v>677</v>
      </c>
      <c r="AW1663" s="272" t="s">
        <v>677</v>
      </c>
      <c r="AX1663" s="272" t="s">
        <v>677</v>
      </c>
    </row>
    <row r="1664" spans="1:50">
      <c r="A1664" s="272">
        <v>811075</v>
      </c>
      <c r="B1664" s="272" t="s">
        <v>712</v>
      </c>
      <c r="C1664" s="272" t="s">
        <v>264</v>
      </c>
      <c r="D1664" s="272" t="s">
        <v>264</v>
      </c>
      <c r="E1664" s="272" t="s">
        <v>264</v>
      </c>
      <c r="F1664" s="272" t="s">
        <v>263</v>
      </c>
      <c r="G1664" s="272" t="s">
        <v>264</v>
      </c>
      <c r="H1664" s="272" t="s">
        <v>264</v>
      </c>
      <c r="I1664" s="272" t="s">
        <v>262</v>
      </c>
      <c r="J1664" s="272" t="s">
        <v>263</v>
      </c>
      <c r="K1664" s="272" t="s">
        <v>264</v>
      </c>
      <c r="L1664" s="272" t="s">
        <v>262</v>
      </c>
      <c r="M1664" s="272" t="s">
        <v>264</v>
      </c>
      <c r="N1664" s="272" t="s">
        <v>264</v>
      </c>
      <c r="O1664" s="272" t="s">
        <v>677</v>
      </c>
      <c r="P1664" s="272" t="s">
        <v>677</v>
      </c>
      <c r="Q1664" s="272" t="s">
        <v>677</v>
      </c>
      <c r="R1664" s="272" t="s">
        <v>677</v>
      </c>
      <c r="S1664" s="272" t="s">
        <v>677</v>
      </c>
      <c r="T1664" s="272" t="s">
        <v>677</v>
      </c>
      <c r="U1664" s="272" t="s">
        <v>677</v>
      </c>
      <c r="V1664" s="272" t="s">
        <v>677</v>
      </c>
      <c r="W1664" s="272" t="s">
        <v>677</v>
      </c>
      <c r="X1664" s="272" t="s">
        <v>677</v>
      </c>
      <c r="Y1664" s="272" t="s">
        <v>677</v>
      </c>
      <c r="Z1664" s="272" t="s">
        <v>677</v>
      </c>
      <c r="AA1664" s="272" t="s">
        <v>677</v>
      </c>
      <c r="AB1664" s="272" t="s">
        <v>677</v>
      </c>
      <c r="AC1664" s="272" t="s">
        <v>677</v>
      </c>
      <c r="AD1664" s="272" t="s">
        <v>677</v>
      </c>
      <c r="AE1664" s="272" t="s">
        <v>677</v>
      </c>
      <c r="AF1664" s="272" t="s">
        <v>677</v>
      </c>
      <c r="AG1664" s="272" t="s">
        <v>677</v>
      </c>
      <c r="AH1664" s="272" t="s">
        <v>677</v>
      </c>
      <c r="AI1664" s="272" t="s">
        <v>677</v>
      </c>
      <c r="AJ1664" s="272" t="s">
        <v>677</v>
      </c>
      <c r="AK1664" s="272" t="s">
        <v>677</v>
      </c>
      <c r="AL1664" s="272" t="s">
        <v>677</v>
      </c>
      <c r="AM1664" s="272" t="s">
        <v>677</v>
      </c>
      <c r="AN1664" s="272" t="s">
        <v>677</v>
      </c>
      <c r="AO1664" s="272" t="s">
        <v>677</v>
      </c>
      <c r="AP1664" s="272" t="s">
        <v>677</v>
      </c>
      <c r="AQ1664" s="272" t="s">
        <v>677</v>
      </c>
      <c r="AR1664" s="272" t="s">
        <v>677</v>
      </c>
      <c r="AS1664" s="272" t="s">
        <v>677</v>
      </c>
      <c r="AT1664" s="272" t="s">
        <v>677</v>
      </c>
      <c r="AU1664" s="272" t="s">
        <v>677</v>
      </c>
      <c r="AV1664" s="272" t="s">
        <v>677</v>
      </c>
      <c r="AW1664" s="272" t="s">
        <v>677</v>
      </c>
      <c r="AX1664" s="272" t="s">
        <v>677</v>
      </c>
    </row>
    <row r="1665" spans="1:50">
      <c r="A1665" s="272">
        <v>811083</v>
      </c>
      <c r="B1665" s="272" t="s">
        <v>712</v>
      </c>
      <c r="C1665" s="272" t="s">
        <v>264</v>
      </c>
      <c r="D1665" s="272" t="s">
        <v>262</v>
      </c>
      <c r="E1665" s="272" t="s">
        <v>264</v>
      </c>
      <c r="F1665" s="272" t="s">
        <v>262</v>
      </c>
      <c r="G1665" s="272" t="s">
        <v>264</v>
      </c>
      <c r="H1665" s="272" t="s">
        <v>264</v>
      </c>
      <c r="I1665" s="272" t="s">
        <v>264</v>
      </c>
      <c r="J1665" s="272" t="s">
        <v>263</v>
      </c>
      <c r="K1665" s="272" t="s">
        <v>263</v>
      </c>
      <c r="L1665" s="272" t="s">
        <v>263</v>
      </c>
      <c r="M1665" s="272" t="s">
        <v>264</v>
      </c>
      <c r="N1665" s="272" t="s">
        <v>263</v>
      </c>
      <c r="O1665" s="272" t="s">
        <v>677</v>
      </c>
      <c r="P1665" s="272" t="s">
        <v>677</v>
      </c>
      <c r="Q1665" s="272" t="s">
        <v>677</v>
      </c>
      <c r="R1665" s="272" t="s">
        <v>677</v>
      </c>
      <c r="S1665" s="272" t="s">
        <v>677</v>
      </c>
      <c r="T1665" s="272" t="s">
        <v>677</v>
      </c>
      <c r="U1665" s="272" t="s">
        <v>677</v>
      </c>
      <c r="V1665" s="272" t="s">
        <v>677</v>
      </c>
      <c r="W1665" s="272" t="s">
        <v>677</v>
      </c>
      <c r="X1665" s="272" t="s">
        <v>677</v>
      </c>
      <c r="Y1665" s="272" t="s">
        <v>677</v>
      </c>
      <c r="Z1665" s="272" t="s">
        <v>677</v>
      </c>
      <c r="AA1665" s="272" t="s">
        <v>677</v>
      </c>
      <c r="AB1665" s="272" t="s">
        <v>677</v>
      </c>
      <c r="AC1665" s="272" t="s">
        <v>677</v>
      </c>
      <c r="AD1665" s="272" t="s">
        <v>677</v>
      </c>
      <c r="AE1665" s="272" t="s">
        <v>677</v>
      </c>
      <c r="AF1665" s="272" t="s">
        <v>677</v>
      </c>
      <c r="AG1665" s="272" t="s">
        <v>677</v>
      </c>
      <c r="AH1665" s="272" t="s">
        <v>677</v>
      </c>
      <c r="AI1665" s="272" t="s">
        <v>677</v>
      </c>
      <c r="AJ1665" s="272" t="s">
        <v>677</v>
      </c>
      <c r="AK1665" s="272" t="s">
        <v>677</v>
      </c>
      <c r="AL1665" s="272" t="s">
        <v>677</v>
      </c>
      <c r="AM1665" s="272" t="s">
        <v>677</v>
      </c>
      <c r="AN1665" s="272" t="s">
        <v>677</v>
      </c>
      <c r="AO1665" s="272" t="s">
        <v>677</v>
      </c>
      <c r="AP1665" s="272" t="s">
        <v>677</v>
      </c>
      <c r="AQ1665" s="272" t="s">
        <v>677</v>
      </c>
      <c r="AR1665" s="272" t="s">
        <v>677</v>
      </c>
      <c r="AS1665" s="272" t="s">
        <v>677</v>
      </c>
      <c r="AT1665" s="272" t="s">
        <v>677</v>
      </c>
      <c r="AU1665" s="272" t="s">
        <v>677</v>
      </c>
      <c r="AV1665" s="272" t="s">
        <v>677</v>
      </c>
      <c r="AW1665" s="272" t="s">
        <v>677</v>
      </c>
      <c r="AX1665" s="272" t="s">
        <v>677</v>
      </c>
    </row>
    <row r="1666" spans="1:50">
      <c r="A1666" s="272">
        <v>811085</v>
      </c>
      <c r="B1666" s="272" t="s">
        <v>712</v>
      </c>
      <c r="C1666" s="272" t="s">
        <v>262</v>
      </c>
      <c r="D1666" s="272" t="s">
        <v>262</v>
      </c>
      <c r="E1666" s="272" t="s">
        <v>262</v>
      </c>
      <c r="F1666" s="272" t="s">
        <v>262</v>
      </c>
      <c r="G1666" s="272" t="s">
        <v>264</v>
      </c>
      <c r="H1666" s="272" t="s">
        <v>262</v>
      </c>
      <c r="I1666" s="272" t="s">
        <v>263</v>
      </c>
      <c r="J1666" s="272" t="s">
        <v>263</v>
      </c>
      <c r="K1666" s="272" t="s">
        <v>263</v>
      </c>
      <c r="L1666" s="272" t="s">
        <v>263</v>
      </c>
      <c r="M1666" s="272" t="s">
        <v>263</v>
      </c>
      <c r="N1666" s="272" t="s">
        <v>263</v>
      </c>
      <c r="O1666" s="272" t="s">
        <v>677</v>
      </c>
      <c r="P1666" s="272" t="s">
        <v>677</v>
      </c>
      <c r="Q1666" s="272" t="s">
        <v>677</v>
      </c>
      <c r="R1666" s="272" t="s">
        <v>677</v>
      </c>
      <c r="S1666" s="272" t="s">
        <v>677</v>
      </c>
      <c r="T1666" s="272" t="s">
        <v>677</v>
      </c>
      <c r="U1666" s="272" t="s">
        <v>677</v>
      </c>
      <c r="V1666" s="272" t="s">
        <v>677</v>
      </c>
      <c r="W1666" s="272" t="s">
        <v>677</v>
      </c>
      <c r="X1666" s="272" t="s">
        <v>677</v>
      </c>
      <c r="Y1666" s="272" t="s">
        <v>677</v>
      </c>
      <c r="Z1666" s="272" t="s">
        <v>677</v>
      </c>
      <c r="AA1666" s="272" t="s">
        <v>677</v>
      </c>
      <c r="AB1666" s="272" t="s">
        <v>677</v>
      </c>
      <c r="AC1666" s="272" t="s">
        <v>677</v>
      </c>
      <c r="AD1666" s="272" t="s">
        <v>677</v>
      </c>
      <c r="AE1666" s="272" t="s">
        <v>677</v>
      </c>
      <c r="AF1666" s="272" t="s">
        <v>677</v>
      </c>
      <c r="AG1666" s="272" t="s">
        <v>677</v>
      </c>
      <c r="AH1666" s="272" t="s">
        <v>677</v>
      </c>
      <c r="AI1666" s="272" t="s">
        <v>677</v>
      </c>
      <c r="AJ1666" s="272" t="s">
        <v>677</v>
      </c>
      <c r="AK1666" s="272" t="s">
        <v>677</v>
      </c>
      <c r="AL1666" s="272" t="s">
        <v>677</v>
      </c>
      <c r="AM1666" s="272" t="s">
        <v>677</v>
      </c>
      <c r="AN1666" s="272" t="s">
        <v>677</v>
      </c>
      <c r="AO1666" s="272" t="s">
        <v>677</v>
      </c>
      <c r="AP1666" s="272" t="s">
        <v>677</v>
      </c>
      <c r="AQ1666" s="272" t="s">
        <v>677</v>
      </c>
      <c r="AR1666" s="272" t="s">
        <v>677</v>
      </c>
      <c r="AS1666" s="272" t="s">
        <v>677</v>
      </c>
      <c r="AT1666" s="272" t="s">
        <v>677</v>
      </c>
      <c r="AU1666" s="272" t="s">
        <v>677</v>
      </c>
      <c r="AV1666" s="272" t="s">
        <v>677</v>
      </c>
      <c r="AW1666" s="272" t="s">
        <v>677</v>
      </c>
      <c r="AX1666" s="272" t="s">
        <v>677</v>
      </c>
    </row>
    <row r="1667" spans="1:50">
      <c r="A1667" s="272">
        <v>811086</v>
      </c>
      <c r="B1667" s="272" t="s">
        <v>712</v>
      </c>
      <c r="C1667" s="272" t="s">
        <v>264</v>
      </c>
      <c r="D1667" s="272" t="s">
        <v>264</v>
      </c>
      <c r="E1667" s="272" t="s">
        <v>264</v>
      </c>
      <c r="F1667" s="272" t="s">
        <v>264</v>
      </c>
      <c r="G1667" s="272" t="s">
        <v>264</v>
      </c>
      <c r="H1667" s="272" t="s">
        <v>262</v>
      </c>
      <c r="I1667" s="272" t="s">
        <v>264</v>
      </c>
      <c r="J1667" s="272" t="s">
        <v>264</v>
      </c>
      <c r="K1667" s="272" t="s">
        <v>264</v>
      </c>
      <c r="L1667" s="272" t="s">
        <v>264</v>
      </c>
      <c r="M1667" s="272" t="s">
        <v>264</v>
      </c>
      <c r="N1667" s="272" t="s">
        <v>264</v>
      </c>
      <c r="O1667" s="272" t="s">
        <v>677</v>
      </c>
      <c r="P1667" s="272" t="s">
        <v>677</v>
      </c>
      <c r="Q1667" s="272" t="s">
        <v>677</v>
      </c>
      <c r="R1667" s="272" t="s">
        <v>677</v>
      </c>
      <c r="S1667" s="272" t="s">
        <v>677</v>
      </c>
      <c r="T1667" s="272" t="s">
        <v>677</v>
      </c>
      <c r="U1667" s="272" t="s">
        <v>677</v>
      </c>
      <c r="V1667" s="272" t="s">
        <v>677</v>
      </c>
      <c r="W1667" s="272" t="s">
        <v>677</v>
      </c>
      <c r="X1667" s="272" t="s">
        <v>677</v>
      </c>
      <c r="Y1667" s="272" t="s">
        <v>677</v>
      </c>
      <c r="Z1667" s="272" t="s">
        <v>677</v>
      </c>
      <c r="AA1667" s="272" t="s">
        <v>677</v>
      </c>
      <c r="AB1667" s="272" t="s">
        <v>677</v>
      </c>
      <c r="AC1667" s="272" t="s">
        <v>677</v>
      </c>
      <c r="AD1667" s="272" t="s">
        <v>677</v>
      </c>
      <c r="AE1667" s="272" t="s">
        <v>677</v>
      </c>
      <c r="AF1667" s="272" t="s">
        <v>677</v>
      </c>
      <c r="AG1667" s="272" t="s">
        <v>677</v>
      </c>
      <c r="AH1667" s="272" t="s">
        <v>677</v>
      </c>
      <c r="AI1667" s="272" t="s">
        <v>677</v>
      </c>
      <c r="AJ1667" s="272" t="s">
        <v>677</v>
      </c>
      <c r="AK1667" s="272" t="s">
        <v>677</v>
      </c>
      <c r="AL1667" s="272" t="s">
        <v>677</v>
      </c>
      <c r="AM1667" s="272" t="s">
        <v>677</v>
      </c>
      <c r="AN1667" s="272" t="s">
        <v>677</v>
      </c>
      <c r="AO1667" s="272" t="s">
        <v>677</v>
      </c>
      <c r="AP1667" s="272" t="s">
        <v>677</v>
      </c>
      <c r="AQ1667" s="272" t="s">
        <v>677</v>
      </c>
      <c r="AR1667" s="272" t="s">
        <v>677</v>
      </c>
      <c r="AS1667" s="272" t="s">
        <v>677</v>
      </c>
      <c r="AT1667" s="272" t="s">
        <v>677</v>
      </c>
      <c r="AU1667" s="272" t="s">
        <v>677</v>
      </c>
      <c r="AV1667" s="272" t="s">
        <v>677</v>
      </c>
      <c r="AW1667" s="272" t="s">
        <v>677</v>
      </c>
      <c r="AX1667" s="272" t="s">
        <v>677</v>
      </c>
    </row>
    <row r="1668" spans="1:50">
      <c r="A1668" s="272">
        <v>811092</v>
      </c>
      <c r="B1668" s="272" t="s">
        <v>712</v>
      </c>
      <c r="C1668" s="272" t="s">
        <v>262</v>
      </c>
      <c r="D1668" s="272" t="s">
        <v>262</v>
      </c>
      <c r="E1668" s="272" t="s">
        <v>262</v>
      </c>
      <c r="F1668" s="272" t="s">
        <v>264</v>
      </c>
      <c r="G1668" s="272" t="s">
        <v>262</v>
      </c>
      <c r="H1668" s="272" t="s">
        <v>264</v>
      </c>
      <c r="I1668" s="272" t="s">
        <v>264</v>
      </c>
      <c r="J1668" s="272" t="s">
        <v>262</v>
      </c>
      <c r="K1668" s="272" t="s">
        <v>264</v>
      </c>
      <c r="L1668" s="272" t="s">
        <v>263</v>
      </c>
      <c r="M1668" s="272" t="s">
        <v>263</v>
      </c>
      <c r="N1668" s="272" t="s">
        <v>263</v>
      </c>
      <c r="O1668" s="272" t="s">
        <v>677</v>
      </c>
      <c r="P1668" s="272" t="s">
        <v>677</v>
      </c>
      <c r="Q1668" s="272" t="s">
        <v>677</v>
      </c>
      <c r="R1668" s="272" t="s">
        <v>677</v>
      </c>
      <c r="S1668" s="272" t="s">
        <v>677</v>
      </c>
      <c r="T1668" s="272" t="s">
        <v>677</v>
      </c>
      <c r="U1668" s="272" t="s">
        <v>677</v>
      </c>
      <c r="V1668" s="272" t="s">
        <v>677</v>
      </c>
      <c r="W1668" s="272" t="s">
        <v>677</v>
      </c>
      <c r="X1668" s="272" t="s">
        <v>677</v>
      </c>
      <c r="Y1668" s="272" t="s">
        <v>677</v>
      </c>
      <c r="Z1668" s="272" t="s">
        <v>677</v>
      </c>
      <c r="AA1668" s="272" t="s">
        <v>677</v>
      </c>
      <c r="AB1668" s="272" t="s">
        <v>677</v>
      </c>
      <c r="AC1668" s="272" t="s">
        <v>677</v>
      </c>
      <c r="AD1668" s="272" t="s">
        <v>677</v>
      </c>
      <c r="AE1668" s="272" t="s">
        <v>677</v>
      </c>
      <c r="AF1668" s="272" t="s">
        <v>677</v>
      </c>
      <c r="AG1668" s="272" t="s">
        <v>677</v>
      </c>
      <c r="AH1668" s="272" t="s">
        <v>677</v>
      </c>
      <c r="AI1668" s="272" t="s">
        <v>677</v>
      </c>
      <c r="AJ1668" s="272" t="s">
        <v>677</v>
      </c>
      <c r="AK1668" s="272" t="s">
        <v>677</v>
      </c>
      <c r="AL1668" s="272" t="s">
        <v>677</v>
      </c>
      <c r="AM1668" s="272" t="s">
        <v>677</v>
      </c>
      <c r="AN1668" s="272" t="s">
        <v>677</v>
      </c>
      <c r="AO1668" s="272" t="s">
        <v>677</v>
      </c>
      <c r="AP1668" s="272" t="s">
        <v>677</v>
      </c>
      <c r="AQ1668" s="272" t="s">
        <v>677</v>
      </c>
      <c r="AR1668" s="272" t="s">
        <v>677</v>
      </c>
      <c r="AS1668" s="272" t="s">
        <v>677</v>
      </c>
      <c r="AT1668" s="272" t="s">
        <v>677</v>
      </c>
      <c r="AU1668" s="272" t="s">
        <v>677</v>
      </c>
      <c r="AV1668" s="272" t="s">
        <v>677</v>
      </c>
      <c r="AW1668" s="272" t="s">
        <v>677</v>
      </c>
      <c r="AX1668" s="272" t="s">
        <v>677</v>
      </c>
    </row>
    <row r="1669" spans="1:50">
      <c r="A1669" s="272">
        <v>811093</v>
      </c>
      <c r="B1669" s="272" t="s">
        <v>712</v>
      </c>
      <c r="C1669" s="272" t="s">
        <v>264</v>
      </c>
      <c r="D1669" s="272" t="s">
        <v>262</v>
      </c>
      <c r="E1669" s="272" t="s">
        <v>262</v>
      </c>
      <c r="F1669" s="272" t="s">
        <v>264</v>
      </c>
      <c r="G1669" s="272" t="s">
        <v>262</v>
      </c>
      <c r="H1669" s="272" t="s">
        <v>262</v>
      </c>
      <c r="I1669" s="272" t="s">
        <v>264</v>
      </c>
      <c r="J1669" s="272" t="s">
        <v>262</v>
      </c>
      <c r="K1669" s="272" t="s">
        <v>264</v>
      </c>
      <c r="L1669" s="272" t="s">
        <v>262</v>
      </c>
      <c r="M1669" s="272" t="s">
        <v>262</v>
      </c>
      <c r="N1669" s="272" t="s">
        <v>263</v>
      </c>
      <c r="O1669" s="272" t="s">
        <v>677</v>
      </c>
      <c r="P1669" s="272" t="s">
        <v>677</v>
      </c>
      <c r="Q1669" s="272" t="s">
        <v>677</v>
      </c>
      <c r="R1669" s="272" t="s">
        <v>677</v>
      </c>
      <c r="S1669" s="272" t="s">
        <v>677</v>
      </c>
      <c r="T1669" s="272" t="s">
        <v>677</v>
      </c>
      <c r="U1669" s="272" t="s">
        <v>677</v>
      </c>
      <c r="V1669" s="272" t="s">
        <v>677</v>
      </c>
      <c r="W1669" s="272" t="s">
        <v>677</v>
      </c>
      <c r="X1669" s="272" t="s">
        <v>677</v>
      </c>
      <c r="Y1669" s="272" t="s">
        <v>677</v>
      </c>
      <c r="Z1669" s="272" t="s">
        <v>677</v>
      </c>
      <c r="AA1669" s="272" t="s">
        <v>677</v>
      </c>
      <c r="AB1669" s="272" t="s">
        <v>677</v>
      </c>
      <c r="AC1669" s="272" t="s">
        <v>677</v>
      </c>
      <c r="AD1669" s="272" t="s">
        <v>677</v>
      </c>
      <c r="AE1669" s="272" t="s">
        <v>677</v>
      </c>
      <c r="AF1669" s="272" t="s">
        <v>677</v>
      </c>
      <c r="AG1669" s="272" t="s">
        <v>677</v>
      </c>
      <c r="AH1669" s="272" t="s">
        <v>677</v>
      </c>
      <c r="AI1669" s="272" t="s">
        <v>677</v>
      </c>
      <c r="AJ1669" s="272" t="s">
        <v>677</v>
      </c>
      <c r="AK1669" s="272" t="s">
        <v>677</v>
      </c>
      <c r="AL1669" s="272" t="s">
        <v>677</v>
      </c>
      <c r="AM1669" s="272" t="s">
        <v>677</v>
      </c>
      <c r="AN1669" s="272" t="s">
        <v>677</v>
      </c>
      <c r="AO1669" s="272" t="s">
        <v>677</v>
      </c>
      <c r="AP1669" s="272" t="s">
        <v>677</v>
      </c>
      <c r="AQ1669" s="272" t="s">
        <v>677</v>
      </c>
      <c r="AR1669" s="272" t="s">
        <v>677</v>
      </c>
      <c r="AS1669" s="272" t="s">
        <v>677</v>
      </c>
      <c r="AT1669" s="272" t="s">
        <v>677</v>
      </c>
      <c r="AU1669" s="272" t="s">
        <v>677</v>
      </c>
      <c r="AV1669" s="272" t="s">
        <v>677</v>
      </c>
      <c r="AW1669" s="272" t="s">
        <v>677</v>
      </c>
      <c r="AX1669" s="272" t="s">
        <v>677</v>
      </c>
    </row>
    <row r="1670" spans="1:50">
      <c r="A1670" s="272">
        <v>811099</v>
      </c>
      <c r="B1670" s="272" t="s">
        <v>712</v>
      </c>
      <c r="C1670" s="272" t="s">
        <v>262</v>
      </c>
      <c r="D1670" s="272" t="s">
        <v>264</v>
      </c>
      <c r="E1670" s="272" t="s">
        <v>264</v>
      </c>
      <c r="F1670" s="272" t="s">
        <v>262</v>
      </c>
      <c r="G1670" s="272" t="s">
        <v>264</v>
      </c>
      <c r="H1670" s="272" t="s">
        <v>262</v>
      </c>
      <c r="I1670" s="272" t="s">
        <v>263</v>
      </c>
      <c r="J1670" s="272" t="s">
        <v>263</v>
      </c>
      <c r="K1670" s="272" t="s">
        <v>263</v>
      </c>
      <c r="L1670" s="272" t="s">
        <v>263</v>
      </c>
      <c r="M1670" s="272" t="s">
        <v>263</v>
      </c>
      <c r="N1670" s="272" t="s">
        <v>263</v>
      </c>
      <c r="O1670" s="272" t="s">
        <v>677</v>
      </c>
      <c r="P1670" s="272" t="s">
        <v>677</v>
      </c>
      <c r="Q1670" s="272" t="s">
        <v>677</v>
      </c>
      <c r="R1670" s="272" t="s">
        <v>677</v>
      </c>
      <c r="S1670" s="272" t="s">
        <v>677</v>
      </c>
      <c r="T1670" s="272" t="s">
        <v>677</v>
      </c>
      <c r="U1670" s="272" t="s">
        <v>677</v>
      </c>
      <c r="V1670" s="272" t="s">
        <v>677</v>
      </c>
      <c r="W1670" s="272" t="s">
        <v>677</v>
      </c>
      <c r="X1670" s="272" t="s">
        <v>677</v>
      </c>
      <c r="Y1670" s="272" t="s">
        <v>677</v>
      </c>
      <c r="Z1670" s="272" t="s">
        <v>677</v>
      </c>
      <c r="AA1670" s="272" t="s">
        <v>677</v>
      </c>
      <c r="AB1670" s="272" t="s">
        <v>677</v>
      </c>
      <c r="AC1670" s="272" t="s">
        <v>677</v>
      </c>
      <c r="AD1670" s="272" t="s">
        <v>677</v>
      </c>
      <c r="AE1670" s="272" t="s">
        <v>677</v>
      </c>
      <c r="AF1670" s="272" t="s">
        <v>677</v>
      </c>
      <c r="AG1670" s="272" t="s">
        <v>677</v>
      </c>
      <c r="AH1670" s="272" t="s">
        <v>677</v>
      </c>
      <c r="AI1670" s="272" t="s">
        <v>677</v>
      </c>
      <c r="AJ1670" s="272" t="s">
        <v>677</v>
      </c>
      <c r="AK1670" s="272" t="s">
        <v>677</v>
      </c>
      <c r="AL1670" s="272" t="s">
        <v>677</v>
      </c>
      <c r="AM1670" s="272" t="s">
        <v>677</v>
      </c>
      <c r="AN1670" s="272" t="s">
        <v>677</v>
      </c>
      <c r="AO1670" s="272" t="s">
        <v>677</v>
      </c>
      <c r="AP1670" s="272" t="s">
        <v>677</v>
      </c>
      <c r="AQ1670" s="272" t="s">
        <v>677</v>
      </c>
      <c r="AR1670" s="272" t="s">
        <v>677</v>
      </c>
      <c r="AS1670" s="272" t="s">
        <v>677</v>
      </c>
      <c r="AT1670" s="272" t="s">
        <v>677</v>
      </c>
      <c r="AU1670" s="272" t="s">
        <v>677</v>
      </c>
      <c r="AV1670" s="272" t="s">
        <v>677</v>
      </c>
      <c r="AW1670" s="272" t="s">
        <v>677</v>
      </c>
      <c r="AX1670" s="272" t="s">
        <v>677</v>
      </c>
    </row>
    <row r="1671" spans="1:50">
      <c r="A1671" s="272">
        <v>811100</v>
      </c>
      <c r="B1671" s="272" t="s">
        <v>712</v>
      </c>
      <c r="C1671" s="272" t="s">
        <v>264</v>
      </c>
      <c r="D1671" s="272" t="s">
        <v>264</v>
      </c>
      <c r="E1671" s="272" t="s">
        <v>264</v>
      </c>
      <c r="F1671" s="272" t="s">
        <v>264</v>
      </c>
      <c r="G1671" s="272" t="s">
        <v>262</v>
      </c>
      <c r="H1671" s="272" t="s">
        <v>262</v>
      </c>
      <c r="I1671" s="272" t="s">
        <v>262</v>
      </c>
      <c r="J1671" s="272" t="s">
        <v>264</v>
      </c>
      <c r="K1671" s="272" t="s">
        <v>262</v>
      </c>
      <c r="L1671" s="272" t="s">
        <v>263</v>
      </c>
      <c r="M1671" s="272" t="s">
        <v>263</v>
      </c>
      <c r="N1671" s="272" t="s">
        <v>263</v>
      </c>
      <c r="O1671" s="272" t="s">
        <v>677</v>
      </c>
      <c r="P1671" s="272" t="s">
        <v>677</v>
      </c>
      <c r="Q1671" s="272" t="s">
        <v>677</v>
      </c>
      <c r="R1671" s="272" t="s">
        <v>677</v>
      </c>
      <c r="S1671" s="272" t="s">
        <v>677</v>
      </c>
      <c r="T1671" s="272" t="s">
        <v>677</v>
      </c>
      <c r="U1671" s="272" t="s">
        <v>677</v>
      </c>
      <c r="V1671" s="272" t="s">
        <v>677</v>
      </c>
      <c r="W1671" s="272" t="s">
        <v>677</v>
      </c>
      <c r="X1671" s="272" t="s">
        <v>677</v>
      </c>
      <c r="Y1671" s="272" t="s">
        <v>677</v>
      </c>
      <c r="Z1671" s="272" t="s">
        <v>677</v>
      </c>
      <c r="AA1671" s="272" t="s">
        <v>677</v>
      </c>
      <c r="AB1671" s="272" t="s">
        <v>677</v>
      </c>
      <c r="AC1671" s="272" t="s">
        <v>677</v>
      </c>
      <c r="AD1671" s="272" t="s">
        <v>677</v>
      </c>
      <c r="AE1671" s="272" t="s">
        <v>677</v>
      </c>
      <c r="AF1671" s="272" t="s">
        <v>677</v>
      </c>
      <c r="AG1671" s="272" t="s">
        <v>677</v>
      </c>
      <c r="AH1671" s="272" t="s">
        <v>677</v>
      </c>
      <c r="AI1671" s="272" t="s">
        <v>677</v>
      </c>
      <c r="AJ1671" s="272" t="s">
        <v>677</v>
      </c>
      <c r="AK1671" s="272" t="s">
        <v>677</v>
      </c>
      <c r="AL1671" s="272" t="s">
        <v>677</v>
      </c>
      <c r="AM1671" s="272" t="s">
        <v>677</v>
      </c>
      <c r="AN1671" s="272" t="s">
        <v>677</v>
      </c>
      <c r="AO1671" s="272" t="s">
        <v>677</v>
      </c>
      <c r="AP1671" s="272" t="s">
        <v>677</v>
      </c>
      <c r="AQ1671" s="272" t="s">
        <v>677</v>
      </c>
      <c r="AR1671" s="272" t="s">
        <v>677</v>
      </c>
      <c r="AS1671" s="272" t="s">
        <v>677</v>
      </c>
      <c r="AT1671" s="272" t="s">
        <v>677</v>
      </c>
      <c r="AU1671" s="272" t="s">
        <v>677</v>
      </c>
      <c r="AV1671" s="272" t="s">
        <v>677</v>
      </c>
      <c r="AW1671" s="272" t="s">
        <v>677</v>
      </c>
      <c r="AX1671" s="272" t="s">
        <v>677</v>
      </c>
    </row>
    <row r="1672" spans="1:50">
      <c r="A1672" s="272">
        <v>811111</v>
      </c>
      <c r="B1672" s="272" t="s">
        <v>712</v>
      </c>
      <c r="C1672" s="272" t="s">
        <v>264</v>
      </c>
      <c r="D1672" s="272" t="s">
        <v>264</v>
      </c>
      <c r="E1672" s="272" t="s">
        <v>264</v>
      </c>
      <c r="F1672" s="272" t="s">
        <v>262</v>
      </c>
      <c r="G1672" s="272" t="s">
        <v>262</v>
      </c>
      <c r="H1672" s="272" t="s">
        <v>263</v>
      </c>
      <c r="I1672" s="272" t="s">
        <v>263</v>
      </c>
      <c r="J1672" s="272" t="s">
        <v>263</v>
      </c>
      <c r="K1672" s="272" t="s">
        <v>263</v>
      </c>
      <c r="L1672" s="272" t="s">
        <v>263</v>
      </c>
      <c r="M1672" s="272" t="s">
        <v>263</v>
      </c>
      <c r="N1672" s="272" t="s">
        <v>263</v>
      </c>
      <c r="O1672" s="272" t="s">
        <v>677</v>
      </c>
      <c r="P1672" s="272" t="s">
        <v>677</v>
      </c>
      <c r="Q1672" s="272" t="s">
        <v>677</v>
      </c>
      <c r="R1672" s="272" t="s">
        <v>677</v>
      </c>
      <c r="S1672" s="272" t="s">
        <v>677</v>
      </c>
      <c r="T1672" s="272" t="s">
        <v>677</v>
      </c>
      <c r="U1672" s="272" t="s">
        <v>677</v>
      </c>
      <c r="V1672" s="272" t="s">
        <v>677</v>
      </c>
      <c r="W1672" s="272" t="s">
        <v>677</v>
      </c>
      <c r="X1672" s="272" t="s">
        <v>677</v>
      </c>
      <c r="Y1672" s="272" t="s">
        <v>677</v>
      </c>
      <c r="Z1672" s="272" t="s">
        <v>677</v>
      </c>
      <c r="AA1672" s="272" t="s">
        <v>677</v>
      </c>
      <c r="AB1672" s="272" t="s">
        <v>677</v>
      </c>
      <c r="AC1672" s="272" t="s">
        <v>677</v>
      </c>
      <c r="AD1672" s="272" t="s">
        <v>677</v>
      </c>
      <c r="AE1672" s="272" t="s">
        <v>677</v>
      </c>
      <c r="AF1672" s="272" t="s">
        <v>677</v>
      </c>
      <c r="AG1672" s="272" t="s">
        <v>677</v>
      </c>
      <c r="AH1672" s="272" t="s">
        <v>677</v>
      </c>
      <c r="AI1672" s="272" t="s">
        <v>677</v>
      </c>
      <c r="AJ1672" s="272" t="s">
        <v>677</v>
      </c>
      <c r="AK1672" s="272" t="s">
        <v>677</v>
      </c>
      <c r="AL1672" s="272" t="s">
        <v>677</v>
      </c>
      <c r="AM1672" s="272" t="s">
        <v>677</v>
      </c>
      <c r="AN1672" s="272" t="s">
        <v>677</v>
      </c>
      <c r="AO1672" s="272" t="s">
        <v>677</v>
      </c>
      <c r="AP1672" s="272" t="s">
        <v>677</v>
      </c>
      <c r="AQ1672" s="272" t="s">
        <v>677</v>
      </c>
      <c r="AR1672" s="272" t="s">
        <v>677</v>
      </c>
      <c r="AS1672" s="272" t="s">
        <v>677</v>
      </c>
      <c r="AT1672" s="272" t="s">
        <v>677</v>
      </c>
      <c r="AU1672" s="272" t="s">
        <v>677</v>
      </c>
      <c r="AV1672" s="272" t="s">
        <v>677</v>
      </c>
      <c r="AW1672" s="272" t="s">
        <v>677</v>
      </c>
      <c r="AX1672" s="272" t="s">
        <v>677</v>
      </c>
    </row>
    <row r="1673" spans="1:50">
      <c r="A1673" s="272">
        <v>811118</v>
      </c>
      <c r="B1673" s="272" t="s">
        <v>712</v>
      </c>
      <c r="C1673" s="272" t="s">
        <v>264</v>
      </c>
      <c r="D1673" s="272" t="s">
        <v>262</v>
      </c>
      <c r="E1673" s="272" t="s">
        <v>264</v>
      </c>
      <c r="F1673" s="272" t="s">
        <v>264</v>
      </c>
      <c r="G1673" s="272" t="s">
        <v>262</v>
      </c>
      <c r="H1673" s="272" t="s">
        <v>262</v>
      </c>
      <c r="I1673" s="272" t="s">
        <v>262</v>
      </c>
      <c r="J1673" s="272" t="s">
        <v>264</v>
      </c>
      <c r="K1673" s="272" t="s">
        <v>264</v>
      </c>
      <c r="L1673" s="272" t="s">
        <v>262</v>
      </c>
      <c r="M1673" s="272" t="s">
        <v>262</v>
      </c>
      <c r="N1673" s="272" t="s">
        <v>264</v>
      </c>
      <c r="O1673" s="272" t="s">
        <v>677</v>
      </c>
      <c r="P1673" s="272" t="s">
        <v>677</v>
      </c>
      <c r="Q1673" s="272" t="s">
        <v>677</v>
      </c>
      <c r="R1673" s="272" t="s">
        <v>677</v>
      </c>
      <c r="S1673" s="272" t="s">
        <v>677</v>
      </c>
      <c r="T1673" s="272" t="s">
        <v>677</v>
      </c>
      <c r="U1673" s="272" t="s">
        <v>677</v>
      </c>
      <c r="V1673" s="272" t="s">
        <v>677</v>
      </c>
      <c r="W1673" s="272" t="s">
        <v>677</v>
      </c>
      <c r="X1673" s="272" t="s">
        <v>677</v>
      </c>
      <c r="Y1673" s="272" t="s">
        <v>677</v>
      </c>
      <c r="Z1673" s="272" t="s">
        <v>677</v>
      </c>
      <c r="AA1673" s="272" t="s">
        <v>677</v>
      </c>
      <c r="AB1673" s="272" t="s">
        <v>677</v>
      </c>
      <c r="AC1673" s="272" t="s">
        <v>677</v>
      </c>
      <c r="AD1673" s="272" t="s">
        <v>677</v>
      </c>
      <c r="AE1673" s="272" t="s">
        <v>677</v>
      </c>
      <c r="AF1673" s="272" t="s">
        <v>677</v>
      </c>
      <c r="AG1673" s="272" t="s">
        <v>677</v>
      </c>
      <c r="AH1673" s="272" t="s">
        <v>677</v>
      </c>
      <c r="AI1673" s="272" t="s">
        <v>677</v>
      </c>
      <c r="AJ1673" s="272" t="s">
        <v>677</v>
      </c>
      <c r="AK1673" s="272" t="s">
        <v>677</v>
      </c>
      <c r="AL1673" s="272" t="s">
        <v>677</v>
      </c>
      <c r="AM1673" s="272" t="s">
        <v>677</v>
      </c>
      <c r="AN1673" s="272" t="s">
        <v>677</v>
      </c>
      <c r="AO1673" s="272" t="s">
        <v>677</v>
      </c>
      <c r="AP1673" s="272" t="s">
        <v>677</v>
      </c>
      <c r="AQ1673" s="272" t="s">
        <v>677</v>
      </c>
      <c r="AR1673" s="272" t="s">
        <v>677</v>
      </c>
      <c r="AS1673" s="272" t="s">
        <v>677</v>
      </c>
      <c r="AT1673" s="272" t="s">
        <v>677</v>
      </c>
      <c r="AU1673" s="272" t="s">
        <v>677</v>
      </c>
      <c r="AV1673" s="272" t="s">
        <v>677</v>
      </c>
      <c r="AW1673" s="272" t="s">
        <v>677</v>
      </c>
      <c r="AX1673" s="272" t="s">
        <v>677</v>
      </c>
    </row>
    <row r="1674" spans="1:50">
      <c r="A1674" s="272">
        <v>811119</v>
      </c>
      <c r="B1674" s="272" t="s">
        <v>712</v>
      </c>
      <c r="C1674" s="272" t="s">
        <v>264</v>
      </c>
      <c r="D1674" s="272" t="s">
        <v>264</v>
      </c>
      <c r="E1674" s="272" t="s">
        <v>263</v>
      </c>
      <c r="F1674" s="272" t="s">
        <v>262</v>
      </c>
      <c r="G1674" s="272" t="s">
        <v>262</v>
      </c>
      <c r="H1674" s="272" t="s">
        <v>262</v>
      </c>
      <c r="I1674" s="272" t="s">
        <v>264</v>
      </c>
      <c r="J1674" s="272" t="s">
        <v>262</v>
      </c>
      <c r="K1674" s="272" t="s">
        <v>264</v>
      </c>
      <c r="L1674" s="272" t="s">
        <v>264</v>
      </c>
      <c r="M1674" s="272" t="s">
        <v>262</v>
      </c>
      <c r="N1674" s="272" t="s">
        <v>264</v>
      </c>
      <c r="O1674" s="272" t="s">
        <v>677</v>
      </c>
      <c r="P1674" s="272" t="s">
        <v>677</v>
      </c>
      <c r="Q1674" s="272" t="s">
        <v>677</v>
      </c>
      <c r="R1674" s="272" t="s">
        <v>677</v>
      </c>
      <c r="S1674" s="272" t="s">
        <v>677</v>
      </c>
      <c r="T1674" s="272" t="s">
        <v>677</v>
      </c>
      <c r="U1674" s="272" t="s">
        <v>677</v>
      </c>
      <c r="V1674" s="272" t="s">
        <v>677</v>
      </c>
      <c r="W1674" s="272" t="s">
        <v>677</v>
      </c>
      <c r="X1674" s="272" t="s">
        <v>677</v>
      </c>
      <c r="Y1674" s="272" t="s">
        <v>677</v>
      </c>
      <c r="Z1674" s="272" t="s">
        <v>677</v>
      </c>
      <c r="AA1674" s="272" t="s">
        <v>677</v>
      </c>
      <c r="AB1674" s="272" t="s">
        <v>677</v>
      </c>
      <c r="AC1674" s="272" t="s">
        <v>677</v>
      </c>
      <c r="AD1674" s="272" t="s">
        <v>677</v>
      </c>
      <c r="AE1674" s="272" t="s">
        <v>677</v>
      </c>
      <c r="AF1674" s="272" t="s">
        <v>677</v>
      </c>
      <c r="AG1674" s="272" t="s">
        <v>677</v>
      </c>
      <c r="AH1674" s="272" t="s">
        <v>677</v>
      </c>
      <c r="AI1674" s="272" t="s">
        <v>677</v>
      </c>
      <c r="AJ1674" s="272" t="s">
        <v>677</v>
      </c>
      <c r="AK1674" s="272" t="s">
        <v>677</v>
      </c>
      <c r="AL1674" s="272" t="s">
        <v>677</v>
      </c>
      <c r="AM1674" s="272" t="s">
        <v>677</v>
      </c>
      <c r="AN1674" s="272" t="s">
        <v>677</v>
      </c>
      <c r="AO1674" s="272" t="s">
        <v>677</v>
      </c>
      <c r="AP1674" s="272" t="s">
        <v>677</v>
      </c>
      <c r="AQ1674" s="272" t="s">
        <v>677</v>
      </c>
      <c r="AR1674" s="272" t="s">
        <v>677</v>
      </c>
      <c r="AS1674" s="272" t="s">
        <v>677</v>
      </c>
      <c r="AT1674" s="272" t="s">
        <v>677</v>
      </c>
      <c r="AU1674" s="272" t="s">
        <v>677</v>
      </c>
      <c r="AV1674" s="272" t="s">
        <v>677</v>
      </c>
      <c r="AW1674" s="272" t="s">
        <v>677</v>
      </c>
      <c r="AX1674" s="272" t="s">
        <v>677</v>
      </c>
    </row>
    <row r="1675" spans="1:50">
      <c r="A1675" s="272">
        <v>811123</v>
      </c>
      <c r="B1675" s="272" t="s">
        <v>712</v>
      </c>
      <c r="C1675" s="272" t="s">
        <v>263</v>
      </c>
      <c r="D1675" s="272" t="s">
        <v>263</v>
      </c>
      <c r="E1675" s="272" t="s">
        <v>264</v>
      </c>
      <c r="F1675" s="272" t="s">
        <v>262</v>
      </c>
      <c r="G1675" s="272" t="s">
        <v>262</v>
      </c>
      <c r="H1675" s="272" t="s">
        <v>262</v>
      </c>
      <c r="I1675" s="272" t="s">
        <v>263</v>
      </c>
      <c r="J1675" s="272" t="s">
        <v>263</v>
      </c>
      <c r="K1675" s="272" t="s">
        <v>263</v>
      </c>
      <c r="L1675" s="272" t="s">
        <v>263</v>
      </c>
      <c r="M1675" s="272" t="s">
        <v>263</v>
      </c>
      <c r="N1675" s="272" t="s">
        <v>263</v>
      </c>
      <c r="O1675" s="272" t="s">
        <v>677</v>
      </c>
      <c r="P1675" s="272" t="s">
        <v>677</v>
      </c>
      <c r="Q1675" s="272" t="s">
        <v>677</v>
      </c>
      <c r="R1675" s="272" t="s">
        <v>677</v>
      </c>
      <c r="S1675" s="272" t="s">
        <v>677</v>
      </c>
      <c r="T1675" s="272" t="s">
        <v>677</v>
      </c>
      <c r="U1675" s="272" t="s">
        <v>677</v>
      </c>
      <c r="V1675" s="272" t="s">
        <v>677</v>
      </c>
      <c r="W1675" s="272" t="s">
        <v>677</v>
      </c>
      <c r="X1675" s="272" t="s">
        <v>677</v>
      </c>
      <c r="Y1675" s="272" t="s">
        <v>677</v>
      </c>
      <c r="Z1675" s="272" t="s">
        <v>677</v>
      </c>
      <c r="AA1675" s="272" t="s">
        <v>677</v>
      </c>
      <c r="AB1675" s="272" t="s">
        <v>677</v>
      </c>
      <c r="AC1675" s="272" t="s">
        <v>677</v>
      </c>
      <c r="AD1675" s="272" t="s">
        <v>677</v>
      </c>
      <c r="AE1675" s="272" t="s">
        <v>677</v>
      </c>
      <c r="AF1675" s="272" t="s">
        <v>677</v>
      </c>
      <c r="AG1675" s="272" t="s">
        <v>677</v>
      </c>
      <c r="AH1675" s="272" t="s">
        <v>677</v>
      </c>
      <c r="AI1675" s="272" t="s">
        <v>677</v>
      </c>
      <c r="AJ1675" s="272" t="s">
        <v>677</v>
      </c>
      <c r="AK1675" s="272" t="s">
        <v>677</v>
      </c>
      <c r="AL1675" s="272" t="s">
        <v>677</v>
      </c>
      <c r="AM1675" s="272" t="s">
        <v>677</v>
      </c>
      <c r="AN1675" s="272" t="s">
        <v>677</v>
      </c>
      <c r="AO1675" s="272" t="s">
        <v>677</v>
      </c>
      <c r="AP1675" s="272" t="s">
        <v>677</v>
      </c>
      <c r="AQ1675" s="272" t="s">
        <v>677</v>
      </c>
      <c r="AR1675" s="272" t="s">
        <v>677</v>
      </c>
      <c r="AS1675" s="272" t="s">
        <v>677</v>
      </c>
      <c r="AT1675" s="272" t="s">
        <v>677</v>
      </c>
      <c r="AU1675" s="272" t="s">
        <v>677</v>
      </c>
      <c r="AV1675" s="272" t="s">
        <v>677</v>
      </c>
      <c r="AW1675" s="272" t="s">
        <v>677</v>
      </c>
      <c r="AX1675" s="272" t="s">
        <v>677</v>
      </c>
    </row>
    <row r="1676" spans="1:50">
      <c r="A1676" s="272">
        <v>811128</v>
      </c>
      <c r="B1676" s="272" t="s">
        <v>712</v>
      </c>
      <c r="C1676" s="272" t="s">
        <v>264</v>
      </c>
      <c r="D1676" s="272" t="s">
        <v>264</v>
      </c>
      <c r="E1676" s="272" t="s">
        <v>264</v>
      </c>
      <c r="F1676" s="272" t="s">
        <v>263</v>
      </c>
      <c r="G1676" s="272" t="s">
        <v>263</v>
      </c>
      <c r="H1676" s="272" t="s">
        <v>264</v>
      </c>
      <c r="I1676" s="272" t="s">
        <v>264</v>
      </c>
      <c r="J1676" s="272" t="s">
        <v>263</v>
      </c>
      <c r="K1676" s="272" t="s">
        <v>263</v>
      </c>
      <c r="L1676" s="272" t="s">
        <v>263</v>
      </c>
      <c r="M1676" s="272" t="s">
        <v>264</v>
      </c>
      <c r="N1676" s="272" t="s">
        <v>263</v>
      </c>
      <c r="O1676" s="272" t="s">
        <v>677</v>
      </c>
      <c r="P1676" s="272" t="s">
        <v>677</v>
      </c>
      <c r="Q1676" s="272" t="s">
        <v>677</v>
      </c>
      <c r="R1676" s="272" t="s">
        <v>677</v>
      </c>
      <c r="S1676" s="272" t="s">
        <v>677</v>
      </c>
      <c r="T1676" s="272" t="s">
        <v>677</v>
      </c>
      <c r="U1676" s="272" t="s">
        <v>677</v>
      </c>
      <c r="V1676" s="272" t="s">
        <v>677</v>
      </c>
      <c r="W1676" s="272" t="s">
        <v>677</v>
      </c>
      <c r="X1676" s="272" t="s">
        <v>677</v>
      </c>
      <c r="Y1676" s="272" t="s">
        <v>677</v>
      </c>
      <c r="Z1676" s="272" t="s">
        <v>677</v>
      </c>
      <c r="AA1676" s="272" t="s">
        <v>677</v>
      </c>
      <c r="AB1676" s="272" t="s">
        <v>677</v>
      </c>
      <c r="AC1676" s="272" t="s">
        <v>677</v>
      </c>
      <c r="AD1676" s="272" t="s">
        <v>677</v>
      </c>
      <c r="AE1676" s="272" t="s">
        <v>677</v>
      </c>
      <c r="AF1676" s="272" t="s">
        <v>677</v>
      </c>
      <c r="AG1676" s="272" t="s">
        <v>677</v>
      </c>
      <c r="AH1676" s="272" t="s">
        <v>677</v>
      </c>
      <c r="AI1676" s="272" t="s">
        <v>677</v>
      </c>
      <c r="AJ1676" s="272" t="s">
        <v>677</v>
      </c>
      <c r="AK1676" s="272" t="s">
        <v>677</v>
      </c>
      <c r="AL1676" s="272" t="s">
        <v>677</v>
      </c>
      <c r="AM1676" s="272" t="s">
        <v>677</v>
      </c>
      <c r="AN1676" s="272" t="s">
        <v>677</v>
      </c>
      <c r="AO1676" s="272" t="s">
        <v>677</v>
      </c>
      <c r="AP1676" s="272" t="s">
        <v>677</v>
      </c>
      <c r="AQ1676" s="272" t="s">
        <v>677</v>
      </c>
      <c r="AR1676" s="272" t="s">
        <v>677</v>
      </c>
      <c r="AS1676" s="272" t="s">
        <v>677</v>
      </c>
      <c r="AT1676" s="272" t="s">
        <v>677</v>
      </c>
      <c r="AU1676" s="272" t="s">
        <v>677</v>
      </c>
      <c r="AV1676" s="272" t="s">
        <v>677</v>
      </c>
      <c r="AW1676" s="272" t="s">
        <v>677</v>
      </c>
      <c r="AX1676" s="272" t="s">
        <v>677</v>
      </c>
    </row>
    <row r="1677" spans="1:50">
      <c r="A1677" s="272">
        <v>811132</v>
      </c>
      <c r="B1677" s="272" t="s">
        <v>712</v>
      </c>
      <c r="C1677" s="272" t="s">
        <v>262</v>
      </c>
      <c r="D1677" s="272" t="s">
        <v>264</v>
      </c>
      <c r="E1677" s="272" t="s">
        <v>263</v>
      </c>
      <c r="F1677" s="272" t="s">
        <v>264</v>
      </c>
      <c r="G1677" s="272" t="s">
        <v>263</v>
      </c>
      <c r="H1677" s="272" t="s">
        <v>262</v>
      </c>
      <c r="I1677" s="272" t="s">
        <v>264</v>
      </c>
      <c r="J1677" s="272" t="s">
        <v>262</v>
      </c>
      <c r="K1677" s="272" t="s">
        <v>263</v>
      </c>
      <c r="L1677" s="272" t="s">
        <v>264</v>
      </c>
      <c r="M1677" s="272" t="s">
        <v>264</v>
      </c>
      <c r="N1677" s="272" t="s">
        <v>264</v>
      </c>
      <c r="O1677" s="272" t="s">
        <v>677</v>
      </c>
      <c r="P1677" s="272" t="s">
        <v>677</v>
      </c>
      <c r="Q1677" s="272" t="s">
        <v>677</v>
      </c>
      <c r="R1677" s="272" t="s">
        <v>677</v>
      </c>
      <c r="S1677" s="272" t="s">
        <v>677</v>
      </c>
      <c r="T1677" s="272" t="s">
        <v>677</v>
      </c>
      <c r="U1677" s="272" t="s">
        <v>677</v>
      </c>
      <c r="V1677" s="272" t="s">
        <v>677</v>
      </c>
      <c r="W1677" s="272" t="s">
        <v>677</v>
      </c>
      <c r="X1677" s="272" t="s">
        <v>677</v>
      </c>
      <c r="Y1677" s="272" t="s">
        <v>677</v>
      </c>
      <c r="Z1677" s="272" t="s">
        <v>677</v>
      </c>
      <c r="AA1677" s="272" t="s">
        <v>677</v>
      </c>
      <c r="AB1677" s="272" t="s">
        <v>677</v>
      </c>
      <c r="AC1677" s="272" t="s">
        <v>677</v>
      </c>
      <c r="AD1677" s="272" t="s">
        <v>677</v>
      </c>
      <c r="AE1677" s="272" t="s">
        <v>677</v>
      </c>
      <c r="AF1677" s="272" t="s">
        <v>677</v>
      </c>
      <c r="AG1677" s="272" t="s">
        <v>677</v>
      </c>
      <c r="AH1677" s="272" t="s">
        <v>677</v>
      </c>
      <c r="AI1677" s="272" t="s">
        <v>677</v>
      </c>
      <c r="AJ1677" s="272" t="s">
        <v>677</v>
      </c>
      <c r="AK1677" s="272" t="s">
        <v>677</v>
      </c>
      <c r="AL1677" s="272" t="s">
        <v>677</v>
      </c>
      <c r="AM1677" s="272" t="s">
        <v>677</v>
      </c>
      <c r="AN1677" s="272" t="s">
        <v>677</v>
      </c>
      <c r="AO1677" s="272" t="s">
        <v>677</v>
      </c>
      <c r="AP1677" s="272" t="s">
        <v>677</v>
      </c>
      <c r="AQ1677" s="272" t="s">
        <v>677</v>
      </c>
      <c r="AR1677" s="272" t="s">
        <v>677</v>
      </c>
      <c r="AS1677" s="272" t="s">
        <v>677</v>
      </c>
      <c r="AT1677" s="272" t="s">
        <v>677</v>
      </c>
      <c r="AU1677" s="272" t="s">
        <v>677</v>
      </c>
      <c r="AV1677" s="272" t="s">
        <v>677</v>
      </c>
      <c r="AW1677" s="272" t="s">
        <v>677</v>
      </c>
      <c r="AX1677" s="272" t="s">
        <v>677</v>
      </c>
    </row>
    <row r="1678" spans="1:50">
      <c r="A1678" s="272">
        <v>811138</v>
      </c>
      <c r="B1678" s="272" t="s">
        <v>712</v>
      </c>
      <c r="C1678" s="272" t="s">
        <v>264</v>
      </c>
      <c r="D1678" s="272" t="s">
        <v>264</v>
      </c>
      <c r="E1678" s="272" t="s">
        <v>263</v>
      </c>
      <c r="F1678" s="272" t="s">
        <v>263</v>
      </c>
      <c r="G1678" s="272" t="s">
        <v>264</v>
      </c>
      <c r="H1678" s="272" t="s">
        <v>264</v>
      </c>
      <c r="I1678" s="272" t="s">
        <v>264</v>
      </c>
      <c r="J1678" s="272" t="s">
        <v>264</v>
      </c>
      <c r="K1678" s="272" t="s">
        <v>262</v>
      </c>
      <c r="L1678" s="272" t="s">
        <v>263</v>
      </c>
      <c r="M1678" s="272" t="s">
        <v>264</v>
      </c>
      <c r="N1678" s="272" t="s">
        <v>264</v>
      </c>
      <c r="O1678" s="272" t="s">
        <v>677</v>
      </c>
      <c r="P1678" s="272" t="s">
        <v>677</v>
      </c>
      <c r="Q1678" s="272" t="s">
        <v>677</v>
      </c>
      <c r="R1678" s="272" t="s">
        <v>677</v>
      </c>
      <c r="S1678" s="272" t="s">
        <v>677</v>
      </c>
      <c r="T1678" s="272" t="s">
        <v>677</v>
      </c>
      <c r="U1678" s="272" t="s">
        <v>677</v>
      </c>
      <c r="V1678" s="272" t="s">
        <v>677</v>
      </c>
      <c r="W1678" s="272" t="s">
        <v>677</v>
      </c>
      <c r="X1678" s="272" t="s">
        <v>677</v>
      </c>
      <c r="Y1678" s="272" t="s">
        <v>677</v>
      </c>
      <c r="Z1678" s="272" t="s">
        <v>677</v>
      </c>
      <c r="AA1678" s="272" t="s">
        <v>677</v>
      </c>
      <c r="AB1678" s="272" t="s">
        <v>677</v>
      </c>
      <c r="AC1678" s="272" t="s">
        <v>677</v>
      </c>
      <c r="AD1678" s="272" t="s">
        <v>677</v>
      </c>
      <c r="AE1678" s="272" t="s">
        <v>677</v>
      </c>
      <c r="AF1678" s="272" t="s">
        <v>677</v>
      </c>
      <c r="AG1678" s="272" t="s">
        <v>677</v>
      </c>
      <c r="AH1678" s="272" t="s">
        <v>677</v>
      </c>
      <c r="AI1678" s="272" t="s">
        <v>677</v>
      </c>
      <c r="AJ1678" s="272" t="s">
        <v>677</v>
      </c>
      <c r="AK1678" s="272" t="s">
        <v>677</v>
      </c>
      <c r="AL1678" s="272" t="s">
        <v>677</v>
      </c>
      <c r="AM1678" s="272" t="s">
        <v>677</v>
      </c>
      <c r="AN1678" s="272" t="s">
        <v>677</v>
      </c>
      <c r="AO1678" s="272" t="s">
        <v>677</v>
      </c>
      <c r="AP1678" s="272" t="s">
        <v>677</v>
      </c>
      <c r="AQ1678" s="272" t="s">
        <v>677</v>
      </c>
      <c r="AR1678" s="272" t="s">
        <v>677</v>
      </c>
      <c r="AS1678" s="272" t="s">
        <v>677</v>
      </c>
      <c r="AT1678" s="272" t="s">
        <v>677</v>
      </c>
      <c r="AU1678" s="272" t="s">
        <v>677</v>
      </c>
      <c r="AV1678" s="272" t="s">
        <v>677</v>
      </c>
      <c r="AW1678" s="272" t="s">
        <v>677</v>
      </c>
      <c r="AX1678" s="272" t="s">
        <v>677</v>
      </c>
    </row>
    <row r="1679" spans="1:50">
      <c r="A1679" s="272">
        <v>811140</v>
      </c>
      <c r="B1679" s="272" t="s">
        <v>712</v>
      </c>
      <c r="C1679" s="272" t="s">
        <v>264</v>
      </c>
      <c r="D1679" s="272" t="s">
        <v>263</v>
      </c>
      <c r="E1679" s="272" t="s">
        <v>262</v>
      </c>
      <c r="F1679" s="272" t="s">
        <v>264</v>
      </c>
      <c r="G1679" s="272" t="s">
        <v>262</v>
      </c>
      <c r="H1679" s="272" t="s">
        <v>262</v>
      </c>
      <c r="I1679" s="272" t="s">
        <v>264</v>
      </c>
      <c r="J1679" s="272" t="s">
        <v>263</v>
      </c>
      <c r="K1679" s="272" t="s">
        <v>263</v>
      </c>
      <c r="L1679" s="272" t="s">
        <v>264</v>
      </c>
      <c r="M1679" s="272" t="s">
        <v>263</v>
      </c>
      <c r="N1679" s="272" t="s">
        <v>263</v>
      </c>
      <c r="O1679" s="272" t="s">
        <v>677</v>
      </c>
      <c r="P1679" s="272" t="s">
        <v>677</v>
      </c>
      <c r="Q1679" s="272" t="s">
        <v>677</v>
      </c>
      <c r="R1679" s="272" t="s">
        <v>677</v>
      </c>
      <c r="S1679" s="272" t="s">
        <v>677</v>
      </c>
      <c r="T1679" s="272" t="s">
        <v>677</v>
      </c>
      <c r="U1679" s="272" t="s">
        <v>677</v>
      </c>
      <c r="V1679" s="272" t="s">
        <v>677</v>
      </c>
      <c r="W1679" s="272" t="s">
        <v>677</v>
      </c>
      <c r="X1679" s="272" t="s">
        <v>677</v>
      </c>
      <c r="Y1679" s="272" t="s">
        <v>677</v>
      </c>
      <c r="Z1679" s="272" t="s">
        <v>677</v>
      </c>
      <c r="AA1679" s="272" t="s">
        <v>677</v>
      </c>
      <c r="AB1679" s="272" t="s">
        <v>677</v>
      </c>
      <c r="AC1679" s="272" t="s">
        <v>677</v>
      </c>
      <c r="AD1679" s="272" t="s">
        <v>677</v>
      </c>
      <c r="AE1679" s="272" t="s">
        <v>677</v>
      </c>
      <c r="AF1679" s="272" t="s">
        <v>677</v>
      </c>
      <c r="AG1679" s="272" t="s">
        <v>677</v>
      </c>
      <c r="AH1679" s="272" t="s">
        <v>677</v>
      </c>
      <c r="AI1679" s="272" t="s">
        <v>677</v>
      </c>
      <c r="AJ1679" s="272" t="s">
        <v>677</v>
      </c>
      <c r="AK1679" s="272" t="s">
        <v>677</v>
      </c>
      <c r="AL1679" s="272" t="s">
        <v>677</v>
      </c>
      <c r="AM1679" s="272" t="s">
        <v>677</v>
      </c>
      <c r="AN1679" s="272" t="s">
        <v>677</v>
      </c>
      <c r="AO1679" s="272" t="s">
        <v>677</v>
      </c>
      <c r="AP1679" s="272" t="s">
        <v>677</v>
      </c>
      <c r="AQ1679" s="272" t="s">
        <v>677</v>
      </c>
      <c r="AR1679" s="272" t="s">
        <v>677</v>
      </c>
      <c r="AS1679" s="272" t="s">
        <v>677</v>
      </c>
      <c r="AT1679" s="272" t="s">
        <v>677</v>
      </c>
      <c r="AU1679" s="272" t="s">
        <v>677</v>
      </c>
      <c r="AV1679" s="272" t="s">
        <v>677</v>
      </c>
      <c r="AW1679" s="272" t="s">
        <v>677</v>
      </c>
      <c r="AX1679" s="272" t="s">
        <v>677</v>
      </c>
    </row>
    <row r="1680" spans="1:50">
      <c r="A1680" s="272">
        <v>811146</v>
      </c>
      <c r="B1680" s="272" t="s">
        <v>712</v>
      </c>
      <c r="C1680" s="272" t="s">
        <v>262</v>
      </c>
      <c r="D1680" s="272" t="s">
        <v>262</v>
      </c>
      <c r="E1680" s="272" t="s">
        <v>262</v>
      </c>
      <c r="F1680" s="272" t="s">
        <v>264</v>
      </c>
      <c r="G1680" s="272" t="s">
        <v>264</v>
      </c>
      <c r="H1680" s="272" t="s">
        <v>262</v>
      </c>
      <c r="I1680" s="272" t="s">
        <v>262</v>
      </c>
      <c r="J1680" s="272" t="s">
        <v>262</v>
      </c>
      <c r="K1680" s="272" t="s">
        <v>262</v>
      </c>
      <c r="L1680" s="272" t="s">
        <v>264</v>
      </c>
      <c r="M1680" s="272" t="s">
        <v>264</v>
      </c>
      <c r="N1680" s="272" t="s">
        <v>264</v>
      </c>
      <c r="O1680" s="272" t="s">
        <v>677</v>
      </c>
      <c r="P1680" s="272" t="s">
        <v>677</v>
      </c>
      <c r="Q1680" s="272" t="s">
        <v>677</v>
      </c>
      <c r="R1680" s="272" t="s">
        <v>677</v>
      </c>
      <c r="S1680" s="272" t="s">
        <v>677</v>
      </c>
      <c r="T1680" s="272" t="s">
        <v>677</v>
      </c>
      <c r="U1680" s="272" t="s">
        <v>677</v>
      </c>
      <c r="V1680" s="272" t="s">
        <v>677</v>
      </c>
      <c r="W1680" s="272" t="s">
        <v>677</v>
      </c>
      <c r="X1680" s="272" t="s">
        <v>677</v>
      </c>
      <c r="Y1680" s="272" t="s">
        <v>677</v>
      </c>
      <c r="Z1680" s="272" t="s">
        <v>677</v>
      </c>
      <c r="AA1680" s="272" t="s">
        <v>677</v>
      </c>
      <c r="AB1680" s="272" t="s">
        <v>677</v>
      </c>
      <c r="AC1680" s="272" t="s">
        <v>677</v>
      </c>
      <c r="AD1680" s="272" t="s">
        <v>677</v>
      </c>
      <c r="AE1680" s="272" t="s">
        <v>677</v>
      </c>
      <c r="AF1680" s="272" t="s">
        <v>677</v>
      </c>
      <c r="AG1680" s="272" t="s">
        <v>677</v>
      </c>
      <c r="AH1680" s="272" t="s">
        <v>677</v>
      </c>
      <c r="AI1680" s="272" t="s">
        <v>677</v>
      </c>
      <c r="AJ1680" s="272" t="s">
        <v>677</v>
      </c>
      <c r="AK1680" s="272" t="s">
        <v>677</v>
      </c>
      <c r="AL1680" s="272" t="s">
        <v>677</v>
      </c>
      <c r="AM1680" s="272" t="s">
        <v>677</v>
      </c>
      <c r="AN1680" s="272" t="s">
        <v>677</v>
      </c>
      <c r="AO1680" s="272" t="s">
        <v>677</v>
      </c>
      <c r="AP1680" s="272" t="s">
        <v>677</v>
      </c>
      <c r="AQ1680" s="272" t="s">
        <v>677</v>
      </c>
      <c r="AR1680" s="272" t="s">
        <v>677</v>
      </c>
      <c r="AS1680" s="272" t="s">
        <v>677</v>
      </c>
      <c r="AT1680" s="272" t="s">
        <v>677</v>
      </c>
      <c r="AU1680" s="272" t="s">
        <v>677</v>
      </c>
      <c r="AV1680" s="272" t="s">
        <v>677</v>
      </c>
      <c r="AW1680" s="272" t="s">
        <v>677</v>
      </c>
      <c r="AX1680" s="272" t="s">
        <v>677</v>
      </c>
    </row>
    <row r="1681" spans="1:50">
      <c r="A1681" s="272">
        <v>811148</v>
      </c>
      <c r="B1681" s="272" t="s">
        <v>712</v>
      </c>
      <c r="C1681" s="272" t="s">
        <v>262</v>
      </c>
      <c r="D1681" s="272" t="s">
        <v>262</v>
      </c>
      <c r="E1681" s="272" t="s">
        <v>262</v>
      </c>
      <c r="F1681" s="272" t="s">
        <v>264</v>
      </c>
      <c r="G1681" s="272" t="s">
        <v>262</v>
      </c>
      <c r="H1681" s="272" t="s">
        <v>262</v>
      </c>
      <c r="I1681" s="272" t="s">
        <v>264</v>
      </c>
      <c r="J1681" s="272" t="s">
        <v>264</v>
      </c>
      <c r="K1681" s="272" t="s">
        <v>262</v>
      </c>
      <c r="L1681" s="272" t="s">
        <v>262</v>
      </c>
      <c r="M1681" s="272" t="s">
        <v>262</v>
      </c>
      <c r="N1681" s="272" t="s">
        <v>264</v>
      </c>
      <c r="O1681" s="272" t="s">
        <v>677</v>
      </c>
      <c r="P1681" s="272" t="s">
        <v>677</v>
      </c>
      <c r="Q1681" s="272" t="s">
        <v>677</v>
      </c>
      <c r="R1681" s="272" t="s">
        <v>677</v>
      </c>
      <c r="S1681" s="272" t="s">
        <v>677</v>
      </c>
      <c r="T1681" s="272" t="s">
        <v>677</v>
      </c>
      <c r="U1681" s="272" t="s">
        <v>677</v>
      </c>
      <c r="V1681" s="272" t="s">
        <v>677</v>
      </c>
      <c r="W1681" s="272" t="s">
        <v>677</v>
      </c>
      <c r="X1681" s="272" t="s">
        <v>677</v>
      </c>
      <c r="Y1681" s="272" t="s">
        <v>677</v>
      </c>
      <c r="Z1681" s="272" t="s">
        <v>677</v>
      </c>
      <c r="AA1681" s="272" t="s">
        <v>677</v>
      </c>
      <c r="AB1681" s="272" t="s">
        <v>677</v>
      </c>
      <c r="AC1681" s="272" t="s">
        <v>677</v>
      </c>
      <c r="AD1681" s="272" t="s">
        <v>677</v>
      </c>
      <c r="AE1681" s="272" t="s">
        <v>677</v>
      </c>
      <c r="AF1681" s="272" t="s">
        <v>677</v>
      </c>
      <c r="AG1681" s="272" t="s">
        <v>677</v>
      </c>
      <c r="AH1681" s="272" t="s">
        <v>677</v>
      </c>
      <c r="AI1681" s="272" t="s">
        <v>677</v>
      </c>
      <c r="AJ1681" s="272" t="s">
        <v>677</v>
      </c>
      <c r="AK1681" s="272" t="s">
        <v>677</v>
      </c>
      <c r="AL1681" s="272" t="s">
        <v>677</v>
      </c>
      <c r="AM1681" s="272" t="s">
        <v>677</v>
      </c>
      <c r="AN1681" s="272" t="s">
        <v>677</v>
      </c>
      <c r="AO1681" s="272" t="s">
        <v>677</v>
      </c>
      <c r="AP1681" s="272" t="s">
        <v>677</v>
      </c>
      <c r="AQ1681" s="272" t="s">
        <v>677</v>
      </c>
      <c r="AR1681" s="272" t="s">
        <v>677</v>
      </c>
      <c r="AS1681" s="272" t="s">
        <v>677</v>
      </c>
      <c r="AT1681" s="272" t="s">
        <v>677</v>
      </c>
      <c r="AU1681" s="272" t="s">
        <v>677</v>
      </c>
      <c r="AV1681" s="272" t="s">
        <v>677</v>
      </c>
      <c r="AW1681" s="272" t="s">
        <v>677</v>
      </c>
      <c r="AX1681" s="272" t="s">
        <v>677</v>
      </c>
    </row>
    <row r="1682" spans="1:50">
      <c r="A1682" s="272">
        <v>811149</v>
      </c>
      <c r="B1682" s="272" t="s">
        <v>712</v>
      </c>
      <c r="C1682" s="272" t="s">
        <v>264</v>
      </c>
      <c r="D1682" s="272" t="s">
        <v>264</v>
      </c>
      <c r="E1682" s="272" t="s">
        <v>262</v>
      </c>
      <c r="F1682" s="272" t="s">
        <v>263</v>
      </c>
      <c r="G1682" s="272" t="s">
        <v>264</v>
      </c>
      <c r="H1682" s="272" t="s">
        <v>262</v>
      </c>
      <c r="I1682" s="272" t="s">
        <v>264</v>
      </c>
      <c r="J1682" s="272" t="s">
        <v>264</v>
      </c>
      <c r="K1682" s="272" t="s">
        <v>264</v>
      </c>
      <c r="L1682" s="272" t="s">
        <v>263</v>
      </c>
      <c r="M1682" s="272" t="s">
        <v>263</v>
      </c>
      <c r="N1682" s="272" t="s">
        <v>264</v>
      </c>
      <c r="O1682" s="272" t="s">
        <v>677</v>
      </c>
      <c r="P1682" s="272" t="s">
        <v>677</v>
      </c>
      <c r="Q1682" s="272" t="s">
        <v>677</v>
      </c>
      <c r="R1682" s="272" t="s">
        <v>677</v>
      </c>
      <c r="S1682" s="272" t="s">
        <v>677</v>
      </c>
      <c r="T1682" s="272" t="s">
        <v>677</v>
      </c>
      <c r="U1682" s="272" t="s">
        <v>677</v>
      </c>
      <c r="V1682" s="272" t="s">
        <v>677</v>
      </c>
      <c r="W1682" s="272" t="s">
        <v>677</v>
      </c>
      <c r="X1682" s="272" t="s">
        <v>677</v>
      </c>
      <c r="Y1682" s="272" t="s">
        <v>677</v>
      </c>
      <c r="Z1682" s="272" t="s">
        <v>677</v>
      </c>
      <c r="AA1682" s="272" t="s">
        <v>677</v>
      </c>
      <c r="AB1682" s="272" t="s">
        <v>677</v>
      </c>
      <c r="AC1682" s="272" t="s">
        <v>677</v>
      </c>
      <c r="AD1682" s="272" t="s">
        <v>677</v>
      </c>
      <c r="AE1682" s="272" t="s">
        <v>677</v>
      </c>
      <c r="AF1682" s="272" t="s">
        <v>677</v>
      </c>
      <c r="AG1682" s="272" t="s">
        <v>677</v>
      </c>
      <c r="AH1682" s="272" t="s">
        <v>677</v>
      </c>
      <c r="AI1682" s="272" t="s">
        <v>677</v>
      </c>
      <c r="AJ1682" s="272" t="s">
        <v>677</v>
      </c>
      <c r="AK1682" s="272" t="s">
        <v>677</v>
      </c>
      <c r="AL1682" s="272" t="s">
        <v>677</v>
      </c>
      <c r="AM1682" s="272" t="s">
        <v>677</v>
      </c>
      <c r="AN1682" s="272" t="s">
        <v>677</v>
      </c>
      <c r="AO1682" s="272" t="s">
        <v>677</v>
      </c>
      <c r="AP1682" s="272" t="s">
        <v>677</v>
      </c>
      <c r="AQ1682" s="272" t="s">
        <v>677</v>
      </c>
      <c r="AR1682" s="272" t="s">
        <v>677</v>
      </c>
      <c r="AS1682" s="272" t="s">
        <v>677</v>
      </c>
      <c r="AT1682" s="272" t="s">
        <v>677</v>
      </c>
      <c r="AU1682" s="272" t="s">
        <v>677</v>
      </c>
      <c r="AV1682" s="272" t="s">
        <v>677</v>
      </c>
      <c r="AW1682" s="272" t="s">
        <v>677</v>
      </c>
      <c r="AX1682" s="272" t="s">
        <v>677</v>
      </c>
    </row>
    <row r="1683" spans="1:50">
      <c r="A1683" s="272">
        <v>811154</v>
      </c>
      <c r="B1683" s="272" t="s">
        <v>712</v>
      </c>
      <c r="C1683" s="272" t="s">
        <v>264</v>
      </c>
      <c r="D1683" s="272" t="s">
        <v>264</v>
      </c>
      <c r="E1683" s="272" t="s">
        <v>263</v>
      </c>
      <c r="F1683" s="272" t="s">
        <v>262</v>
      </c>
      <c r="G1683" s="272" t="s">
        <v>263</v>
      </c>
      <c r="H1683" s="272" t="s">
        <v>264</v>
      </c>
      <c r="I1683" s="272" t="s">
        <v>264</v>
      </c>
      <c r="J1683" s="272" t="s">
        <v>263</v>
      </c>
      <c r="K1683" s="272" t="s">
        <v>264</v>
      </c>
      <c r="L1683" s="272" t="s">
        <v>262</v>
      </c>
      <c r="M1683" s="272" t="s">
        <v>264</v>
      </c>
      <c r="N1683" s="272" t="s">
        <v>264</v>
      </c>
      <c r="O1683" s="272" t="s">
        <v>677</v>
      </c>
      <c r="P1683" s="272" t="s">
        <v>677</v>
      </c>
      <c r="Q1683" s="272" t="s">
        <v>677</v>
      </c>
      <c r="R1683" s="272" t="s">
        <v>677</v>
      </c>
      <c r="S1683" s="272" t="s">
        <v>677</v>
      </c>
      <c r="T1683" s="272" t="s">
        <v>677</v>
      </c>
      <c r="U1683" s="272" t="s">
        <v>677</v>
      </c>
      <c r="V1683" s="272" t="s">
        <v>677</v>
      </c>
      <c r="W1683" s="272" t="s">
        <v>677</v>
      </c>
      <c r="X1683" s="272" t="s">
        <v>677</v>
      </c>
      <c r="Y1683" s="272" t="s">
        <v>677</v>
      </c>
      <c r="Z1683" s="272" t="s">
        <v>677</v>
      </c>
      <c r="AA1683" s="272" t="s">
        <v>677</v>
      </c>
      <c r="AB1683" s="272" t="s">
        <v>677</v>
      </c>
      <c r="AC1683" s="272" t="s">
        <v>677</v>
      </c>
      <c r="AD1683" s="272" t="s">
        <v>677</v>
      </c>
      <c r="AE1683" s="272" t="s">
        <v>677</v>
      </c>
      <c r="AF1683" s="272" t="s">
        <v>677</v>
      </c>
      <c r="AG1683" s="272" t="s">
        <v>677</v>
      </c>
      <c r="AH1683" s="272" t="s">
        <v>677</v>
      </c>
      <c r="AI1683" s="272" t="s">
        <v>677</v>
      </c>
      <c r="AJ1683" s="272" t="s">
        <v>677</v>
      </c>
      <c r="AK1683" s="272" t="s">
        <v>677</v>
      </c>
      <c r="AL1683" s="272" t="s">
        <v>677</v>
      </c>
      <c r="AM1683" s="272" t="s">
        <v>677</v>
      </c>
      <c r="AN1683" s="272" t="s">
        <v>677</v>
      </c>
      <c r="AO1683" s="272" t="s">
        <v>677</v>
      </c>
      <c r="AP1683" s="272" t="s">
        <v>677</v>
      </c>
      <c r="AQ1683" s="272" t="s">
        <v>677</v>
      </c>
      <c r="AR1683" s="272" t="s">
        <v>677</v>
      </c>
      <c r="AS1683" s="272" t="s">
        <v>677</v>
      </c>
      <c r="AT1683" s="272" t="s">
        <v>677</v>
      </c>
      <c r="AU1683" s="272" t="s">
        <v>677</v>
      </c>
      <c r="AV1683" s="272" t="s">
        <v>677</v>
      </c>
      <c r="AW1683" s="272" t="s">
        <v>677</v>
      </c>
      <c r="AX1683" s="272" t="s">
        <v>677</v>
      </c>
    </row>
    <row r="1684" spans="1:50">
      <c r="A1684" s="272">
        <v>811161</v>
      </c>
      <c r="B1684" s="272" t="s">
        <v>712</v>
      </c>
      <c r="C1684" s="272" t="s">
        <v>264</v>
      </c>
      <c r="D1684" s="272" t="s">
        <v>262</v>
      </c>
      <c r="E1684" s="272" t="s">
        <v>262</v>
      </c>
      <c r="F1684" s="272" t="s">
        <v>262</v>
      </c>
      <c r="G1684" s="272" t="s">
        <v>262</v>
      </c>
      <c r="H1684" s="272" t="s">
        <v>262</v>
      </c>
      <c r="I1684" s="272" t="s">
        <v>263</v>
      </c>
      <c r="J1684" s="272" t="s">
        <v>263</v>
      </c>
      <c r="K1684" s="272" t="s">
        <v>263</v>
      </c>
      <c r="L1684" s="272" t="s">
        <v>263</v>
      </c>
      <c r="M1684" s="272" t="s">
        <v>263</v>
      </c>
      <c r="N1684" s="272" t="s">
        <v>263</v>
      </c>
      <c r="O1684" s="272" t="s">
        <v>677</v>
      </c>
      <c r="P1684" s="272" t="s">
        <v>677</v>
      </c>
      <c r="Q1684" s="272" t="s">
        <v>677</v>
      </c>
      <c r="R1684" s="272" t="s">
        <v>677</v>
      </c>
      <c r="S1684" s="272" t="s">
        <v>677</v>
      </c>
      <c r="T1684" s="272" t="s">
        <v>677</v>
      </c>
      <c r="U1684" s="272" t="s">
        <v>677</v>
      </c>
      <c r="V1684" s="272" t="s">
        <v>677</v>
      </c>
      <c r="W1684" s="272" t="s">
        <v>677</v>
      </c>
      <c r="X1684" s="272" t="s">
        <v>677</v>
      </c>
      <c r="Y1684" s="272" t="s">
        <v>677</v>
      </c>
      <c r="Z1684" s="272" t="s">
        <v>677</v>
      </c>
      <c r="AA1684" s="272" t="s">
        <v>677</v>
      </c>
      <c r="AB1684" s="272" t="s">
        <v>677</v>
      </c>
      <c r="AC1684" s="272" t="s">
        <v>677</v>
      </c>
      <c r="AD1684" s="272" t="s">
        <v>677</v>
      </c>
      <c r="AE1684" s="272" t="s">
        <v>677</v>
      </c>
      <c r="AF1684" s="272" t="s">
        <v>677</v>
      </c>
      <c r="AG1684" s="272" t="s">
        <v>677</v>
      </c>
      <c r="AH1684" s="272" t="s">
        <v>677</v>
      </c>
      <c r="AI1684" s="272" t="s">
        <v>677</v>
      </c>
      <c r="AJ1684" s="272" t="s">
        <v>677</v>
      </c>
      <c r="AK1684" s="272" t="s">
        <v>677</v>
      </c>
      <c r="AL1684" s="272" t="s">
        <v>677</v>
      </c>
      <c r="AM1684" s="272" t="s">
        <v>677</v>
      </c>
      <c r="AN1684" s="272" t="s">
        <v>677</v>
      </c>
      <c r="AO1684" s="272" t="s">
        <v>677</v>
      </c>
      <c r="AP1684" s="272" t="s">
        <v>677</v>
      </c>
      <c r="AQ1684" s="272" t="s">
        <v>677</v>
      </c>
      <c r="AR1684" s="272" t="s">
        <v>677</v>
      </c>
      <c r="AS1684" s="272" t="s">
        <v>677</v>
      </c>
      <c r="AT1684" s="272" t="s">
        <v>677</v>
      </c>
      <c r="AU1684" s="272" t="s">
        <v>677</v>
      </c>
      <c r="AV1684" s="272" t="s">
        <v>677</v>
      </c>
      <c r="AW1684" s="272" t="s">
        <v>677</v>
      </c>
      <c r="AX1684" s="272" t="s">
        <v>677</v>
      </c>
    </row>
    <row r="1685" spans="1:50">
      <c r="A1685" s="272">
        <v>811163</v>
      </c>
      <c r="B1685" s="272" t="s">
        <v>712</v>
      </c>
      <c r="C1685" s="272" t="s">
        <v>263</v>
      </c>
      <c r="D1685" s="272" t="s">
        <v>263</v>
      </c>
      <c r="E1685" s="272" t="s">
        <v>263</v>
      </c>
      <c r="F1685" s="272" t="s">
        <v>262</v>
      </c>
      <c r="G1685" s="272" t="s">
        <v>262</v>
      </c>
      <c r="H1685" s="272" t="s">
        <v>263</v>
      </c>
      <c r="I1685" s="272" t="s">
        <v>263</v>
      </c>
      <c r="J1685" s="272" t="s">
        <v>263</v>
      </c>
      <c r="K1685" s="272" t="s">
        <v>263</v>
      </c>
      <c r="L1685" s="272" t="s">
        <v>263</v>
      </c>
      <c r="M1685" s="272" t="s">
        <v>263</v>
      </c>
      <c r="N1685" s="272" t="s">
        <v>263</v>
      </c>
      <c r="O1685" s="272" t="s">
        <v>677</v>
      </c>
      <c r="P1685" s="272" t="s">
        <v>677</v>
      </c>
      <c r="Q1685" s="272" t="s">
        <v>677</v>
      </c>
      <c r="R1685" s="272" t="s">
        <v>677</v>
      </c>
      <c r="S1685" s="272" t="s">
        <v>677</v>
      </c>
      <c r="T1685" s="272" t="s">
        <v>677</v>
      </c>
      <c r="U1685" s="272" t="s">
        <v>677</v>
      </c>
      <c r="V1685" s="272" t="s">
        <v>677</v>
      </c>
      <c r="W1685" s="272" t="s">
        <v>677</v>
      </c>
      <c r="X1685" s="272" t="s">
        <v>677</v>
      </c>
      <c r="Y1685" s="272" t="s">
        <v>677</v>
      </c>
      <c r="Z1685" s="272" t="s">
        <v>677</v>
      </c>
      <c r="AA1685" s="272" t="s">
        <v>677</v>
      </c>
      <c r="AB1685" s="272" t="s">
        <v>677</v>
      </c>
      <c r="AC1685" s="272" t="s">
        <v>677</v>
      </c>
      <c r="AD1685" s="272" t="s">
        <v>677</v>
      </c>
      <c r="AE1685" s="272" t="s">
        <v>677</v>
      </c>
      <c r="AF1685" s="272" t="s">
        <v>677</v>
      </c>
      <c r="AG1685" s="272" t="s">
        <v>677</v>
      </c>
      <c r="AH1685" s="272" t="s">
        <v>677</v>
      </c>
      <c r="AI1685" s="272" t="s">
        <v>677</v>
      </c>
      <c r="AJ1685" s="272" t="s">
        <v>677</v>
      </c>
      <c r="AK1685" s="272" t="s">
        <v>677</v>
      </c>
      <c r="AL1685" s="272" t="s">
        <v>677</v>
      </c>
      <c r="AM1685" s="272" t="s">
        <v>677</v>
      </c>
      <c r="AN1685" s="272" t="s">
        <v>677</v>
      </c>
      <c r="AO1685" s="272" t="s">
        <v>677</v>
      </c>
      <c r="AP1685" s="272" t="s">
        <v>677</v>
      </c>
      <c r="AQ1685" s="272" t="s">
        <v>677</v>
      </c>
      <c r="AR1685" s="272" t="s">
        <v>677</v>
      </c>
      <c r="AS1685" s="272" t="s">
        <v>677</v>
      </c>
      <c r="AT1685" s="272" t="s">
        <v>677</v>
      </c>
      <c r="AU1685" s="272" t="s">
        <v>677</v>
      </c>
      <c r="AV1685" s="272" t="s">
        <v>677</v>
      </c>
      <c r="AW1685" s="272" t="s">
        <v>677</v>
      </c>
      <c r="AX1685" s="272" t="s">
        <v>677</v>
      </c>
    </row>
    <row r="1686" spans="1:50">
      <c r="A1686" s="272">
        <v>811169</v>
      </c>
      <c r="B1686" s="272" t="s">
        <v>712</v>
      </c>
      <c r="C1686" s="272" t="s">
        <v>264</v>
      </c>
      <c r="D1686" s="272" t="s">
        <v>264</v>
      </c>
      <c r="E1686" s="272" t="s">
        <v>262</v>
      </c>
      <c r="F1686" s="272" t="s">
        <v>262</v>
      </c>
      <c r="G1686" s="272" t="s">
        <v>264</v>
      </c>
      <c r="H1686" s="272" t="s">
        <v>262</v>
      </c>
      <c r="I1686" s="272" t="s">
        <v>264</v>
      </c>
      <c r="J1686" s="272" t="s">
        <v>263</v>
      </c>
      <c r="K1686" s="272" t="s">
        <v>263</v>
      </c>
      <c r="L1686" s="272" t="s">
        <v>263</v>
      </c>
      <c r="M1686" s="272" t="s">
        <v>264</v>
      </c>
      <c r="N1686" s="272" t="s">
        <v>264</v>
      </c>
      <c r="O1686" s="272" t="s">
        <v>677</v>
      </c>
      <c r="P1686" s="272" t="s">
        <v>677</v>
      </c>
      <c r="Q1686" s="272" t="s">
        <v>677</v>
      </c>
      <c r="R1686" s="272" t="s">
        <v>677</v>
      </c>
      <c r="S1686" s="272" t="s">
        <v>677</v>
      </c>
      <c r="T1686" s="272" t="s">
        <v>677</v>
      </c>
      <c r="U1686" s="272" t="s">
        <v>677</v>
      </c>
      <c r="V1686" s="272" t="s">
        <v>677</v>
      </c>
      <c r="W1686" s="272" t="s">
        <v>677</v>
      </c>
      <c r="X1686" s="272" t="s">
        <v>677</v>
      </c>
      <c r="Y1686" s="272" t="s">
        <v>677</v>
      </c>
      <c r="Z1686" s="272" t="s">
        <v>677</v>
      </c>
      <c r="AA1686" s="272" t="s">
        <v>677</v>
      </c>
      <c r="AB1686" s="272" t="s">
        <v>677</v>
      </c>
      <c r="AC1686" s="272" t="s">
        <v>677</v>
      </c>
      <c r="AD1686" s="272" t="s">
        <v>677</v>
      </c>
      <c r="AE1686" s="272" t="s">
        <v>677</v>
      </c>
      <c r="AF1686" s="272" t="s">
        <v>677</v>
      </c>
      <c r="AG1686" s="272" t="s">
        <v>677</v>
      </c>
      <c r="AH1686" s="272" t="s">
        <v>677</v>
      </c>
      <c r="AI1686" s="272" t="s">
        <v>677</v>
      </c>
      <c r="AJ1686" s="272" t="s">
        <v>677</v>
      </c>
      <c r="AK1686" s="272" t="s">
        <v>677</v>
      </c>
      <c r="AL1686" s="272" t="s">
        <v>677</v>
      </c>
      <c r="AM1686" s="272" t="s">
        <v>677</v>
      </c>
      <c r="AN1686" s="272" t="s">
        <v>677</v>
      </c>
      <c r="AO1686" s="272" t="s">
        <v>677</v>
      </c>
      <c r="AP1686" s="272" t="s">
        <v>677</v>
      </c>
      <c r="AQ1686" s="272" t="s">
        <v>677</v>
      </c>
      <c r="AR1686" s="272" t="s">
        <v>677</v>
      </c>
      <c r="AS1686" s="272" t="s">
        <v>677</v>
      </c>
      <c r="AT1686" s="272" t="s">
        <v>677</v>
      </c>
      <c r="AU1686" s="272" t="s">
        <v>677</v>
      </c>
      <c r="AV1686" s="272" t="s">
        <v>677</v>
      </c>
      <c r="AW1686" s="272" t="s">
        <v>677</v>
      </c>
      <c r="AX1686" s="272" t="s">
        <v>677</v>
      </c>
    </row>
    <row r="1687" spans="1:50">
      <c r="A1687" s="272">
        <v>811174</v>
      </c>
      <c r="B1687" s="272" t="s">
        <v>712</v>
      </c>
      <c r="C1687" s="272" t="s">
        <v>263</v>
      </c>
      <c r="D1687" s="272" t="s">
        <v>264</v>
      </c>
      <c r="E1687" s="272" t="s">
        <v>264</v>
      </c>
      <c r="F1687" s="272" t="s">
        <v>263</v>
      </c>
      <c r="G1687" s="272" t="s">
        <v>263</v>
      </c>
      <c r="H1687" s="272" t="s">
        <v>263</v>
      </c>
      <c r="I1687" s="272" t="s">
        <v>264</v>
      </c>
      <c r="J1687" s="272" t="s">
        <v>263</v>
      </c>
      <c r="K1687" s="272" t="s">
        <v>263</v>
      </c>
      <c r="L1687" s="272" t="s">
        <v>264</v>
      </c>
      <c r="M1687" s="272" t="s">
        <v>263</v>
      </c>
      <c r="N1687" s="272" t="s">
        <v>264</v>
      </c>
      <c r="O1687" s="272" t="s">
        <v>677</v>
      </c>
      <c r="P1687" s="272" t="s">
        <v>677</v>
      </c>
      <c r="Q1687" s="272" t="s">
        <v>677</v>
      </c>
      <c r="R1687" s="272" t="s">
        <v>677</v>
      </c>
      <c r="S1687" s="272" t="s">
        <v>677</v>
      </c>
      <c r="T1687" s="272" t="s">
        <v>677</v>
      </c>
      <c r="U1687" s="272" t="s">
        <v>677</v>
      </c>
      <c r="V1687" s="272" t="s">
        <v>677</v>
      </c>
      <c r="W1687" s="272" t="s">
        <v>677</v>
      </c>
      <c r="X1687" s="272" t="s">
        <v>677</v>
      </c>
      <c r="Y1687" s="272" t="s">
        <v>677</v>
      </c>
      <c r="Z1687" s="272" t="s">
        <v>677</v>
      </c>
      <c r="AA1687" s="272" t="s">
        <v>677</v>
      </c>
      <c r="AB1687" s="272" t="s">
        <v>677</v>
      </c>
      <c r="AC1687" s="272" t="s">
        <v>677</v>
      </c>
      <c r="AD1687" s="272" t="s">
        <v>677</v>
      </c>
      <c r="AE1687" s="272" t="s">
        <v>677</v>
      </c>
      <c r="AF1687" s="272" t="s">
        <v>677</v>
      </c>
      <c r="AG1687" s="272" t="s">
        <v>677</v>
      </c>
      <c r="AH1687" s="272" t="s">
        <v>677</v>
      </c>
      <c r="AI1687" s="272" t="s">
        <v>677</v>
      </c>
      <c r="AJ1687" s="272" t="s">
        <v>677</v>
      </c>
      <c r="AK1687" s="272" t="s">
        <v>677</v>
      </c>
      <c r="AL1687" s="272" t="s">
        <v>677</v>
      </c>
      <c r="AM1687" s="272" t="s">
        <v>677</v>
      </c>
      <c r="AN1687" s="272" t="s">
        <v>677</v>
      </c>
      <c r="AO1687" s="272" t="s">
        <v>677</v>
      </c>
      <c r="AP1687" s="272" t="s">
        <v>677</v>
      </c>
      <c r="AQ1687" s="272" t="s">
        <v>677</v>
      </c>
      <c r="AR1687" s="272" t="s">
        <v>677</v>
      </c>
      <c r="AS1687" s="272" t="s">
        <v>677</v>
      </c>
      <c r="AT1687" s="272" t="s">
        <v>677</v>
      </c>
      <c r="AU1687" s="272" t="s">
        <v>677</v>
      </c>
      <c r="AV1687" s="272" t="s">
        <v>677</v>
      </c>
      <c r="AW1687" s="272" t="s">
        <v>677</v>
      </c>
      <c r="AX1687" s="272" t="s">
        <v>677</v>
      </c>
    </row>
    <row r="1688" spans="1:50">
      <c r="A1688" s="272">
        <v>811176</v>
      </c>
      <c r="B1688" s="272" t="s">
        <v>712</v>
      </c>
      <c r="C1688" s="272" t="s">
        <v>264</v>
      </c>
      <c r="D1688" s="272" t="s">
        <v>264</v>
      </c>
      <c r="E1688" s="272" t="s">
        <v>264</v>
      </c>
      <c r="F1688" s="272" t="s">
        <v>264</v>
      </c>
      <c r="G1688" s="272" t="s">
        <v>263</v>
      </c>
      <c r="H1688" s="272" t="s">
        <v>264</v>
      </c>
      <c r="I1688" s="272" t="s">
        <v>264</v>
      </c>
      <c r="J1688" s="272" t="s">
        <v>264</v>
      </c>
      <c r="K1688" s="272" t="s">
        <v>263</v>
      </c>
      <c r="L1688" s="272" t="s">
        <v>264</v>
      </c>
      <c r="M1688" s="272" t="s">
        <v>264</v>
      </c>
      <c r="N1688" s="272" t="s">
        <v>263</v>
      </c>
      <c r="O1688" s="272" t="s">
        <v>677</v>
      </c>
      <c r="P1688" s="272" t="s">
        <v>677</v>
      </c>
      <c r="Q1688" s="272" t="s">
        <v>677</v>
      </c>
      <c r="R1688" s="272" t="s">
        <v>677</v>
      </c>
      <c r="S1688" s="272" t="s">
        <v>677</v>
      </c>
      <c r="T1688" s="272" t="s">
        <v>677</v>
      </c>
      <c r="U1688" s="272" t="s">
        <v>677</v>
      </c>
      <c r="V1688" s="272" t="s">
        <v>677</v>
      </c>
      <c r="W1688" s="272" t="s">
        <v>677</v>
      </c>
      <c r="X1688" s="272" t="s">
        <v>677</v>
      </c>
      <c r="Y1688" s="272" t="s">
        <v>677</v>
      </c>
      <c r="Z1688" s="272" t="s">
        <v>677</v>
      </c>
      <c r="AA1688" s="272" t="s">
        <v>677</v>
      </c>
      <c r="AB1688" s="272" t="s">
        <v>677</v>
      </c>
      <c r="AC1688" s="272" t="s">
        <v>677</v>
      </c>
      <c r="AD1688" s="272" t="s">
        <v>677</v>
      </c>
      <c r="AE1688" s="272" t="s">
        <v>677</v>
      </c>
      <c r="AF1688" s="272" t="s">
        <v>677</v>
      </c>
      <c r="AG1688" s="272" t="s">
        <v>677</v>
      </c>
      <c r="AH1688" s="272" t="s">
        <v>677</v>
      </c>
      <c r="AI1688" s="272" t="s">
        <v>677</v>
      </c>
      <c r="AJ1688" s="272" t="s">
        <v>677</v>
      </c>
      <c r="AK1688" s="272" t="s">
        <v>677</v>
      </c>
      <c r="AL1688" s="272" t="s">
        <v>677</v>
      </c>
      <c r="AM1688" s="272" t="s">
        <v>677</v>
      </c>
      <c r="AN1688" s="272" t="s">
        <v>677</v>
      </c>
      <c r="AO1688" s="272" t="s">
        <v>677</v>
      </c>
      <c r="AP1688" s="272" t="s">
        <v>677</v>
      </c>
      <c r="AQ1688" s="272" t="s">
        <v>677</v>
      </c>
      <c r="AR1688" s="272" t="s">
        <v>677</v>
      </c>
      <c r="AS1688" s="272" t="s">
        <v>677</v>
      </c>
      <c r="AT1688" s="272" t="s">
        <v>677</v>
      </c>
      <c r="AU1688" s="272" t="s">
        <v>677</v>
      </c>
      <c r="AV1688" s="272" t="s">
        <v>677</v>
      </c>
      <c r="AW1688" s="272" t="s">
        <v>677</v>
      </c>
      <c r="AX1688" s="272" t="s">
        <v>677</v>
      </c>
    </row>
    <row r="1689" spans="1:50">
      <c r="A1689" s="272">
        <v>811182</v>
      </c>
      <c r="B1689" s="272" t="s">
        <v>712</v>
      </c>
      <c r="C1689" s="272" t="s">
        <v>264</v>
      </c>
      <c r="D1689" s="272" t="s">
        <v>262</v>
      </c>
      <c r="E1689" s="272" t="s">
        <v>264</v>
      </c>
      <c r="F1689" s="272" t="s">
        <v>262</v>
      </c>
      <c r="G1689" s="272" t="s">
        <v>264</v>
      </c>
      <c r="H1689" s="272" t="s">
        <v>263</v>
      </c>
      <c r="I1689" s="272" t="s">
        <v>264</v>
      </c>
      <c r="J1689" s="272" t="s">
        <v>263</v>
      </c>
      <c r="K1689" s="272" t="s">
        <v>264</v>
      </c>
      <c r="L1689" s="272" t="s">
        <v>264</v>
      </c>
      <c r="M1689" s="272" t="s">
        <v>263</v>
      </c>
      <c r="N1689" s="272" t="s">
        <v>263</v>
      </c>
      <c r="O1689" s="272" t="s">
        <v>677</v>
      </c>
      <c r="P1689" s="272" t="s">
        <v>677</v>
      </c>
      <c r="Q1689" s="272" t="s">
        <v>677</v>
      </c>
      <c r="R1689" s="272" t="s">
        <v>677</v>
      </c>
      <c r="S1689" s="272" t="s">
        <v>677</v>
      </c>
      <c r="T1689" s="272" t="s">
        <v>677</v>
      </c>
      <c r="U1689" s="272" t="s">
        <v>677</v>
      </c>
      <c r="V1689" s="272" t="s">
        <v>677</v>
      </c>
      <c r="W1689" s="272" t="s">
        <v>677</v>
      </c>
      <c r="X1689" s="272" t="s">
        <v>677</v>
      </c>
      <c r="Y1689" s="272" t="s">
        <v>677</v>
      </c>
      <c r="Z1689" s="272" t="s">
        <v>677</v>
      </c>
      <c r="AA1689" s="272" t="s">
        <v>677</v>
      </c>
      <c r="AB1689" s="272" t="s">
        <v>677</v>
      </c>
      <c r="AC1689" s="272" t="s">
        <v>677</v>
      </c>
      <c r="AD1689" s="272" t="s">
        <v>677</v>
      </c>
      <c r="AE1689" s="272" t="s">
        <v>677</v>
      </c>
      <c r="AF1689" s="272" t="s">
        <v>677</v>
      </c>
      <c r="AG1689" s="272" t="s">
        <v>677</v>
      </c>
      <c r="AH1689" s="272" t="s">
        <v>677</v>
      </c>
      <c r="AI1689" s="272" t="s">
        <v>677</v>
      </c>
      <c r="AJ1689" s="272" t="s">
        <v>677</v>
      </c>
      <c r="AK1689" s="272" t="s">
        <v>677</v>
      </c>
      <c r="AL1689" s="272" t="s">
        <v>677</v>
      </c>
      <c r="AM1689" s="272" t="s">
        <v>677</v>
      </c>
      <c r="AN1689" s="272" t="s">
        <v>677</v>
      </c>
      <c r="AO1689" s="272" t="s">
        <v>677</v>
      </c>
      <c r="AP1689" s="272" t="s">
        <v>677</v>
      </c>
      <c r="AQ1689" s="272" t="s">
        <v>677</v>
      </c>
      <c r="AR1689" s="272" t="s">
        <v>677</v>
      </c>
      <c r="AS1689" s="272" t="s">
        <v>677</v>
      </c>
      <c r="AT1689" s="272" t="s">
        <v>677</v>
      </c>
      <c r="AU1689" s="272" t="s">
        <v>677</v>
      </c>
      <c r="AV1689" s="272" t="s">
        <v>677</v>
      </c>
      <c r="AW1689" s="272" t="s">
        <v>677</v>
      </c>
      <c r="AX1689" s="272" t="s">
        <v>677</v>
      </c>
    </row>
    <row r="1690" spans="1:50">
      <c r="A1690" s="272">
        <v>811184</v>
      </c>
      <c r="B1690" s="272" t="s">
        <v>712</v>
      </c>
      <c r="C1690" s="272" t="s">
        <v>264</v>
      </c>
      <c r="D1690" s="272" t="s">
        <v>264</v>
      </c>
      <c r="E1690" s="272" t="s">
        <v>264</v>
      </c>
      <c r="F1690" s="272" t="s">
        <v>262</v>
      </c>
      <c r="G1690" s="272" t="s">
        <v>264</v>
      </c>
      <c r="H1690" s="272" t="s">
        <v>262</v>
      </c>
      <c r="I1690" s="272" t="s">
        <v>264</v>
      </c>
      <c r="J1690" s="272" t="s">
        <v>264</v>
      </c>
      <c r="K1690" s="272" t="s">
        <v>264</v>
      </c>
      <c r="L1690" s="272" t="s">
        <v>263</v>
      </c>
      <c r="M1690" s="272" t="s">
        <v>264</v>
      </c>
      <c r="N1690" s="272" t="s">
        <v>264</v>
      </c>
      <c r="O1690" s="272" t="s">
        <v>677</v>
      </c>
      <c r="P1690" s="272" t="s">
        <v>677</v>
      </c>
      <c r="Q1690" s="272" t="s">
        <v>677</v>
      </c>
      <c r="R1690" s="272" t="s">
        <v>677</v>
      </c>
      <c r="S1690" s="272" t="s">
        <v>677</v>
      </c>
      <c r="T1690" s="272" t="s">
        <v>677</v>
      </c>
      <c r="U1690" s="272" t="s">
        <v>677</v>
      </c>
      <c r="V1690" s="272" t="s">
        <v>677</v>
      </c>
      <c r="W1690" s="272" t="s">
        <v>677</v>
      </c>
      <c r="X1690" s="272" t="s">
        <v>677</v>
      </c>
      <c r="Y1690" s="272" t="s">
        <v>677</v>
      </c>
      <c r="Z1690" s="272" t="s">
        <v>677</v>
      </c>
      <c r="AA1690" s="272" t="s">
        <v>677</v>
      </c>
      <c r="AB1690" s="272" t="s">
        <v>677</v>
      </c>
      <c r="AC1690" s="272" t="s">
        <v>677</v>
      </c>
      <c r="AD1690" s="272" t="s">
        <v>677</v>
      </c>
      <c r="AE1690" s="272" t="s">
        <v>677</v>
      </c>
      <c r="AF1690" s="272" t="s">
        <v>677</v>
      </c>
      <c r="AG1690" s="272" t="s">
        <v>677</v>
      </c>
      <c r="AH1690" s="272" t="s">
        <v>677</v>
      </c>
      <c r="AI1690" s="272" t="s">
        <v>677</v>
      </c>
      <c r="AJ1690" s="272" t="s">
        <v>677</v>
      </c>
      <c r="AK1690" s="272" t="s">
        <v>677</v>
      </c>
      <c r="AL1690" s="272" t="s">
        <v>677</v>
      </c>
      <c r="AM1690" s="272" t="s">
        <v>677</v>
      </c>
      <c r="AN1690" s="272" t="s">
        <v>677</v>
      </c>
      <c r="AO1690" s="272" t="s">
        <v>677</v>
      </c>
      <c r="AP1690" s="272" t="s">
        <v>677</v>
      </c>
      <c r="AQ1690" s="272" t="s">
        <v>677</v>
      </c>
      <c r="AR1690" s="272" t="s">
        <v>677</v>
      </c>
      <c r="AS1690" s="272" t="s">
        <v>677</v>
      </c>
      <c r="AT1690" s="272" t="s">
        <v>677</v>
      </c>
      <c r="AU1690" s="272" t="s">
        <v>677</v>
      </c>
      <c r="AV1690" s="272" t="s">
        <v>677</v>
      </c>
      <c r="AW1690" s="272" t="s">
        <v>677</v>
      </c>
      <c r="AX1690" s="272" t="s">
        <v>677</v>
      </c>
    </row>
    <row r="1691" spans="1:50">
      <c r="A1691" s="272">
        <v>811191</v>
      </c>
      <c r="B1691" s="272" t="s">
        <v>712</v>
      </c>
      <c r="C1691" s="272" t="s">
        <v>262</v>
      </c>
      <c r="D1691" s="272" t="s">
        <v>264</v>
      </c>
      <c r="E1691" s="272" t="s">
        <v>264</v>
      </c>
      <c r="F1691" s="272" t="s">
        <v>264</v>
      </c>
      <c r="G1691" s="272" t="s">
        <v>264</v>
      </c>
      <c r="H1691" s="272" t="s">
        <v>262</v>
      </c>
      <c r="I1691" s="272" t="s">
        <v>264</v>
      </c>
      <c r="J1691" s="272" t="s">
        <v>264</v>
      </c>
      <c r="K1691" s="272" t="s">
        <v>264</v>
      </c>
      <c r="L1691" s="272" t="s">
        <v>264</v>
      </c>
      <c r="M1691" s="272" t="s">
        <v>262</v>
      </c>
      <c r="N1691" s="272" t="s">
        <v>264</v>
      </c>
      <c r="O1691" s="272" t="s">
        <v>677</v>
      </c>
      <c r="P1691" s="272" t="s">
        <v>677</v>
      </c>
      <c r="Q1691" s="272" t="s">
        <v>677</v>
      </c>
      <c r="R1691" s="272" t="s">
        <v>677</v>
      </c>
      <c r="S1691" s="272" t="s">
        <v>677</v>
      </c>
      <c r="T1691" s="272" t="s">
        <v>677</v>
      </c>
      <c r="U1691" s="272" t="s">
        <v>677</v>
      </c>
      <c r="V1691" s="272" t="s">
        <v>677</v>
      </c>
      <c r="W1691" s="272" t="s">
        <v>677</v>
      </c>
      <c r="X1691" s="272" t="s">
        <v>677</v>
      </c>
      <c r="Y1691" s="272" t="s">
        <v>677</v>
      </c>
      <c r="Z1691" s="272" t="s">
        <v>677</v>
      </c>
      <c r="AA1691" s="272" t="s">
        <v>677</v>
      </c>
      <c r="AB1691" s="272" t="s">
        <v>677</v>
      </c>
      <c r="AC1691" s="272" t="s">
        <v>677</v>
      </c>
      <c r="AD1691" s="272" t="s">
        <v>677</v>
      </c>
      <c r="AE1691" s="272" t="s">
        <v>677</v>
      </c>
      <c r="AF1691" s="272" t="s">
        <v>677</v>
      </c>
      <c r="AG1691" s="272" t="s">
        <v>677</v>
      </c>
      <c r="AH1691" s="272" t="s">
        <v>677</v>
      </c>
      <c r="AI1691" s="272" t="s">
        <v>677</v>
      </c>
      <c r="AJ1691" s="272" t="s">
        <v>677</v>
      </c>
      <c r="AK1691" s="272" t="s">
        <v>677</v>
      </c>
      <c r="AL1691" s="272" t="s">
        <v>677</v>
      </c>
      <c r="AM1691" s="272" t="s">
        <v>677</v>
      </c>
      <c r="AN1691" s="272" t="s">
        <v>677</v>
      </c>
      <c r="AO1691" s="272" t="s">
        <v>677</v>
      </c>
      <c r="AP1691" s="272" t="s">
        <v>677</v>
      </c>
      <c r="AQ1691" s="272" t="s">
        <v>677</v>
      </c>
      <c r="AR1691" s="272" t="s">
        <v>677</v>
      </c>
      <c r="AS1691" s="272" t="s">
        <v>677</v>
      </c>
      <c r="AT1691" s="272" t="s">
        <v>677</v>
      </c>
      <c r="AU1691" s="272" t="s">
        <v>677</v>
      </c>
      <c r="AV1691" s="272" t="s">
        <v>677</v>
      </c>
      <c r="AW1691" s="272" t="s">
        <v>677</v>
      </c>
      <c r="AX1691" s="272" t="s">
        <v>677</v>
      </c>
    </row>
    <row r="1692" spans="1:50">
      <c r="A1692" s="272">
        <v>811208</v>
      </c>
      <c r="B1692" s="272" t="s">
        <v>712</v>
      </c>
      <c r="C1692" s="272" t="s">
        <v>264</v>
      </c>
      <c r="D1692" s="272" t="s">
        <v>262</v>
      </c>
      <c r="E1692" s="272" t="s">
        <v>264</v>
      </c>
      <c r="F1692" s="272" t="s">
        <v>264</v>
      </c>
      <c r="G1692" s="272" t="s">
        <v>264</v>
      </c>
      <c r="H1692" s="272" t="s">
        <v>262</v>
      </c>
      <c r="I1692" s="272" t="s">
        <v>264</v>
      </c>
      <c r="J1692" s="272" t="s">
        <v>263</v>
      </c>
      <c r="K1692" s="272" t="s">
        <v>263</v>
      </c>
      <c r="L1692" s="272" t="s">
        <v>263</v>
      </c>
      <c r="M1692" s="272" t="s">
        <v>264</v>
      </c>
      <c r="N1692" s="272" t="s">
        <v>263</v>
      </c>
      <c r="O1692" s="272" t="s">
        <v>677</v>
      </c>
      <c r="P1692" s="272" t="s">
        <v>677</v>
      </c>
      <c r="Q1692" s="272" t="s">
        <v>677</v>
      </c>
      <c r="R1692" s="272" t="s">
        <v>677</v>
      </c>
      <c r="S1692" s="272" t="s">
        <v>677</v>
      </c>
      <c r="T1692" s="272" t="s">
        <v>677</v>
      </c>
      <c r="U1692" s="272" t="s">
        <v>677</v>
      </c>
      <c r="V1692" s="272" t="s">
        <v>677</v>
      </c>
      <c r="W1692" s="272" t="s">
        <v>677</v>
      </c>
      <c r="X1692" s="272" t="s">
        <v>677</v>
      </c>
      <c r="Y1692" s="272" t="s">
        <v>677</v>
      </c>
      <c r="Z1692" s="272" t="s">
        <v>677</v>
      </c>
      <c r="AA1692" s="272" t="s">
        <v>677</v>
      </c>
      <c r="AB1692" s="272" t="s">
        <v>677</v>
      </c>
      <c r="AC1692" s="272" t="s">
        <v>677</v>
      </c>
      <c r="AD1692" s="272" t="s">
        <v>677</v>
      </c>
      <c r="AE1692" s="272" t="s">
        <v>677</v>
      </c>
      <c r="AF1692" s="272" t="s">
        <v>677</v>
      </c>
      <c r="AG1692" s="272" t="s">
        <v>677</v>
      </c>
      <c r="AH1692" s="272" t="s">
        <v>677</v>
      </c>
      <c r="AI1692" s="272" t="s">
        <v>677</v>
      </c>
      <c r="AJ1692" s="272" t="s">
        <v>677</v>
      </c>
      <c r="AK1692" s="272" t="s">
        <v>677</v>
      </c>
      <c r="AL1692" s="272" t="s">
        <v>677</v>
      </c>
      <c r="AM1692" s="272" t="s">
        <v>677</v>
      </c>
      <c r="AN1692" s="272" t="s">
        <v>677</v>
      </c>
      <c r="AO1692" s="272" t="s">
        <v>677</v>
      </c>
      <c r="AP1692" s="272" t="s">
        <v>677</v>
      </c>
      <c r="AQ1692" s="272" t="s">
        <v>677</v>
      </c>
      <c r="AR1692" s="272" t="s">
        <v>677</v>
      </c>
      <c r="AS1692" s="272" t="s">
        <v>677</v>
      </c>
      <c r="AT1692" s="272" t="s">
        <v>677</v>
      </c>
      <c r="AU1692" s="272" t="s">
        <v>677</v>
      </c>
      <c r="AV1692" s="272" t="s">
        <v>677</v>
      </c>
      <c r="AW1692" s="272" t="s">
        <v>677</v>
      </c>
      <c r="AX1692" s="272" t="s">
        <v>677</v>
      </c>
    </row>
    <row r="1693" spans="1:50">
      <c r="A1693" s="272">
        <v>811213</v>
      </c>
      <c r="B1693" s="272" t="s">
        <v>712</v>
      </c>
      <c r="C1693" s="272" t="s">
        <v>264</v>
      </c>
      <c r="D1693" s="272" t="s">
        <v>264</v>
      </c>
      <c r="E1693" s="272" t="s">
        <v>264</v>
      </c>
      <c r="F1693" s="272" t="s">
        <v>264</v>
      </c>
      <c r="G1693" s="272" t="s">
        <v>264</v>
      </c>
      <c r="H1693" s="272" t="s">
        <v>264</v>
      </c>
      <c r="I1693" s="272" t="s">
        <v>263</v>
      </c>
      <c r="J1693" s="272" t="s">
        <v>263</v>
      </c>
      <c r="K1693" s="272" t="s">
        <v>263</v>
      </c>
      <c r="L1693" s="272" t="s">
        <v>263</v>
      </c>
      <c r="M1693" s="272" t="s">
        <v>263</v>
      </c>
      <c r="N1693" s="272" t="s">
        <v>263</v>
      </c>
      <c r="O1693" s="272" t="s">
        <v>677</v>
      </c>
      <c r="P1693" s="272" t="s">
        <v>677</v>
      </c>
      <c r="Q1693" s="272" t="s">
        <v>677</v>
      </c>
      <c r="R1693" s="272" t="s">
        <v>677</v>
      </c>
      <c r="S1693" s="272" t="s">
        <v>677</v>
      </c>
      <c r="T1693" s="272" t="s">
        <v>677</v>
      </c>
      <c r="U1693" s="272" t="s">
        <v>677</v>
      </c>
      <c r="V1693" s="272" t="s">
        <v>677</v>
      </c>
      <c r="W1693" s="272" t="s">
        <v>677</v>
      </c>
      <c r="X1693" s="272" t="s">
        <v>677</v>
      </c>
      <c r="Y1693" s="272" t="s">
        <v>677</v>
      </c>
      <c r="Z1693" s="272" t="s">
        <v>677</v>
      </c>
      <c r="AA1693" s="272" t="s">
        <v>677</v>
      </c>
      <c r="AB1693" s="272" t="s">
        <v>677</v>
      </c>
      <c r="AC1693" s="272" t="s">
        <v>677</v>
      </c>
      <c r="AD1693" s="272" t="s">
        <v>677</v>
      </c>
      <c r="AE1693" s="272" t="s">
        <v>677</v>
      </c>
      <c r="AF1693" s="272" t="s">
        <v>677</v>
      </c>
      <c r="AG1693" s="272" t="s">
        <v>677</v>
      </c>
      <c r="AH1693" s="272" t="s">
        <v>677</v>
      </c>
      <c r="AI1693" s="272" t="s">
        <v>677</v>
      </c>
      <c r="AJ1693" s="272" t="s">
        <v>677</v>
      </c>
      <c r="AK1693" s="272" t="s">
        <v>677</v>
      </c>
      <c r="AL1693" s="272" t="s">
        <v>677</v>
      </c>
      <c r="AM1693" s="272" t="s">
        <v>677</v>
      </c>
      <c r="AN1693" s="272" t="s">
        <v>677</v>
      </c>
      <c r="AO1693" s="272" t="s">
        <v>677</v>
      </c>
      <c r="AP1693" s="272" t="s">
        <v>677</v>
      </c>
      <c r="AQ1693" s="272" t="s">
        <v>677</v>
      </c>
      <c r="AR1693" s="272" t="s">
        <v>677</v>
      </c>
      <c r="AS1693" s="272" t="s">
        <v>677</v>
      </c>
      <c r="AT1693" s="272" t="s">
        <v>677</v>
      </c>
      <c r="AU1693" s="272" t="s">
        <v>677</v>
      </c>
      <c r="AV1693" s="272" t="s">
        <v>677</v>
      </c>
      <c r="AW1693" s="272" t="s">
        <v>677</v>
      </c>
      <c r="AX1693" s="272" t="s">
        <v>677</v>
      </c>
    </row>
    <row r="1694" spans="1:50">
      <c r="A1694" s="272">
        <v>811214</v>
      </c>
      <c r="B1694" s="272" t="s">
        <v>712</v>
      </c>
      <c r="C1694" s="272" t="s">
        <v>264</v>
      </c>
      <c r="D1694" s="272" t="s">
        <v>264</v>
      </c>
      <c r="E1694" s="272" t="s">
        <v>264</v>
      </c>
      <c r="F1694" s="272" t="s">
        <v>264</v>
      </c>
      <c r="G1694" s="272" t="s">
        <v>263</v>
      </c>
      <c r="H1694" s="272" t="s">
        <v>263</v>
      </c>
      <c r="I1694" s="272" t="s">
        <v>264</v>
      </c>
      <c r="J1694" s="272" t="s">
        <v>264</v>
      </c>
      <c r="K1694" s="272" t="s">
        <v>263</v>
      </c>
      <c r="L1694" s="272" t="s">
        <v>263</v>
      </c>
      <c r="M1694" s="272" t="s">
        <v>263</v>
      </c>
      <c r="N1694" s="272" t="s">
        <v>263</v>
      </c>
      <c r="O1694" s="272" t="s">
        <v>677</v>
      </c>
      <c r="P1694" s="272" t="s">
        <v>677</v>
      </c>
      <c r="Q1694" s="272" t="s">
        <v>677</v>
      </c>
      <c r="R1694" s="272" t="s">
        <v>677</v>
      </c>
      <c r="S1694" s="272" t="s">
        <v>677</v>
      </c>
      <c r="T1694" s="272" t="s">
        <v>677</v>
      </c>
      <c r="U1694" s="272" t="s">
        <v>677</v>
      </c>
      <c r="V1694" s="272" t="s">
        <v>677</v>
      </c>
      <c r="W1694" s="272" t="s">
        <v>677</v>
      </c>
      <c r="X1694" s="272" t="s">
        <v>677</v>
      </c>
      <c r="Y1694" s="272" t="s">
        <v>677</v>
      </c>
      <c r="Z1694" s="272" t="s">
        <v>677</v>
      </c>
      <c r="AA1694" s="272" t="s">
        <v>677</v>
      </c>
      <c r="AB1694" s="272" t="s">
        <v>677</v>
      </c>
      <c r="AC1694" s="272" t="s">
        <v>677</v>
      </c>
      <c r="AD1694" s="272" t="s">
        <v>677</v>
      </c>
      <c r="AE1694" s="272" t="s">
        <v>677</v>
      </c>
      <c r="AF1694" s="272" t="s">
        <v>677</v>
      </c>
      <c r="AG1694" s="272" t="s">
        <v>677</v>
      </c>
      <c r="AH1694" s="272" t="s">
        <v>677</v>
      </c>
      <c r="AI1694" s="272" t="s">
        <v>677</v>
      </c>
      <c r="AJ1694" s="272" t="s">
        <v>677</v>
      </c>
      <c r="AK1694" s="272" t="s">
        <v>677</v>
      </c>
      <c r="AL1694" s="272" t="s">
        <v>677</v>
      </c>
      <c r="AM1694" s="272" t="s">
        <v>677</v>
      </c>
      <c r="AN1694" s="272" t="s">
        <v>677</v>
      </c>
      <c r="AO1694" s="272" t="s">
        <v>677</v>
      </c>
      <c r="AP1694" s="272" t="s">
        <v>677</v>
      </c>
      <c r="AQ1694" s="272" t="s">
        <v>677</v>
      </c>
      <c r="AR1694" s="272" t="s">
        <v>677</v>
      </c>
      <c r="AS1694" s="272" t="s">
        <v>677</v>
      </c>
      <c r="AT1694" s="272" t="s">
        <v>677</v>
      </c>
      <c r="AU1694" s="272" t="s">
        <v>677</v>
      </c>
      <c r="AV1694" s="272" t="s">
        <v>677</v>
      </c>
      <c r="AW1694" s="272" t="s">
        <v>677</v>
      </c>
      <c r="AX1694" s="272" t="s">
        <v>677</v>
      </c>
    </row>
    <row r="1695" spans="1:50">
      <c r="A1695" s="272">
        <v>811215</v>
      </c>
      <c r="B1695" s="272" t="s">
        <v>712</v>
      </c>
      <c r="C1695" s="272" t="s">
        <v>264</v>
      </c>
      <c r="D1695" s="272" t="s">
        <v>262</v>
      </c>
      <c r="E1695" s="272" t="s">
        <v>263</v>
      </c>
      <c r="F1695" s="272" t="s">
        <v>262</v>
      </c>
      <c r="G1695" s="272" t="s">
        <v>264</v>
      </c>
      <c r="H1695" s="272" t="s">
        <v>264</v>
      </c>
      <c r="I1695" s="272" t="s">
        <v>264</v>
      </c>
      <c r="J1695" s="272" t="s">
        <v>263</v>
      </c>
      <c r="K1695" s="272" t="s">
        <v>264</v>
      </c>
      <c r="L1695" s="272" t="s">
        <v>264</v>
      </c>
      <c r="M1695" s="272" t="s">
        <v>264</v>
      </c>
      <c r="N1695" s="272" t="s">
        <v>263</v>
      </c>
      <c r="O1695" s="272" t="s">
        <v>677</v>
      </c>
      <c r="P1695" s="272" t="s">
        <v>677</v>
      </c>
      <c r="Q1695" s="272" t="s">
        <v>677</v>
      </c>
      <c r="R1695" s="272" t="s">
        <v>677</v>
      </c>
      <c r="S1695" s="272" t="s">
        <v>677</v>
      </c>
      <c r="T1695" s="272" t="s">
        <v>677</v>
      </c>
      <c r="U1695" s="272" t="s">
        <v>677</v>
      </c>
      <c r="V1695" s="272" t="s">
        <v>677</v>
      </c>
      <c r="W1695" s="272" t="s">
        <v>677</v>
      </c>
      <c r="X1695" s="272" t="s">
        <v>677</v>
      </c>
      <c r="Y1695" s="272" t="s">
        <v>677</v>
      </c>
      <c r="Z1695" s="272" t="s">
        <v>677</v>
      </c>
      <c r="AA1695" s="272" t="s">
        <v>677</v>
      </c>
      <c r="AB1695" s="272" t="s">
        <v>677</v>
      </c>
      <c r="AC1695" s="272" t="s">
        <v>677</v>
      </c>
      <c r="AD1695" s="272" t="s">
        <v>677</v>
      </c>
      <c r="AE1695" s="272" t="s">
        <v>677</v>
      </c>
      <c r="AF1695" s="272" t="s">
        <v>677</v>
      </c>
      <c r="AG1695" s="272" t="s">
        <v>677</v>
      </c>
      <c r="AH1695" s="272" t="s">
        <v>677</v>
      </c>
      <c r="AI1695" s="272" t="s">
        <v>677</v>
      </c>
      <c r="AJ1695" s="272" t="s">
        <v>677</v>
      </c>
      <c r="AK1695" s="272" t="s">
        <v>677</v>
      </c>
      <c r="AL1695" s="272" t="s">
        <v>677</v>
      </c>
      <c r="AM1695" s="272" t="s">
        <v>677</v>
      </c>
      <c r="AN1695" s="272" t="s">
        <v>677</v>
      </c>
      <c r="AO1695" s="272" t="s">
        <v>677</v>
      </c>
      <c r="AP1695" s="272" t="s">
        <v>677</v>
      </c>
      <c r="AQ1695" s="272" t="s">
        <v>677</v>
      </c>
      <c r="AR1695" s="272" t="s">
        <v>677</v>
      </c>
      <c r="AS1695" s="272" t="s">
        <v>677</v>
      </c>
      <c r="AT1695" s="272" t="s">
        <v>677</v>
      </c>
      <c r="AU1695" s="272" t="s">
        <v>677</v>
      </c>
      <c r="AV1695" s="272" t="s">
        <v>677</v>
      </c>
      <c r="AW1695" s="272" t="s">
        <v>677</v>
      </c>
      <c r="AX1695" s="272" t="s">
        <v>677</v>
      </c>
    </row>
    <row r="1696" spans="1:50">
      <c r="A1696" s="272">
        <v>811216</v>
      </c>
      <c r="B1696" s="272" t="s">
        <v>712</v>
      </c>
      <c r="C1696" s="272" t="s">
        <v>262</v>
      </c>
      <c r="D1696" s="272" t="s">
        <v>262</v>
      </c>
      <c r="E1696" s="272" t="s">
        <v>264</v>
      </c>
      <c r="F1696" s="272" t="s">
        <v>263</v>
      </c>
      <c r="G1696" s="272" t="s">
        <v>263</v>
      </c>
      <c r="H1696" s="272" t="s">
        <v>263</v>
      </c>
      <c r="I1696" s="272" t="s">
        <v>262</v>
      </c>
      <c r="J1696" s="272" t="s">
        <v>263</v>
      </c>
      <c r="K1696" s="272" t="s">
        <v>264</v>
      </c>
      <c r="L1696" s="272" t="s">
        <v>264</v>
      </c>
      <c r="M1696" s="272" t="s">
        <v>264</v>
      </c>
      <c r="N1696" s="272" t="s">
        <v>263</v>
      </c>
      <c r="O1696" s="272" t="s">
        <v>677</v>
      </c>
      <c r="P1696" s="272" t="s">
        <v>677</v>
      </c>
      <c r="Q1696" s="272" t="s">
        <v>677</v>
      </c>
      <c r="R1696" s="272" t="s">
        <v>677</v>
      </c>
      <c r="S1696" s="272" t="s">
        <v>677</v>
      </c>
      <c r="T1696" s="272" t="s">
        <v>677</v>
      </c>
      <c r="U1696" s="272" t="s">
        <v>677</v>
      </c>
      <c r="V1696" s="272" t="s">
        <v>677</v>
      </c>
      <c r="W1696" s="272" t="s">
        <v>677</v>
      </c>
      <c r="X1696" s="272" t="s">
        <v>677</v>
      </c>
      <c r="Y1696" s="272" t="s">
        <v>677</v>
      </c>
      <c r="Z1696" s="272" t="s">
        <v>677</v>
      </c>
      <c r="AA1696" s="272" t="s">
        <v>677</v>
      </c>
      <c r="AB1696" s="272" t="s">
        <v>677</v>
      </c>
      <c r="AC1696" s="272" t="s">
        <v>677</v>
      </c>
      <c r="AD1696" s="272" t="s">
        <v>677</v>
      </c>
      <c r="AE1696" s="272" t="s">
        <v>677</v>
      </c>
      <c r="AF1696" s="272" t="s">
        <v>677</v>
      </c>
      <c r="AG1696" s="272" t="s">
        <v>677</v>
      </c>
      <c r="AH1696" s="272" t="s">
        <v>677</v>
      </c>
      <c r="AI1696" s="272" t="s">
        <v>677</v>
      </c>
      <c r="AJ1696" s="272" t="s">
        <v>677</v>
      </c>
      <c r="AK1696" s="272" t="s">
        <v>677</v>
      </c>
      <c r="AL1696" s="272" t="s">
        <v>677</v>
      </c>
      <c r="AM1696" s="272" t="s">
        <v>677</v>
      </c>
      <c r="AN1696" s="272" t="s">
        <v>677</v>
      </c>
      <c r="AO1696" s="272" t="s">
        <v>677</v>
      </c>
      <c r="AP1696" s="272" t="s">
        <v>677</v>
      </c>
      <c r="AQ1696" s="272" t="s">
        <v>677</v>
      </c>
      <c r="AR1696" s="272" t="s">
        <v>677</v>
      </c>
      <c r="AS1696" s="272" t="s">
        <v>677</v>
      </c>
      <c r="AT1696" s="272" t="s">
        <v>677</v>
      </c>
      <c r="AU1696" s="272" t="s">
        <v>677</v>
      </c>
      <c r="AV1696" s="272" t="s">
        <v>677</v>
      </c>
      <c r="AW1696" s="272" t="s">
        <v>677</v>
      </c>
      <c r="AX1696" s="272" t="s">
        <v>677</v>
      </c>
    </row>
    <row r="1697" spans="1:50">
      <c r="A1697" s="272">
        <v>811220</v>
      </c>
      <c r="B1697" s="272" t="s">
        <v>712</v>
      </c>
      <c r="C1697" s="272" t="s">
        <v>262</v>
      </c>
      <c r="D1697" s="272" t="s">
        <v>263</v>
      </c>
      <c r="E1697" s="272" t="s">
        <v>263</v>
      </c>
      <c r="F1697" s="272" t="s">
        <v>262</v>
      </c>
      <c r="G1697" s="272" t="s">
        <v>262</v>
      </c>
      <c r="H1697" s="272" t="s">
        <v>262</v>
      </c>
      <c r="I1697" s="272" t="s">
        <v>264</v>
      </c>
      <c r="J1697" s="272" t="s">
        <v>263</v>
      </c>
      <c r="K1697" s="272" t="s">
        <v>263</v>
      </c>
      <c r="L1697" s="272" t="s">
        <v>263</v>
      </c>
      <c r="M1697" s="272" t="s">
        <v>264</v>
      </c>
      <c r="N1697" s="272" t="s">
        <v>264</v>
      </c>
      <c r="O1697" s="272" t="s">
        <v>677</v>
      </c>
      <c r="P1697" s="272" t="s">
        <v>677</v>
      </c>
      <c r="Q1697" s="272" t="s">
        <v>677</v>
      </c>
      <c r="R1697" s="272" t="s">
        <v>677</v>
      </c>
      <c r="S1697" s="272" t="s">
        <v>677</v>
      </c>
      <c r="T1697" s="272" t="s">
        <v>677</v>
      </c>
      <c r="U1697" s="272" t="s">
        <v>677</v>
      </c>
      <c r="V1697" s="272" t="s">
        <v>677</v>
      </c>
      <c r="W1697" s="272" t="s">
        <v>677</v>
      </c>
      <c r="X1697" s="272" t="s">
        <v>677</v>
      </c>
      <c r="Y1697" s="272" t="s">
        <v>677</v>
      </c>
      <c r="Z1697" s="272" t="s">
        <v>677</v>
      </c>
      <c r="AA1697" s="272" t="s">
        <v>677</v>
      </c>
      <c r="AB1697" s="272" t="s">
        <v>677</v>
      </c>
      <c r="AC1697" s="272" t="s">
        <v>677</v>
      </c>
      <c r="AD1697" s="272" t="s">
        <v>677</v>
      </c>
      <c r="AE1697" s="272" t="s">
        <v>677</v>
      </c>
      <c r="AF1697" s="272" t="s">
        <v>677</v>
      </c>
      <c r="AG1697" s="272" t="s">
        <v>677</v>
      </c>
      <c r="AH1697" s="272" t="s">
        <v>677</v>
      </c>
      <c r="AI1697" s="272" t="s">
        <v>677</v>
      </c>
      <c r="AJ1697" s="272" t="s">
        <v>677</v>
      </c>
      <c r="AK1697" s="272" t="s">
        <v>677</v>
      </c>
      <c r="AL1697" s="272" t="s">
        <v>677</v>
      </c>
      <c r="AM1697" s="272" t="s">
        <v>677</v>
      </c>
      <c r="AN1697" s="272" t="s">
        <v>677</v>
      </c>
      <c r="AO1697" s="272" t="s">
        <v>677</v>
      </c>
      <c r="AP1697" s="272" t="s">
        <v>677</v>
      </c>
      <c r="AQ1697" s="272" t="s">
        <v>677</v>
      </c>
      <c r="AR1697" s="272" t="s">
        <v>677</v>
      </c>
      <c r="AS1697" s="272" t="s">
        <v>677</v>
      </c>
      <c r="AT1697" s="272" t="s">
        <v>677</v>
      </c>
      <c r="AU1697" s="272" t="s">
        <v>677</v>
      </c>
      <c r="AV1697" s="272" t="s">
        <v>677</v>
      </c>
      <c r="AW1697" s="272" t="s">
        <v>677</v>
      </c>
      <c r="AX1697" s="272" t="s">
        <v>677</v>
      </c>
    </row>
    <row r="1698" spans="1:50">
      <c r="A1698" s="272">
        <v>811221</v>
      </c>
      <c r="B1698" s="272" t="s">
        <v>712</v>
      </c>
      <c r="C1698" s="272" t="s">
        <v>264</v>
      </c>
      <c r="D1698" s="272" t="s">
        <v>263</v>
      </c>
      <c r="E1698" s="272" t="s">
        <v>264</v>
      </c>
      <c r="F1698" s="272" t="s">
        <v>262</v>
      </c>
      <c r="G1698" s="272" t="s">
        <v>263</v>
      </c>
      <c r="H1698" s="272" t="s">
        <v>264</v>
      </c>
      <c r="I1698" s="272" t="s">
        <v>264</v>
      </c>
      <c r="J1698" s="272" t="s">
        <v>263</v>
      </c>
      <c r="K1698" s="272" t="s">
        <v>263</v>
      </c>
      <c r="L1698" s="272" t="s">
        <v>263</v>
      </c>
      <c r="M1698" s="272" t="s">
        <v>263</v>
      </c>
      <c r="N1698" s="272" t="s">
        <v>263</v>
      </c>
      <c r="O1698" s="272" t="s">
        <v>677</v>
      </c>
      <c r="P1698" s="272" t="s">
        <v>677</v>
      </c>
      <c r="Q1698" s="272" t="s">
        <v>677</v>
      </c>
      <c r="R1698" s="272" t="s">
        <v>677</v>
      </c>
      <c r="S1698" s="272" t="s">
        <v>677</v>
      </c>
      <c r="T1698" s="272" t="s">
        <v>677</v>
      </c>
      <c r="U1698" s="272" t="s">
        <v>677</v>
      </c>
      <c r="V1698" s="272" t="s">
        <v>677</v>
      </c>
      <c r="W1698" s="272" t="s">
        <v>677</v>
      </c>
      <c r="X1698" s="272" t="s">
        <v>677</v>
      </c>
      <c r="Y1698" s="272" t="s">
        <v>677</v>
      </c>
      <c r="Z1698" s="272" t="s">
        <v>677</v>
      </c>
      <c r="AA1698" s="272" t="s">
        <v>677</v>
      </c>
      <c r="AB1698" s="272" t="s">
        <v>677</v>
      </c>
      <c r="AC1698" s="272" t="s">
        <v>677</v>
      </c>
      <c r="AD1698" s="272" t="s">
        <v>677</v>
      </c>
      <c r="AE1698" s="272" t="s">
        <v>677</v>
      </c>
      <c r="AF1698" s="272" t="s">
        <v>677</v>
      </c>
      <c r="AG1698" s="272" t="s">
        <v>677</v>
      </c>
      <c r="AH1698" s="272" t="s">
        <v>677</v>
      </c>
      <c r="AI1698" s="272" t="s">
        <v>677</v>
      </c>
      <c r="AJ1698" s="272" t="s">
        <v>677</v>
      </c>
      <c r="AK1698" s="272" t="s">
        <v>677</v>
      </c>
      <c r="AL1698" s="272" t="s">
        <v>677</v>
      </c>
      <c r="AM1698" s="272" t="s">
        <v>677</v>
      </c>
      <c r="AN1698" s="272" t="s">
        <v>677</v>
      </c>
      <c r="AO1698" s="272" t="s">
        <v>677</v>
      </c>
      <c r="AP1698" s="272" t="s">
        <v>677</v>
      </c>
      <c r="AQ1698" s="272" t="s">
        <v>677</v>
      </c>
      <c r="AR1698" s="272" t="s">
        <v>677</v>
      </c>
      <c r="AS1698" s="272" t="s">
        <v>677</v>
      </c>
      <c r="AT1698" s="272" t="s">
        <v>677</v>
      </c>
      <c r="AU1698" s="272" t="s">
        <v>677</v>
      </c>
      <c r="AV1698" s="272" t="s">
        <v>677</v>
      </c>
      <c r="AW1698" s="272" t="s">
        <v>677</v>
      </c>
      <c r="AX1698" s="272" t="s">
        <v>677</v>
      </c>
    </row>
    <row r="1699" spans="1:50">
      <c r="A1699" s="272">
        <v>811222</v>
      </c>
      <c r="B1699" s="272" t="s">
        <v>712</v>
      </c>
      <c r="C1699" s="272" t="s">
        <v>262</v>
      </c>
      <c r="D1699" s="272" t="s">
        <v>264</v>
      </c>
      <c r="E1699" s="272" t="s">
        <v>262</v>
      </c>
      <c r="F1699" s="272" t="s">
        <v>262</v>
      </c>
      <c r="G1699" s="272" t="s">
        <v>264</v>
      </c>
      <c r="H1699" s="272" t="s">
        <v>264</v>
      </c>
      <c r="I1699" s="272" t="s">
        <v>263</v>
      </c>
      <c r="J1699" s="272" t="s">
        <v>264</v>
      </c>
      <c r="K1699" s="272" t="s">
        <v>263</v>
      </c>
      <c r="L1699" s="272" t="s">
        <v>263</v>
      </c>
      <c r="M1699" s="272" t="s">
        <v>263</v>
      </c>
      <c r="N1699" s="272" t="s">
        <v>263</v>
      </c>
      <c r="O1699" s="272" t="s">
        <v>677</v>
      </c>
      <c r="P1699" s="272" t="s">
        <v>677</v>
      </c>
      <c r="Q1699" s="272" t="s">
        <v>677</v>
      </c>
      <c r="R1699" s="272" t="s">
        <v>677</v>
      </c>
      <c r="S1699" s="272" t="s">
        <v>677</v>
      </c>
      <c r="T1699" s="272" t="s">
        <v>677</v>
      </c>
      <c r="U1699" s="272" t="s">
        <v>677</v>
      </c>
      <c r="V1699" s="272" t="s">
        <v>677</v>
      </c>
      <c r="W1699" s="272" t="s">
        <v>677</v>
      </c>
      <c r="X1699" s="272" t="s">
        <v>677</v>
      </c>
      <c r="Y1699" s="272" t="s">
        <v>677</v>
      </c>
      <c r="Z1699" s="272" t="s">
        <v>677</v>
      </c>
      <c r="AA1699" s="272" t="s">
        <v>677</v>
      </c>
      <c r="AB1699" s="272" t="s">
        <v>677</v>
      </c>
      <c r="AC1699" s="272" t="s">
        <v>677</v>
      </c>
      <c r="AD1699" s="272" t="s">
        <v>677</v>
      </c>
      <c r="AE1699" s="272" t="s">
        <v>677</v>
      </c>
      <c r="AF1699" s="272" t="s">
        <v>677</v>
      </c>
      <c r="AG1699" s="272" t="s">
        <v>677</v>
      </c>
      <c r="AH1699" s="272" t="s">
        <v>677</v>
      </c>
      <c r="AI1699" s="272" t="s">
        <v>677</v>
      </c>
      <c r="AJ1699" s="272" t="s">
        <v>677</v>
      </c>
      <c r="AK1699" s="272" t="s">
        <v>677</v>
      </c>
      <c r="AL1699" s="272" t="s">
        <v>677</v>
      </c>
      <c r="AM1699" s="272" t="s">
        <v>677</v>
      </c>
      <c r="AN1699" s="272" t="s">
        <v>677</v>
      </c>
      <c r="AO1699" s="272" t="s">
        <v>677</v>
      </c>
      <c r="AP1699" s="272" t="s">
        <v>677</v>
      </c>
      <c r="AQ1699" s="272" t="s">
        <v>677</v>
      </c>
      <c r="AR1699" s="272" t="s">
        <v>677</v>
      </c>
      <c r="AS1699" s="272" t="s">
        <v>677</v>
      </c>
      <c r="AT1699" s="272" t="s">
        <v>677</v>
      </c>
      <c r="AU1699" s="272" t="s">
        <v>677</v>
      </c>
      <c r="AV1699" s="272" t="s">
        <v>677</v>
      </c>
      <c r="AW1699" s="272" t="s">
        <v>677</v>
      </c>
      <c r="AX1699" s="272" t="s">
        <v>677</v>
      </c>
    </row>
    <row r="1700" spans="1:50">
      <c r="A1700" s="272">
        <v>811231</v>
      </c>
      <c r="B1700" s="272" t="s">
        <v>712</v>
      </c>
      <c r="C1700" s="272" t="s">
        <v>264</v>
      </c>
      <c r="D1700" s="272" t="s">
        <v>263</v>
      </c>
      <c r="E1700" s="272" t="s">
        <v>264</v>
      </c>
      <c r="F1700" s="272" t="s">
        <v>264</v>
      </c>
      <c r="G1700" s="272" t="s">
        <v>262</v>
      </c>
      <c r="H1700" s="272" t="s">
        <v>264</v>
      </c>
      <c r="I1700" s="272" t="s">
        <v>263</v>
      </c>
      <c r="J1700" s="272" t="s">
        <v>263</v>
      </c>
      <c r="K1700" s="272" t="s">
        <v>263</v>
      </c>
      <c r="L1700" s="272" t="s">
        <v>263</v>
      </c>
      <c r="M1700" s="272" t="s">
        <v>263</v>
      </c>
      <c r="N1700" s="272" t="s">
        <v>263</v>
      </c>
      <c r="O1700" s="272" t="s">
        <v>677</v>
      </c>
      <c r="P1700" s="272" t="s">
        <v>677</v>
      </c>
      <c r="Q1700" s="272" t="s">
        <v>677</v>
      </c>
      <c r="R1700" s="272" t="s">
        <v>677</v>
      </c>
      <c r="S1700" s="272" t="s">
        <v>677</v>
      </c>
      <c r="T1700" s="272" t="s">
        <v>677</v>
      </c>
      <c r="U1700" s="272" t="s">
        <v>677</v>
      </c>
      <c r="V1700" s="272" t="s">
        <v>677</v>
      </c>
      <c r="W1700" s="272" t="s">
        <v>677</v>
      </c>
      <c r="X1700" s="272" t="s">
        <v>677</v>
      </c>
      <c r="Y1700" s="272" t="s">
        <v>677</v>
      </c>
      <c r="Z1700" s="272" t="s">
        <v>677</v>
      </c>
      <c r="AA1700" s="272" t="s">
        <v>677</v>
      </c>
      <c r="AB1700" s="272" t="s">
        <v>677</v>
      </c>
      <c r="AC1700" s="272" t="s">
        <v>677</v>
      </c>
      <c r="AD1700" s="272" t="s">
        <v>677</v>
      </c>
      <c r="AE1700" s="272" t="s">
        <v>677</v>
      </c>
      <c r="AF1700" s="272" t="s">
        <v>677</v>
      </c>
      <c r="AG1700" s="272" t="s">
        <v>677</v>
      </c>
      <c r="AH1700" s="272" t="s">
        <v>677</v>
      </c>
      <c r="AI1700" s="272" t="s">
        <v>677</v>
      </c>
      <c r="AJ1700" s="272" t="s">
        <v>677</v>
      </c>
      <c r="AK1700" s="272" t="s">
        <v>677</v>
      </c>
      <c r="AL1700" s="272" t="s">
        <v>677</v>
      </c>
      <c r="AM1700" s="272" t="s">
        <v>677</v>
      </c>
      <c r="AN1700" s="272" t="s">
        <v>677</v>
      </c>
      <c r="AO1700" s="272" t="s">
        <v>677</v>
      </c>
      <c r="AP1700" s="272" t="s">
        <v>677</v>
      </c>
      <c r="AQ1700" s="272" t="s">
        <v>677</v>
      </c>
      <c r="AR1700" s="272" t="s">
        <v>677</v>
      </c>
      <c r="AS1700" s="272" t="s">
        <v>677</v>
      </c>
      <c r="AT1700" s="272" t="s">
        <v>677</v>
      </c>
      <c r="AU1700" s="272" t="s">
        <v>677</v>
      </c>
      <c r="AV1700" s="272" t="s">
        <v>677</v>
      </c>
      <c r="AW1700" s="272" t="s">
        <v>677</v>
      </c>
      <c r="AX1700" s="272" t="s">
        <v>677</v>
      </c>
    </row>
    <row r="1701" spans="1:50">
      <c r="A1701" s="272">
        <v>811234</v>
      </c>
      <c r="B1701" s="272" t="s">
        <v>712</v>
      </c>
      <c r="C1701" s="272" t="s">
        <v>262</v>
      </c>
      <c r="D1701" s="272" t="s">
        <v>262</v>
      </c>
      <c r="E1701" s="272" t="s">
        <v>262</v>
      </c>
      <c r="F1701" s="272" t="s">
        <v>262</v>
      </c>
      <c r="G1701" s="272" t="s">
        <v>262</v>
      </c>
      <c r="H1701" s="272" t="s">
        <v>262</v>
      </c>
      <c r="I1701" s="272" t="s">
        <v>263</v>
      </c>
      <c r="J1701" s="272" t="s">
        <v>263</v>
      </c>
      <c r="K1701" s="272" t="s">
        <v>263</v>
      </c>
      <c r="L1701" s="272" t="s">
        <v>263</v>
      </c>
      <c r="M1701" s="272" t="s">
        <v>263</v>
      </c>
      <c r="N1701" s="272" t="s">
        <v>263</v>
      </c>
      <c r="O1701" s="272" t="s">
        <v>677</v>
      </c>
      <c r="P1701" s="272" t="s">
        <v>677</v>
      </c>
      <c r="Q1701" s="272" t="s">
        <v>677</v>
      </c>
      <c r="R1701" s="272" t="s">
        <v>677</v>
      </c>
      <c r="S1701" s="272" t="s">
        <v>677</v>
      </c>
      <c r="T1701" s="272" t="s">
        <v>677</v>
      </c>
      <c r="U1701" s="272" t="s">
        <v>677</v>
      </c>
      <c r="V1701" s="272" t="s">
        <v>677</v>
      </c>
      <c r="W1701" s="272" t="s">
        <v>677</v>
      </c>
      <c r="X1701" s="272" t="s">
        <v>677</v>
      </c>
      <c r="Y1701" s="272" t="s">
        <v>677</v>
      </c>
      <c r="Z1701" s="272" t="s">
        <v>677</v>
      </c>
      <c r="AA1701" s="272" t="s">
        <v>677</v>
      </c>
      <c r="AB1701" s="272" t="s">
        <v>677</v>
      </c>
      <c r="AC1701" s="272" t="s">
        <v>677</v>
      </c>
      <c r="AD1701" s="272" t="s">
        <v>677</v>
      </c>
      <c r="AE1701" s="272" t="s">
        <v>677</v>
      </c>
      <c r="AF1701" s="272" t="s">
        <v>677</v>
      </c>
      <c r="AG1701" s="272" t="s">
        <v>677</v>
      </c>
      <c r="AH1701" s="272" t="s">
        <v>677</v>
      </c>
      <c r="AI1701" s="272" t="s">
        <v>677</v>
      </c>
      <c r="AJ1701" s="272" t="s">
        <v>677</v>
      </c>
      <c r="AK1701" s="272" t="s">
        <v>677</v>
      </c>
      <c r="AL1701" s="272" t="s">
        <v>677</v>
      </c>
      <c r="AM1701" s="272" t="s">
        <v>677</v>
      </c>
      <c r="AN1701" s="272" t="s">
        <v>677</v>
      </c>
      <c r="AO1701" s="272" t="s">
        <v>677</v>
      </c>
      <c r="AP1701" s="272" t="s">
        <v>677</v>
      </c>
      <c r="AQ1701" s="272" t="s">
        <v>677</v>
      </c>
      <c r="AR1701" s="272" t="s">
        <v>677</v>
      </c>
      <c r="AS1701" s="272" t="s">
        <v>677</v>
      </c>
      <c r="AT1701" s="272" t="s">
        <v>677</v>
      </c>
      <c r="AU1701" s="272" t="s">
        <v>677</v>
      </c>
      <c r="AV1701" s="272" t="s">
        <v>677</v>
      </c>
      <c r="AW1701" s="272" t="s">
        <v>677</v>
      </c>
      <c r="AX1701" s="272" t="s">
        <v>677</v>
      </c>
    </row>
    <row r="1702" spans="1:50">
      <c r="A1702" s="272">
        <v>811236</v>
      </c>
      <c r="B1702" s="272" t="s">
        <v>712</v>
      </c>
      <c r="C1702" s="272" t="s">
        <v>262</v>
      </c>
      <c r="D1702" s="272" t="s">
        <v>262</v>
      </c>
      <c r="E1702" s="272" t="s">
        <v>263</v>
      </c>
      <c r="F1702" s="272" t="s">
        <v>262</v>
      </c>
      <c r="G1702" s="272" t="s">
        <v>263</v>
      </c>
      <c r="H1702" s="272" t="s">
        <v>263</v>
      </c>
      <c r="I1702" s="272" t="s">
        <v>263</v>
      </c>
      <c r="J1702" s="272" t="s">
        <v>263</v>
      </c>
      <c r="K1702" s="272" t="s">
        <v>262</v>
      </c>
      <c r="L1702" s="272" t="s">
        <v>263</v>
      </c>
      <c r="M1702" s="272" t="s">
        <v>263</v>
      </c>
      <c r="N1702" s="272" t="s">
        <v>263</v>
      </c>
      <c r="O1702" s="272" t="s">
        <v>677</v>
      </c>
      <c r="P1702" s="272" t="s">
        <v>677</v>
      </c>
      <c r="Q1702" s="272" t="s">
        <v>677</v>
      </c>
      <c r="R1702" s="272" t="s">
        <v>677</v>
      </c>
      <c r="S1702" s="272" t="s">
        <v>677</v>
      </c>
      <c r="T1702" s="272" t="s">
        <v>677</v>
      </c>
      <c r="U1702" s="272" t="s">
        <v>677</v>
      </c>
      <c r="V1702" s="272" t="s">
        <v>677</v>
      </c>
      <c r="W1702" s="272" t="s">
        <v>677</v>
      </c>
      <c r="X1702" s="272" t="s">
        <v>677</v>
      </c>
      <c r="Y1702" s="272" t="s">
        <v>677</v>
      </c>
      <c r="Z1702" s="272" t="s">
        <v>677</v>
      </c>
      <c r="AA1702" s="272" t="s">
        <v>677</v>
      </c>
      <c r="AB1702" s="272" t="s">
        <v>677</v>
      </c>
      <c r="AC1702" s="272" t="s">
        <v>677</v>
      </c>
      <c r="AD1702" s="272" t="s">
        <v>677</v>
      </c>
      <c r="AE1702" s="272" t="s">
        <v>677</v>
      </c>
      <c r="AF1702" s="272" t="s">
        <v>677</v>
      </c>
      <c r="AG1702" s="272" t="s">
        <v>677</v>
      </c>
      <c r="AH1702" s="272" t="s">
        <v>677</v>
      </c>
      <c r="AI1702" s="272" t="s">
        <v>677</v>
      </c>
      <c r="AJ1702" s="272" t="s">
        <v>677</v>
      </c>
      <c r="AK1702" s="272" t="s">
        <v>677</v>
      </c>
      <c r="AL1702" s="272" t="s">
        <v>677</v>
      </c>
      <c r="AM1702" s="272" t="s">
        <v>677</v>
      </c>
      <c r="AN1702" s="272" t="s">
        <v>677</v>
      </c>
      <c r="AO1702" s="272" t="s">
        <v>677</v>
      </c>
      <c r="AP1702" s="272" t="s">
        <v>677</v>
      </c>
      <c r="AQ1702" s="272" t="s">
        <v>677</v>
      </c>
      <c r="AR1702" s="272" t="s">
        <v>677</v>
      </c>
      <c r="AS1702" s="272" t="s">
        <v>677</v>
      </c>
      <c r="AT1702" s="272" t="s">
        <v>677</v>
      </c>
      <c r="AU1702" s="272" t="s">
        <v>677</v>
      </c>
      <c r="AV1702" s="272" t="s">
        <v>677</v>
      </c>
      <c r="AW1702" s="272" t="s">
        <v>677</v>
      </c>
      <c r="AX1702" s="272" t="s">
        <v>677</v>
      </c>
    </row>
    <row r="1703" spans="1:50">
      <c r="A1703" s="272">
        <v>811237</v>
      </c>
      <c r="B1703" s="272" t="s">
        <v>712</v>
      </c>
      <c r="C1703" s="272" t="s">
        <v>264</v>
      </c>
      <c r="D1703" s="272" t="s">
        <v>263</v>
      </c>
      <c r="E1703" s="272" t="s">
        <v>263</v>
      </c>
      <c r="F1703" s="272" t="s">
        <v>264</v>
      </c>
      <c r="G1703" s="272" t="s">
        <v>263</v>
      </c>
      <c r="H1703" s="272" t="s">
        <v>262</v>
      </c>
      <c r="I1703" s="272" t="s">
        <v>264</v>
      </c>
      <c r="J1703" s="272" t="s">
        <v>263</v>
      </c>
      <c r="K1703" s="272" t="s">
        <v>263</v>
      </c>
      <c r="L1703" s="272" t="s">
        <v>264</v>
      </c>
      <c r="M1703" s="272" t="s">
        <v>264</v>
      </c>
      <c r="N1703" s="272" t="s">
        <v>264</v>
      </c>
      <c r="O1703" s="272" t="s">
        <v>677</v>
      </c>
      <c r="P1703" s="272" t="s">
        <v>677</v>
      </c>
      <c r="Q1703" s="272" t="s">
        <v>677</v>
      </c>
      <c r="R1703" s="272" t="s">
        <v>677</v>
      </c>
      <c r="S1703" s="272" t="s">
        <v>677</v>
      </c>
      <c r="T1703" s="272" t="s">
        <v>677</v>
      </c>
      <c r="U1703" s="272" t="s">
        <v>677</v>
      </c>
      <c r="V1703" s="272" t="s">
        <v>677</v>
      </c>
      <c r="W1703" s="272" t="s">
        <v>677</v>
      </c>
      <c r="X1703" s="272" t="s">
        <v>677</v>
      </c>
      <c r="Y1703" s="272" t="s">
        <v>677</v>
      </c>
      <c r="Z1703" s="272" t="s">
        <v>677</v>
      </c>
      <c r="AA1703" s="272" t="s">
        <v>677</v>
      </c>
      <c r="AB1703" s="272" t="s">
        <v>677</v>
      </c>
      <c r="AC1703" s="272" t="s">
        <v>677</v>
      </c>
      <c r="AD1703" s="272" t="s">
        <v>677</v>
      </c>
      <c r="AE1703" s="272" t="s">
        <v>677</v>
      </c>
      <c r="AF1703" s="272" t="s">
        <v>677</v>
      </c>
      <c r="AG1703" s="272" t="s">
        <v>677</v>
      </c>
      <c r="AH1703" s="272" t="s">
        <v>677</v>
      </c>
      <c r="AI1703" s="272" t="s">
        <v>677</v>
      </c>
      <c r="AJ1703" s="272" t="s">
        <v>677</v>
      </c>
      <c r="AK1703" s="272" t="s">
        <v>677</v>
      </c>
      <c r="AL1703" s="272" t="s">
        <v>677</v>
      </c>
      <c r="AM1703" s="272" t="s">
        <v>677</v>
      </c>
      <c r="AN1703" s="272" t="s">
        <v>677</v>
      </c>
      <c r="AO1703" s="272" t="s">
        <v>677</v>
      </c>
      <c r="AP1703" s="272" t="s">
        <v>677</v>
      </c>
      <c r="AQ1703" s="272" t="s">
        <v>677</v>
      </c>
      <c r="AR1703" s="272" t="s">
        <v>677</v>
      </c>
      <c r="AS1703" s="272" t="s">
        <v>677</v>
      </c>
      <c r="AT1703" s="272" t="s">
        <v>677</v>
      </c>
      <c r="AU1703" s="272" t="s">
        <v>677</v>
      </c>
      <c r="AV1703" s="272" t="s">
        <v>677</v>
      </c>
      <c r="AW1703" s="272" t="s">
        <v>677</v>
      </c>
      <c r="AX1703" s="272" t="s">
        <v>677</v>
      </c>
    </row>
    <row r="1704" spans="1:50">
      <c r="A1704" s="272">
        <v>811243</v>
      </c>
      <c r="B1704" s="272" t="s">
        <v>712</v>
      </c>
      <c r="C1704" s="272" t="s">
        <v>262</v>
      </c>
      <c r="D1704" s="272" t="s">
        <v>264</v>
      </c>
      <c r="E1704" s="272" t="s">
        <v>264</v>
      </c>
      <c r="F1704" s="272" t="s">
        <v>262</v>
      </c>
      <c r="G1704" s="272" t="s">
        <v>263</v>
      </c>
      <c r="H1704" s="272" t="s">
        <v>264</v>
      </c>
      <c r="I1704" s="272" t="s">
        <v>264</v>
      </c>
      <c r="J1704" s="272" t="s">
        <v>264</v>
      </c>
      <c r="K1704" s="272" t="s">
        <v>263</v>
      </c>
      <c r="L1704" s="272" t="s">
        <v>263</v>
      </c>
      <c r="M1704" s="272" t="s">
        <v>264</v>
      </c>
      <c r="N1704" s="272" t="s">
        <v>262</v>
      </c>
      <c r="O1704" s="272" t="s">
        <v>677</v>
      </c>
      <c r="P1704" s="272" t="s">
        <v>677</v>
      </c>
      <c r="Q1704" s="272" t="s">
        <v>677</v>
      </c>
      <c r="R1704" s="272" t="s">
        <v>677</v>
      </c>
      <c r="S1704" s="272" t="s">
        <v>677</v>
      </c>
      <c r="T1704" s="272" t="s">
        <v>677</v>
      </c>
      <c r="U1704" s="272" t="s">
        <v>677</v>
      </c>
      <c r="V1704" s="272" t="s">
        <v>677</v>
      </c>
      <c r="W1704" s="272" t="s">
        <v>677</v>
      </c>
      <c r="X1704" s="272" t="s">
        <v>677</v>
      </c>
      <c r="Y1704" s="272" t="s">
        <v>677</v>
      </c>
      <c r="Z1704" s="272" t="s">
        <v>677</v>
      </c>
      <c r="AA1704" s="272" t="s">
        <v>677</v>
      </c>
      <c r="AB1704" s="272" t="s">
        <v>677</v>
      </c>
      <c r="AC1704" s="272" t="s">
        <v>677</v>
      </c>
      <c r="AD1704" s="272" t="s">
        <v>677</v>
      </c>
      <c r="AE1704" s="272" t="s">
        <v>677</v>
      </c>
      <c r="AF1704" s="272" t="s">
        <v>677</v>
      </c>
      <c r="AG1704" s="272" t="s">
        <v>677</v>
      </c>
      <c r="AH1704" s="272" t="s">
        <v>677</v>
      </c>
      <c r="AI1704" s="272" t="s">
        <v>677</v>
      </c>
      <c r="AJ1704" s="272" t="s">
        <v>677</v>
      </c>
      <c r="AK1704" s="272" t="s">
        <v>677</v>
      </c>
      <c r="AL1704" s="272" t="s">
        <v>677</v>
      </c>
      <c r="AM1704" s="272" t="s">
        <v>677</v>
      </c>
      <c r="AN1704" s="272" t="s">
        <v>677</v>
      </c>
      <c r="AO1704" s="272" t="s">
        <v>677</v>
      </c>
      <c r="AP1704" s="272" t="s">
        <v>677</v>
      </c>
      <c r="AQ1704" s="272" t="s">
        <v>677</v>
      </c>
      <c r="AR1704" s="272" t="s">
        <v>677</v>
      </c>
      <c r="AS1704" s="272" t="s">
        <v>677</v>
      </c>
      <c r="AT1704" s="272" t="s">
        <v>677</v>
      </c>
      <c r="AU1704" s="272" t="s">
        <v>677</v>
      </c>
      <c r="AV1704" s="272" t="s">
        <v>677</v>
      </c>
      <c r="AW1704" s="272" t="s">
        <v>677</v>
      </c>
      <c r="AX1704" s="272" t="s">
        <v>677</v>
      </c>
    </row>
    <row r="1705" spans="1:50">
      <c r="A1705" s="272">
        <v>811252</v>
      </c>
      <c r="B1705" s="272" t="s">
        <v>712</v>
      </c>
      <c r="C1705" s="272" t="s">
        <v>264</v>
      </c>
      <c r="D1705" s="272" t="s">
        <v>264</v>
      </c>
      <c r="E1705" s="272" t="s">
        <v>263</v>
      </c>
      <c r="F1705" s="272" t="s">
        <v>264</v>
      </c>
      <c r="G1705" s="272" t="s">
        <v>262</v>
      </c>
      <c r="H1705" s="272" t="s">
        <v>264</v>
      </c>
      <c r="I1705" s="272" t="s">
        <v>262</v>
      </c>
      <c r="J1705" s="272" t="s">
        <v>264</v>
      </c>
      <c r="K1705" s="272" t="s">
        <v>263</v>
      </c>
      <c r="L1705" s="272" t="s">
        <v>262</v>
      </c>
      <c r="M1705" s="272" t="s">
        <v>262</v>
      </c>
      <c r="N1705" s="272" t="s">
        <v>263</v>
      </c>
      <c r="O1705" s="272" t="s">
        <v>677</v>
      </c>
      <c r="P1705" s="272" t="s">
        <v>677</v>
      </c>
      <c r="Q1705" s="272" t="s">
        <v>677</v>
      </c>
      <c r="R1705" s="272" t="s">
        <v>677</v>
      </c>
      <c r="S1705" s="272" t="s">
        <v>677</v>
      </c>
      <c r="T1705" s="272" t="s">
        <v>677</v>
      </c>
      <c r="U1705" s="272" t="s">
        <v>677</v>
      </c>
      <c r="V1705" s="272" t="s">
        <v>677</v>
      </c>
      <c r="W1705" s="272" t="s">
        <v>677</v>
      </c>
      <c r="X1705" s="272" t="s">
        <v>677</v>
      </c>
      <c r="Y1705" s="272" t="s">
        <v>677</v>
      </c>
      <c r="Z1705" s="272" t="s">
        <v>677</v>
      </c>
      <c r="AA1705" s="272" t="s">
        <v>677</v>
      </c>
      <c r="AB1705" s="272" t="s">
        <v>677</v>
      </c>
      <c r="AC1705" s="272" t="s">
        <v>677</v>
      </c>
      <c r="AD1705" s="272" t="s">
        <v>677</v>
      </c>
      <c r="AE1705" s="272" t="s">
        <v>677</v>
      </c>
      <c r="AF1705" s="272" t="s">
        <v>677</v>
      </c>
      <c r="AG1705" s="272" t="s">
        <v>677</v>
      </c>
      <c r="AH1705" s="272" t="s">
        <v>677</v>
      </c>
      <c r="AI1705" s="272" t="s">
        <v>677</v>
      </c>
      <c r="AJ1705" s="272" t="s">
        <v>677</v>
      </c>
      <c r="AK1705" s="272" t="s">
        <v>677</v>
      </c>
      <c r="AL1705" s="272" t="s">
        <v>677</v>
      </c>
      <c r="AM1705" s="272" t="s">
        <v>677</v>
      </c>
      <c r="AN1705" s="272" t="s">
        <v>677</v>
      </c>
      <c r="AO1705" s="272" t="s">
        <v>677</v>
      </c>
      <c r="AP1705" s="272" t="s">
        <v>677</v>
      </c>
      <c r="AQ1705" s="272" t="s">
        <v>677</v>
      </c>
      <c r="AR1705" s="272" t="s">
        <v>677</v>
      </c>
      <c r="AS1705" s="272" t="s">
        <v>677</v>
      </c>
      <c r="AT1705" s="272" t="s">
        <v>677</v>
      </c>
      <c r="AU1705" s="272" t="s">
        <v>677</v>
      </c>
      <c r="AV1705" s="272" t="s">
        <v>677</v>
      </c>
      <c r="AW1705" s="272" t="s">
        <v>677</v>
      </c>
      <c r="AX1705" s="272" t="s">
        <v>677</v>
      </c>
    </row>
    <row r="1706" spans="1:50">
      <c r="A1706" s="272">
        <v>811259</v>
      </c>
      <c r="B1706" s="272" t="s">
        <v>712</v>
      </c>
      <c r="C1706" s="272" t="s">
        <v>262</v>
      </c>
      <c r="D1706" s="272" t="s">
        <v>264</v>
      </c>
      <c r="E1706" s="272" t="s">
        <v>263</v>
      </c>
      <c r="F1706" s="272" t="s">
        <v>264</v>
      </c>
      <c r="G1706" s="272" t="s">
        <v>264</v>
      </c>
      <c r="H1706" s="272" t="s">
        <v>264</v>
      </c>
      <c r="I1706" s="272" t="s">
        <v>263</v>
      </c>
      <c r="J1706" s="272" t="s">
        <v>263</v>
      </c>
      <c r="K1706" s="272" t="s">
        <v>263</v>
      </c>
      <c r="L1706" s="272" t="s">
        <v>263</v>
      </c>
      <c r="M1706" s="272" t="s">
        <v>263</v>
      </c>
      <c r="N1706" s="272" t="s">
        <v>263</v>
      </c>
      <c r="O1706" s="272" t="s">
        <v>677</v>
      </c>
      <c r="P1706" s="272" t="s">
        <v>677</v>
      </c>
      <c r="Q1706" s="272" t="s">
        <v>677</v>
      </c>
      <c r="R1706" s="272" t="s">
        <v>677</v>
      </c>
      <c r="S1706" s="272" t="s">
        <v>677</v>
      </c>
      <c r="T1706" s="272" t="s">
        <v>677</v>
      </c>
      <c r="U1706" s="272" t="s">
        <v>677</v>
      </c>
      <c r="V1706" s="272" t="s">
        <v>677</v>
      </c>
      <c r="W1706" s="272" t="s">
        <v>677</v>
      </c>
      <c r="X1706" s="272" t="s">
        <v>677</v>
      </c>
      <c r="Y1706" s="272" t="s">
        <v>677</v>
      </c>
      <c r="Z1706" s="272" t="s">
        <v>677</v>
      </c>
      <c r="AA1706" s="272" t="s">
        <v>677</v>
      </c>
      <c r="AB1706" s="272" t="s">
        <v>677</v>
      </c>
      <c r="AC1706" s="272" t="s">
        <v>677</v>
      </c>
      <c r="AD1706" s="272" t="s">
        <v>677</v>
      </c>
      <c r="AE1706" s="272" t="s">
        <v>677</v>
      </c>
      <c r="AF1706" s="272" t="s">
        <v>677</v>
      </c>
      <c r="AG1706" s="272" t="s">
        <v>677</v>
      </c>
      <c r="AH1706" s="272" t="s">
        <v>677</v>
      </c>
      <c r="AI1706" s="272" t="s">
        <v>677</v>
      </c>
      <c r="AJ1706" s="272" t="s">
        <v>677</v>
      </c>
      <c r="AK1706" s="272" t="s">
        <v>677</v>
      </c>
      <c r="AL1706" s="272" t="s">
        <v>677</v>
      </c>
      <c r="AM1706" s="272" t="s">
        <v>677</v>
      </c>
      <c r="AN1706" s="272" t="s">
        <v>677</v>
      </c>
      <c r="AO1706" s="272" t="s">
        <v>677</v>
      </c>
      <c r="AP1706" s="272" t="s">
        <v>677</v>
      </c>
      <c r="AQ1706" s="272" t="s">
        <v>677</v>
      </c>
      <c r="AR1706" s="272" t="s">
        <v>677</v>
      </c>
      <c r="AS1706" s="272" t="s">
        <v>677</v>
      </c>
      <c r="AT1706" s="272" t="s">
        <v>677</v>
      </c>
      <c r="AU1706" s="272" t="s">
        <v>677</v>
      </c>
      <c r="AV1706" s="272" t="s">
        <v>677</v>
      </c>
      <c r="AW1706" s="272" t="s">
        <v>677</v>
      </c>
      <c r="AX1706" s="272" t="s">
        <v>677</v>
      </c>
    </row>
    <row r="1707" spans="1:50">
      <c r="A1707" s="272">
        <v>811265</v>
      </c>
      <c r="B1707" s="272" t="s">
        <v>712</v>
      </c>
      <c r="C1707" s="272" t="s">
        <v>264</v>
      </c>
      <c r="D1707" s="272" t="s">
        <v>262</v>
      </c>
      <c r="E1707" s="272" t="s">
        <v>262</v>
      </c>
      <c r="F1707" s="272" t="s">
        <v>262</v>
      </c>
      <c r="G1707" s="272" t="s">
        <v>262</v>
      </c>
      <c r="H1707" s="272" t="s">
        <v>262</v>
      </c>
      <c r="I1707" s="272" t="s">
        <v>264</v>
      </c>
      <c r="J1707" s="272" t="s">
        <v>263</v>
      </c>
      <c r="K1707" s="272" t="s">
        <v>262</v>
      </c>
      <c r="L1707" s="272" t="s">
        <v>264</v>
      </c>
      <c r="M1707" s="272" t="s">
        <v>264</v>
      </c>
      <c r="N1707" s="272" t="s">
        <v>263</v>
      </c>
      <c r="O1707" s="272" t="s">
        <v>677</v>
      </c>
      <c r="P1707" s="272" t="s">
        <v>677</v>
      </c>
      <c r="Q1707" s="272" t="s">
        <v>677</v>
      </c>
      <c r="R1707" s="272" t="s">
        <v>677</v>
      </c>
      <c r="S1707" s="272" t="s">
        <v>677</v>
      </c>
      <c r="T1707" s="272" t="s">
        <v>677</v>
      </c>
      <c r="U1707" s="272" t="s">
        <v>677</v>
      </c>
      <c r="V1707" s="272" t="s">
        <v>677</v>
      </c>
      <c r="W1707" s="272" t="s">
        <v>677</v>
      </c>
      <c r="X1707" s="272" t="s">
        <v>677</v>
      </c>
      <c r="Y1707" s="272" t="s">
        <v>677</v>
      </c>
      <c r="Z1707" s="272" t="s">
        <v>677</v>
      </c>
      <c r="AA1707" s="272" t="s">
        <v>677</v>
      </c>
      <c r="AB1707" s="272" t="s">
        <v>677</v>
      </c>
      <c r="AC1707" s="272" t="s">
        <v>677</v>
      </c>
      <c r="AD1707" s="272" t="s">
        <v>677</v>
      </c>
      <c r="AE1707" s="272" t="s">
        <v>677</v>
      </c>
      <c r="AF1707" s="272" t="s">
        <v>677</v>
      </c>
      <c r="AG1707" s="272" t="s">
        <v>677</v>
      </c>
      <c r="AH1707" s="272" t="s">
        <v>677</v>
      </c>
      <c r="AI1707" s="272" t="s">
        <v>677</v>
      </c>
      <c r="AJ1707" s="272" t="s">
        <v>677</v>
      </c>
      <c r="AK1707" s="272" t="s">
        <v>677</v>
      </c>
      <c r="AL1707" s="272" t="s">
        <v>677</v>
      </c>
      <c r="AM1707" s="272" t="s">
        <v>677</v>
      </c>
      <c r="AN1707" s="272" t="s">
        <v>677</v>
      </c>
      <c r="AO1707" s="272" t="s">
        <v>677</v>
      </c>
      <c r="AP1707" s="272" t="s">
        <v>677</v>
      </c>
      <c r="AQ1707" s="272" t="s">
        <v>677</v>
      </c>
      <c r="AR1707" s="272" t="s">
        <v>677</v>
      </c>
      <c r="AS1707" s="272" t="s">
        <v>677</v>
      </c>
      <c r="AT1707" s="272" t="s">
        <v>677</v>
      </c>
      <c r="AU1707" s="272" t="s">
        <v>677</v>
      </c>
      <c r="AV1707" s="272" t="s">
        <v>677</v>
      </c>
      <c r="AW1707" s="272" t="s">
        <v>677</v>
      </c>
      <c r="AX1707" s="272" t="s">
        <v>677</v>
      </c>
    </row>
    <row r="1708" spans="1:50">
      <c r="A1708" s="272">
        <v>811267</v>
      </c>
      <c r="B1708" s="272" t="s">
        <v>712</v>
      </c>
      <c r="C1708" s="272" t="s">
        <v>264</v>
      </c>
      <c r="D1708" s="272" t="s">
        <v>262</v>
      </c>
      <c r="E1708" s="272" t="s">
        <v>262</v>
      </c>
      <c r="F1708" s="272" t="s">
        <v>262</v>
      </c>
      <c r="G1708" s="272" t="s">
        <v>262</v>
      </c>
      <c r="H1708" s="272" t="s">
        <v>262</v>
      </c>
      <c r="I1708" s="272" t="s">
        <v>262</v>
      </c>
      <c r="J1708" s="272" t="s">
        <v>264</v>
      </c>
      <c r="K1708" s="272" t="s">
        <v>262</v>
      </c>
      <c r="L1708" s="272" t="s">
        <v>264</v>
      </c>
      <c r="M1708" s="272" t="s">
        <v>262</v>
      </c>
      <c r="N1708" s="272" t="s">
        <v>264</v>
      </c>
      <c r="O1708" s="272" t="s">
        <v>677</v>
      </c>
      <c r="P1708" s="272" t="s">
        <v>677</v>
      </c>
      <c r="Q1708" s="272" t="s">
        <v>677</v>
      </c>
      <c r="R1708" s="272" t="s">
        <v>677</v>
      </c>
      <c r="S1708" s="272" t="s">
        <v>677</v>
      </c>
      <c r="T1708" s="272" t="s">
        <v>677</v>
      </c>
      <c r="U1708" s="272" t="s">
        <v>677</v>
      </c>
      <c r="V1708" s="272" t="s">
        <v>677</v>
      </c>
      <c r="W1708" s="272" t="s">
        <v>677</v>
      </c>
      <c r="X1708" s="272" t="s">
        <v>677</v>
      </c>
      <c r="Y1708" s="272" t="s">
        <v>677</v>
      </c>
      <c r="Z1708" s="272" t="s">
        <v>677</v>
      </c>
      <c r="AA1708" s="272" t="s">
        <v>677</v>
      </c>
      <c r="AB1708" s="272" t="s">
        <v>677</v>
      </c>
      <c r="AC1708" s="272" t="s">
        <v>677</v>
      </c>
      <c r="AD1708" s="272" t="s">
        <v>677</v>
      </c>
      <c r="AE1708" s="272" t="s">
        <v>677</v>
      </c>
      <c r="AF1708" s="272" t="s">
        <v>677</v>
      </c>
      <c r="AG1708" s="272" t="s">
        <v>677</v>
      </c>
      <c r="AH1708" s="272" t="s">
        <v>677</v>
      </c>
      <c r="AI1708" s="272" t="s">
        <v>677</v>
      </c>
      <c r="AJ1708" s="272" t="s">
        <v>677</v>
      </c>
      <c r="AK1708" s="272" t="s">
        <v>677</v>
      </c>
      <c r="AL1708" s="272" t="s">
        <v>677</v>
      </c>
      <c r="AM1708" s="272" t="s">
        <v>677</v>
      </c>
      <c r="AN1708" s="272" t="s">
        <v>677</v>
      </c>
      <c r="AO1708" s="272" t="s">
        <v>677</v>
      </c>
      <c r="AP1708" s="272" t="s">
        <v>677</v>
      </c>
      <c r="AQ1708" s="272" t="s">
        <v>677</v>
      </c>
      <c r="AR1708" s="272" t="s">
        <v>677</v>
      </c>
      <c r="AS1708" s="272" t="s">
        <v>677</v>
      </c>
      <c r="AT1708" s="272" t="s">
        <v>677</v>
      </c>
      <c r="AU1708" s="272" t="s">
        <v>677</v>
      </c>
      <c r="AV1708" s="272" t="s">
        <v>677</v>
      </c>
      <c r="AW1708" s="272" t="s">
        <v>677</v>
      </c>
      <c r="AX1708" s="272" t="s">
        <v>677</v>
      </c>
    </row>
    <row r="1709" spans="1:50">
      <c r="A1709" s="272">
        <v>811270</v>
      </c>
      <c r="B1709" s="272" t="s">
        <v>712</v>
      </c>
      <c r="C1709" s="272" t="s">
        <v>264</v>
      </c>
      <c r="D1709" s="272" t="s">
        <v>264</v>
      </c>
      <c r="E1709" s="272" t="s">
        <v>263</v>
      </c>
      <c r="F1709" s="272" t="s">
        <v>263</v>
      </c>
      <c r="G1709" s="272" t="s">
        <v>263</v>
      </c>
      <c r="H1709" s="272" t="s">
        <v>262</v>
      </c>
      <c r="I1709" s="272" t="s">
        <v>264</v>
      </c>
      <c r="J1709" s="272" t="s">
        <v>263</v>
      </c>
      <c r="K1709" s="272" t="s">
        <v>263</v>
      </c>
      <c r="L1709" s="272" t="s">
        <v>263</v>
      </c>
      <c r="M1709" s="272" t="s">
        <v>264</v>
      </c>
      <c r="N1709" s="272" t="s">
        <v>264</v>
      </c>
      <c r="O1709" s="272" t="s">
        <v>677</v>
      </c>
      <c r="P1709" s="272" t="s">
        <v>677</v>
      </c>
      <c r="Q1709" s="272" t="s">
        <v>677</v>
      </c>
      <c r="R1709" s="272" t="s">
        <v>677</v>
      </c>
      <c r="S1709" s="272" t="s">
        <v>677</v>
      </c>
      <c r="T1709" s="272" t="s">
        <v>677</v>
      </c>
      <c r="U1709" s="272" t="s">
        <v>677</v>
      </c>
      <c r="V1709" s="272" t="s">
        <v>677</v>
      </c>
      <c r="W1709" s="272" t="s">
        <v>677</v>
      </c>
      <c r="X1709" s="272" t="s">
        <v>677</v>
      </c>
      <c r="Y1709" s="272" t="s">
        <v>677</v>
      </c>
      <c r="Z1709" s="272" t="s">
        <v>677</v>
      </c>
      <c r="AA1709" s="272" t="s">
        <v>677</v>
      </c>
      <c r="AB1709" s="272" t="s">
        <v>677</v>
      </c>
      <c r="AC1709" s="272" t="s">
        <v>677</v>
      </c>
      <c r="AD1709" s="272" t="s">
        <v>677</v>
      </c>
      <c r="AE1709" s="272" t="s">
        <v>677</v>
      </c>
      <c r="AF1709" s="272" t="s">
        <v>677</v>
      </c>
      <c r="AG1709" s="272" t="s">
        <v>677</v>
      </c>
      <c r="AH1709" s="272" t="s">
        <v>677</v>
      </c>
      <c r="AI1709" s="272" t="s">
        <v>677</v>
      </c>
      <c r="AJ1709" s="272" t="s">
        <v>677</v>
      </c>
      <c r="AK1709" s="272" t="s">
        <v>677</v>
      </c>
      <c r="AL1709" s="272" t="s">
        <v>677</v>
      </c>
      <c r="AM1709" s="272" t="s">
        <v>677</v>
      </c>
      <c r="AN1709" s="272" t="s">
        <v>677</v>
      </c>
      <c r="AO1709" s="272" t="s">
        <v>677</v>
      </c>
      <c r="AP1709" s="272" t="s">
        <v>677</v>
      </c>
      <c r="AQ1709" s="272" t="s">
        <v>677</v>
      </c>
      <c r="AR1709" s="272" t="s">
        <v>677</v>
      </c>
      <c r="AS1709" s="272" t="s">
        <v>677</v>
      </c>
      <c r="AT1709" s="272" t="s">
        <v>677</v>
      </c>
      <c r="AU1709" s="272" t="s">
        <v>677</v>
      </c>
      <c r="AV1709" s="272" t="s">
        <v>677</v>
      </c>
      <c r="AW1709" s="272" t="s">
        <v>677</v>
      </c>
      <c r="AX1709" s="272" t="s">
        <v>677</v>
      </c>
    </row>
    <row r="1710" spans="1:50">
      <c r="A1710" s="272">
        <v>811271</v>
      </c>
      <c r="B1710" s="272" t="s">
        <v>712</v>
      </c>
      <c r="C1710" s="272" t="s">
        <v>262</v>
      </c>
      <c r="D1710" s="272" t="s">
        <v>262</v>
      </c>
      <c r="E1710" s="272" t="s">
        <v>263</v>
      </c>
      <c r="F1710" s="272" t="s">
        <v>262</v>
      </c>
      <c r="G1710" s="272" t="s">
        <v>262</v>
      </c>
      <c r="H1710" s="272" t="s">
        <v>264</v>
      </c>
      <c r="I1710" s="272" t="s">
        <v>262</v>
      </c>
      <c r="J1710" s="272" t="s">
        <v>263</v>
      </c>
      <c r="K1710" s="272" t="s">
        <v>263</v>
      </c>
      <c r="L1710" s="272" t="s">
        <v>263</v>
      </c>
      <c r="M1710" s="272" t="s">
        <v>264</v>
      </c>
      <c r="N1710" s="272" t="s">
        <v>263</v>
      </c>
      <c r="O1710" s="272" t="s">
        <v>677</v>
      </c>
      <c r="P1710" s="272" t="s">
        <v>677</v>
      </c>
      <c r="Q1710" s="272" t="s">
        <v>677</v>
      </c>
      <c r="R1710" s="272" t="s">
        <v>677</v>
      </c>
      <c r="S1710" s="272" t="s">
        <v>677</v>
      </c>
      <c r="T1710" s="272" t="s">
        <v>677</v>
      </c>
      <c r="U1710" s="272" t="s">
        <v>677</v>
      </c>
      <c r="V1710" s="272" t="s">
        <v>677</v>
      </c>
      <c r="W1710" s="272" t="s">
        <v>677</v>
      </c>
      <c r="X1710" s="272" t="s">
        <v>677</v>
      </c>
      <c r="Y1710" s="272" t="s">
        <v>677</v>
      </c>
      <c r="Z1710" s="272" t="s">
        <v>677</v>
      </c>
      <c r="AA1710" s="272" t="s">
        <v>677</v>
      </c>
      <c r="AB1710" s="272" t="s">
        <v>677</v>
      </c>
      <c r="AC1710" s="272" t="s">
        <v>677</v>
      </c>
      <c r="AD1710" s="272" t="s">
        <v>677</v>
      </c>
      <c r="AE1710" s="272" t="s">
        <v>677</v>
      </c>
      <c r="AF1710" s="272" t="s">
        <v>677</v>
      </c>
      <c r="AG1710" s="272" t="s">
        <v>677</v>
      </c>
      <c r="AH1710" s="272" t="s">
        <v>677</v>
      </c>
      <c r="AI1710" s="272" t="s">
        <v>677</v>
      </c>
      <c r="AJ1710" s="272" t="s">
        <v>677</v>
      </c>
      <c r="AK1710" s="272" t="s">
        <v>677</v>
      </c>
      <c r="AL1710" s="272" t="s">
        <v>677</v>
      </c>
      <c r="AM1710" s="272" t="s">
        <v>677</v>
      </c>
      <c r="AN1710" s="272" t="s">
        <v>677</v>
      </c>
      <c r="AO1710" s="272" t="s">
        <v>677</v>
      </c>
      <c r="AP1710" s="272" t="s">
        <v>677</v>
      </c>
      <c r="AQ1710" s="272" t="s">
        <v>677</v>
      </c>
      <c r="AR1710" s="272" t="s">
        <v>677</v>
      </c>
      <c r="AS1710" s="272" t="s">
        <v>677</v>
      </c>
      <c r="AT1710" s="272" t="s">
        <v>677</v>
      </c>
      <c r="AU1710" s="272" t="s">
        <v>677</v>
      </c>
      <c r="AV1710" s="272" t="s">
        <v>677</v>
      </c>
      <c r="AW1710" s="272" t="s">
        <v>677</v>
      </c>
      <c r="AX1710" s="272" t="s">
        <v>677</v>
      </c>
    </row>
    <row r="1711" spans="1:50">
      <c r="A1711" s="272">
        <v>811275</v>
      </c>
      <c r="B1711" s="272" t="s">
        <v>712</v>
      </c>
      <c r="C1711" s="272" t="s">
        <v>264</v>
      </c>
      <c r="D1711" s="272" t="s">
        <v>264</v>
      </c>
      <c r="E1711" s="272" t="s">
        <v>264</v>
      </c>
      <c r="F1711" s="272" t="s">
        <v>264</v>
      </c>
      <c r="G1711" s="272" t="s">
        <v>264</v>
      </c>
      <c r="H1711" s="272" t="s">
        <v>264</v>
      </c>
      <c r="I1711" s="272" t="s">
        <v>264</v>
      </c>
      <c r="J1711" s="272" t="s">
        <v>263</v>
      </c>
      <c r="K1711" s="272" t="s">
        <v>263</v>
      </c>
      <c r="L1711" s="272" t="s">
        <v>264</v>
      </c>
      <c r="M1711" s="272" t="s">
        <v>264</v>
      </c>
      <c r="N1711" s="272" t="s">
        <v>264</v>
      </c>
      <c r="O1711" s="272" t="s">
        <v>677</v>
      </c>
      <c r="P1711" s="272" t="s">
        <v>677</v>
      </c>
      <c r="Q1711" s="272" t="s">
        <v>677</v>
      </c>
      <c r="R1711" s="272" t="s">
        <v>677</v>
      </c>
      <c r="S1711" s="272" t="s">
        <v>677</v>
      </c>
      <c r="T1711" s="272" t="s">
        <v>677</v>
      </c>
      <c r="U1711" s="272" t="s">
        <v>677</v>
      </c>
      <c r="V1711" s="272" t="s">
        <v>677</v>
      </c>
      <c r="W1711" s="272" t="s">
        <v>677</v>
      </c>
      <c r="X1711" s="272" t="s">
        <v>677</v>
      </c>
      <c r="Y1711" s="272" t="s">
        <v>677</v>
      </c>
      <c r="Z1711" s="272" t="s">
        <v>677</v>
      </c>
      <c r="AA1711" s="272" t="s">
        <v>677</v>
      </c>
      <c r="AB1711" s="272" t="s">
        <v>677</v>
      </c>
      <c r="AC1711" s="272" t="s">
        <v>677</v>
      </c>
      <c r="AD1711" s="272" t="s">
        <v>677</v>
      </c>
      <c r="AE1711" s="272" t="s">
        <v>677</v>
      </c>
      <c r="AF1711" s="272" t="s">
        <v>677</v>
      </c>
      <c r="AG1711" s="272" t="s">
        <v>677</v>
      </c>
      <c r="AH1711" s="272" t="s">
        <v>677</v>
      </c>
      <c r="AI1711" s="272" t="s">
        <v>677</v>
      </c>
      <c r="AJ1711" s="272" t="s">
        <v>677</v>
      </c>
      <c r="AK1711" s="272" t="s">
        <v>677</v>
      </c>
      <c r="AL1711" s="272" t="s">
        <v>677</v>
      </c>
      <c r="AM1711" s="272" t="s">
        <v>677</v>
      </c>
      <c r="AN1711" s="272" t="s">
        <v>677</v>
      </c>
      <c r="AO1711" s="272" t="s">
        <v>677</v>
      </c>
      <c r="AP1711" s="272" t="s">
        <v>677</v>
      </c>
      <c r="AQ1711" s="272" t="s">
        <v>677</v>
      </c>
      <c r="AR1711" s="272" t="s">
        <v>677</v>
      </c>
      <c r="AS1711" s="272" t="s">
        <v>677</v>
      </c>
      <c r="AT1711" s="272" t="s">
        <v>677</v>
      </c>
      <c r="AU1711" s="272" t="s">
        <v>677</v>
      </c>
      <c r="AV1711" s="272" t="s">
        <v>677</v>
      </c>
      <c r="AW1711" s="272" t="s">
        <v>677</v>
      </c>
      <c r="AX1711" s="272" t="s">
        <v>677</v>
      </c>
    </row>
    <row r="1712" spans="1:50">
      <c r="A1712" s="272">
        <v>811276</v>
      </c>
      <c r="B1712" s="272" t="s">
        <v>712</v>
      </c>
      <c r="C1712" s="272" t="s">
        <v>264</v>
      </c>
      <c r="D1712" s="272" t="s">
        <v>264</v>
      </c>
      <c r="E1712" s="272" t="s">
        <v>263</v>
      </c>
      <c r="F1712" s="272" t="s">
        <v>262</v>
      </c>
      <c r="G1712" s="272" t="s">
        <v>264</v>
      </c>
      <c r="H1712" s="272" t="s">
        <v>263</v>
      </c>
      <c r="I1712" s="272" t="s">
        <v>264</v>
      </c>
      <c r="J1712" s="272" t="s">
        <v>263</v>
      </c>
      <c r="K1712" s="272" t="s">
        <v>264</v>
      </c>
      <c r="L1712" s="272" t="s">
        <v>263</v>
      </c>
      <c r="M1712" s="272" t="s">
        <v>264</v>
      </c>
      <c r="N1712" s="272" t="s">
        <v>263</v>
      </c>
      <c r="O1712" s="272" t="s">
        <v>677</v>
      </c>
      <c r="P1712" s="272" t="s">
        <v>677</v>
      </c>
      <c r="Q1712" s="272" t="s">
        <v>677</v>
      </c>
      <c r="R1712" s="272" t="s">
        <v>677</v>
      </c>
      <c r="S1712" s="272" t="s">
        <v>677</v>
      </c>
      <c r="T1712" s="272" t="s">
        <v>677</v>
      </c>
      <c r="U1712" s="272" t="s">
        <v>677</v>
      </c>
      <c r="V1712" s="272" t="s">
        <v>677</v>
      </c>
      <c r="W1712" s="272" t="s">
        <v>677</v>
      </c>
      <c r="X1712" s="272" t="s">
        <v>677</v>
      </c>
      <c r="Y1712" s="272" t="s">
        <v>677</v>
      </c>
      <c r="Z1712" s="272" t="s">
        <v>677</v>
      </c>
      <c r="AA1712" s="272" t="s">
        <v>677</v>
      </c>
      <c r="AB1712" s="272" t="s">
        <v>677</v>
      </c>
      <c r="AC1712" s="272" t="s">
        <v>677</v>
      </c>
      <c r="AD1712" s="272" t="s">
        <v>677</v>
      </c>
      <c r="AE1712" s="272" t="s">
        <v>677</v>
      </c>
      <c r="AF1712" s="272" t="s">
        <v>677</v>
      </c>
      <c r="AG1712" s="272" t="s">
        <v>677</v>
      </c>
      <c r="AH1712" s="272" t="s">
        <v>677</v>
      </c>
      <c r="AI1712" s="272" t="s">
        <v>677</v>
      </c>
      <c r="AJ1712" s="272" t="s">
        <v>677</v>
      </c>
      <c r="AK1712" s="272" t="s">
        <v>677</v>
      </c>
      <c r="AL1712" s="272" t="s">
        <v>677</v>
      </c>
      <c r="AM1712" s="272" t="s">
        <v>677</v>
      </c>
      <c r="AN1712" s="272" t="s">
        <v>677</v>
      </c>
      <c r="AO1712" s="272" t="s">
        <v>677</v>
      </c>
      <c r="AP1712" s="272" t="s">
        <v>677</v>
      </c>
      <c r="AQ1712" s="272" t="s">
        <v>677</v>
      </c>
      <c r="AR1712" s="272" t="s">
        <v>677</v>
      </c>
      <c r="AS1712" s="272" t="s">
        <v>677</v>
      </c>
      <c r="AT1712" s="272" t="s">
        <v>677</v>
      </c>
      <c r="AU1712" s="272" t="s">
        <v>677</v>
      </c>
      <c r="AV1712" s="272" t="s">
        <v>677</v>
      </c>
      <c r="AW1712" s="272" t="s">
        <v>677</v>
      </c>
      <c r="AX1712" s="272" t="s">
        <v>677</v>
      </c>
    </row>
    <row r="1713" spans="1:50">
      <c r="A1713" s="272">
        <v>811280</v>
      </c>
      <c r="B1713" s="272" t="s">
        <v>712</v>
      </c>
      <c r="C1713" s="272" t="s">
        <v>262</v>
      </c>
      <c r="D1713" s="272" t="s">
        <v>262</v>
      </c>
      <c r="E1713" s="272" t="s">
        <v>262</v>
      </c>
      <c r="F1713" s="272" t="s">
        <v>262</v>
      </c>
      <c r="G1713" s="272" t="s">
        <v>262</v>
      </c>
      <c r="H1713" s="272" t="s">
        <v>262</v>
      </c>
      <c r="I1713" s="272" t="s">
        <v>263</v>
      </c>
      <c r="J1713" s="272" t="s">
        <v>264</v>
      </c>
      <c r="K1713" s="272" t="s">
        <v>264</v>
      </c>
      <c r="L1713" s="272" t="s">
        <v>263</v>
      </c>
      <c r="M1713" s="272" t="s">
        <v>264</v>
      </c>
      <c r="N1713" s="272" t="s">
        <v>263</v>
      </c>
      <c r="O1713" s="272" t="s">
        <v>677</v>
      </c>
      <c r="P1713" s="272" t="s">
        <v>677</v>
      </c>
      <c r="Q1713" s="272" t="s">
        <v>677</v>
      </c>
      <c r="R1713" s="272" t="s">
        <v>677</v>
      </c>
      <c r="S1713" s="272" t="s">
        <v>677</v>
      </c>
      <c r="T1713" s="272" t="s">
        <v>677</v>
      </c>
      <c r="U1713" s="272" t="s">
        <v>677</v>
      </c>
      <c r="V1713" s="272" t="s">
        <v>677</v>
      </c>
      <c r="W1713" s="272" t="s">
        <v>677</v>
      </c>
      <c r="X1713" s="272" t="s">
        <v>677</v>
      </c>
      <c r="Y1713" s="272" t="s">
        <v>677</v>
      </c>
      <c r="Z1713" s="272" t="s">
        <v>677</v>
      </c>
      <c r="AA1713" s="272" t="s">
        <v>677</v>
      </c>
      <c r="AB1713" s="272" t="s">
        <v>677</v>
      </c>
      <c r="AC1713" s="272" t="s">
        <v>677</v>
      </c>
      <c r="AD1713" s="272" t="s">
        <v>677</v>
      </c>
      <c r="AE1713" s="272" t="s">
        <v>677</v>
      </c>
      <c r="AF1713" s="272" t="s">
        <v>677</v>
      </c>
      <c r="AG1713" s="272" t="s">
        <v>677</v>
      </c>
      <c r="AH1713" s="272" t="s">
        <v>677</v>
      </c>
      <c r="AI1713" s="272" t="s">
        <v>677</v>
      </c>
      <c r="AJ1713" s="272" t="s">
        <v>677</v>
      </c>
      <c r="AK1713" s="272" t="s">
        <v>677</v>
      </c>
      <c r="AL1713" s="272" t="s">
        <v>677</v>
      </c>
      <c r="AM1713" s="272" t="s">
        <v>677</v>
      </c>
      <c r="AN1713" s="272" t="s">
        <v>677</v>
      </c>
      <c r="AO1713" s="272" t="s">
        <v>677</v>
      </c>
      <c r="AP1713" s="272" t="s">
        <v>677</v>
      </c>
      <c r="AQ1713" s="272" t="s">
        <v>677</v>
      </c>
      <c r="AR1713" s="272" t="s">
        <v>677</v>
      </c>
      <c r="AS1713" s="272" t="s">
        <v>677</v>
      </c>
      <c r="AT1713" s="272" t="s">
        <v>677</v>
      </c>
      <c r="AU1713" s="272" t="s">
        <v>677</v>
      </c>
      <c r="AV1713" s="272" t="s">
        <v>677</v>
      </c>
      <c r="AW1713" s="272" t="s">
        <v>677</v>
      </c>
      <c r="AX1713" s="272" t="s">
        <v>677</v>
      </c>
    </row>
    <row r="1714" spans="1:50">
      <c r="A1714" s="272">
        <v>811281</v>
      </c>
      <c r="B1714" s="272" t="s">
        <v>712</v>
      </c>
      <c r="C1714" s="272" t="s">
        <v>262</v>
      </c>
      <c r="D1714" s="272" t="s">
        <v>262</v>
      </c>
      <c r="E1714" s="272" t="s">
        <v>262</v>
      </c>
      <c r="F1714" s="272" t="s">
        <v>264</v>
      </c>
      <c r="G1714" s="272" t="s">
        <v>264</v>
      </c>
      <c r="H1714" s="272" t="s">
        <v>262</v>
      </c>
      <c r="I1714" s="272" t="s">
        <v>263</v>
      </c>
      <c r="J1714" s="272" t="s">
        <v>263</v>
      </c>
      <c r="K1714" s="272" t="s">
        <v>263</v>
      </c>
      <c r="L1714" s="272" t="s">
        <v>263</v>
      </c>
      <c r="M1714" s="272" t="s">
        <v>263</v>
      </c>
      <c r="N1714" s="272" t="s">
        <v>263</v>
      </c>
      <c r="O1714" s="272" t="s">
        <v>677</v>
      </c>
      <c r="P1714" s="272" t="s">
        <v>677</v>
      </c>
      <c r="Q1714" s="272" t="s">
        <v>677</v>
      </c>
      <c r="R1714" s="272" t="s">
        <v>677</v>
      </c>
      <c r="S1714" s="272" t="s">
        <v>677</v>
      </c>
      <c r="T1714" s="272" t="s">
        <v>677</v>
      </c>
      <c r="U1714" s="272" t="s">
        <v>677</v>
      </c>
      <c r="V1714" s="272" t="s">
        <v>677</v>
      </c>
      <c r="W1714" s="272" t="s">
        <v>677</v>
      </c>
      <c r="X1714" s="272" t="s">
        <v>677</v>
      </c>
      <c r="Y1714" s="272" t="s">
        <v>677</v>
      </c>
      <c r="Z1714" s="272" t="s">
        <v>677</v>
      </c>
      <c r="AA1714" s="272" t="s">
        <v>677</v>
      </c>
      <c r="AB1714" s="272" t="s">
        <v>677</v>
      </c>
      <c r="AC1714" s="272" t="s">
        <v>677</v>
      </c>
      <c r="AD1714" s="272" t="s">
        <v>677</v>
      </c>
      <c r="AE1714" s="272" t="s">
        <v>677</v>
      </c>
      <c r="AF1714" s="272" t="s">
        <v>677</v>
      </c>
      <c r="AG1714" s="272" t="s">
        <v>677</v>
      </c>
      <c r="AH1714" s="272" t="s">
        <v>677</v>
      </c>
      <c r="AI1714" s="272" t="s">
        <v>677</v>
      </c>
      <c r="AJ1714" s="272" t="s">
        <v>677</v>
      </c>
      <c r="AK1714" s="272" t="s">
        <v>677</v>
      </c>
      <c r="AL1714" s="272" t="s">
        <v>677</v>
      </c>
      <c r="AM1714" s="272" t="s">
        <v>677</v>
      </c>
      <c r="AN1714" s="272" t="s">
        <v>677</v>
      </c>
      <c r="AO1714" s="272" t="s">
        <v>677</v>
      </c>
      <c r="AP1714" s="272" t="s">
        <v>677</v>
      </c>
      <c r="AQ1714" s="272" t="s">
        <v>677</v>
      </c>
      <c r="AR1714" s="272" t="s">
        <v>677</v>
      </c>
      <c r="AS1714" s="272" t="s">
        <v>677</v>
      </c>
      <c r="AT1714" s="272" t="s">
        <v>677</v>
      </c>
      <c r="AU1714" s="272" t="s">
        <v>677</v>
      </c>
      <c r="AV1714" s="272" t="s">
        <v>677</v>
      </c>
      <c r="AW1714" s="272" t="s">
        <v>677</v>
      </c>
      <c r="AX1714" s="272" t="s">
        <v>677</v>
      </c>
    </row>
    <row r="1715" spans="1:50">
      <c r="A1715" s="272">
        <v>811284</v>
      </c>
      <c r="B1715" s="272" t="s">
        <v>712</v>
      </c>
      <c r="C1715" s="272" t="s">
        <v>262</v>
      </c>
      <c r="D1715" s="272" t="s">
        <v>262</v>
      </c>
      <c r="E1715" s="272" t="s">
        <v>264</v>
      </c>
      <c r="F1715" s="272" t="s">
        <v>262</v>
      </c>
      <c r="G1715" s="272" t="s">
        <v>262</v>
      </c>
      <c r="H1715" s="272" t="s">
        <v>262</v>
      </c>
      <c r="I1715" s="272" t="s">
        <v>262</v>
      </c>
      <c r="J1715" s="272" t="s">
        <v>262</v>
      </c>
      <c r="K1715" s="272" t="s">
        <v>262</v>
      </c>
      <c r="L1715" s="272" t="s">
        <v>262</v>
      </c>
      <c r="M1715" s="272" t="s">
        <v>264</v>
      </c>
      <c r="N1715" s="272" t="s">
        <v>262</v>
      </c>
      <c r="O1715" s="272" t="s">
        <v>677</v>
      </c>
      <c r="P1715" s="272" t="s">
        <v>677</v>
      </c>
      <c r="Q1715" s="272" t="s">
        <v>677</v>
      </c>
      <c r="R1715" s="272" t="s">
        <v>677</v>
      </c>
      <c r="S1715" s="272" t="s">
        <v>677</v>
      </c>
      <c r="T1715" s="272" t="s">
        <v>677</v>
      </c>
      <c r="U1715" s="272" t="s">
        <v>677</v>
      </c>
      <c r="V1715" s="272" t="s">
        <v>677</v>
      </c>
      <c r="W1715" s="272" t="s">
        <v>677</v>
      </c>
      <c r="X1715" s="272" t="s">
        <v>677</v>
      </c>
      <c r="Y1715" s="272" t="s">
        <v>677</v>
      </c>
      <c r="Z1715" s="272" t="s">
        <v>677</v>
      </c>
      <c r="AA1715" s="272" t="s">
        <v>677</v>
      </c>
      <c r="AB1715" s="272" t="s">
        <v>677</v>
      </c>
      <c r="AC1715" s="272" t="s">
        <v>677</v>
      </c>
      <c r="AD1715" s="272" t="s">
        <v>677</v>
      </c>
      <c r="AE1715" s="272" t="s">
        <v>677</v>
      </c>
      <c r="AF1715" s="272" t="s">
        <v>677</v>
      </c>
      <c r="AG1715" s="272" t="s">
        <v>677</v>
      </c>
      <c r="AH1715" s="272" t="s">
        <v>677</v>
      </c>
      <c r="AI1715" s="272" t="s">
        <v>677</v>
      </c>
      <c r="AJ1715" s="272" t="s">
        <v>677</v>
      </c>
      <c r="AK1715" s="272" t="s">
        <v>677</v>
      </c>
      <c r="AL1715" s="272" t="s">
        <v>677</v>
      </c>
      <c r="AM1715" s="272" t="s">
        <v>677</v>
      </c>
      <c r="AN1715" s="272" t="s">
        <v>677</v>
      </c>
      <c r="AO1715" s="272" t="s">
        <v>677</v>
      </c>
      <c r="AP1715" s="272" t="s">
        <v>677</v>
      </c>
      <c r="AQ1715" s="272" t="s">
        <v>677</v>
      </c>
      <c r="AR1715" s="272" t="s">
        <v>677</v>
      </c>
      <c r="AS1715" s="272" t="s">
        <v>677</v>
      </c>
      <c r="AT1715" s="272" t="s">
        <v>677</v>
      </c>
      <c r="AU1715" s="272" t="s">
        <v>677</v>
      </c>
      <c r="AV1715" s="272" t="s">
        <v>677</v>
      </c>
      <c r="AW1715" s="272" t="s">
        <v>677</v>
      </c>
      <c r="AX1715" s="272" t="s">
        <v>677</v>
      </c>
    </row>
    <row r="1716" spans="1:50">
      <c r="A1716" s="272">
        <v>811285</v>
      </c>
      <c r="B1716" s="272" t="s">
        <v>712</v>
      </c>
      <c r="C1716" s="272" t="s">
        <v>262</v>
      </c>
      <c r="D1716" s="272" t="s">
        <v>262</v>
      </c>
      <c r="E1716" s="272" t="s">
        <v>264</v>
      </c>
      <c r="F1716" s="272" t="s">
        <v>264</v>
      </c>
      <c r="G1716" s="272" t="s">
        <v>264</v>
      </c>
      <c r="H1716" s="272" t="s">
        <v>262</v>
      </c>
      <c r="I1716" s="272" t="s">
        <v>262</v>
      </c>
      <c r="J1716" s="272" t="s">
        <v>264</v>
      </c>
      <c r="K1716" s="272" t="s">
        <v>264</v>
      </c>
      <c r="L1716" s="272" t="s">
        <v>263</v>
      </c>
      <c r="M1716" s="272" t="s">
        <v>264</v>
      </c>
      <c r="N1716" s="272" t="s">
        <v>264</v>
      </c>
      <c r="O1716" s="272" t="s">
        <v>677</v>
      </c>
      <c r="P1716" s="272" t="s">
        <v>677</v>
      </c>
      <c r="Q1716" s="272" t="s">
        <v>677</v>
      </c>
      <c r="R1716" s="272" t="s">
        <v>677</v>
      </c>
      <c r="S1716" s="272" t="s">
        <v>677</v>
      </c>
      <c r="T1716" s="272" t="s">
        <v>677</v>
      </c>
      <c r="U1716" s="272" t="s">
        <v>677</v>
      </c>
      <c r="V1716" s="272" t="s">
        <v>677</v>
      </c>
      <c r="W1716" s="272" t="s">
        <v>677</v>
      </c>
      <c r="X1716" s="272" t="s">
        <v>677</v>
      </c>
      <c r="Y1716" s="272" t="s">
        <v>677</v>
      </c>
      <c r="Z1716" s="272" t="s">
        <v>677</v>
      </c>
      <c r="AA1716" s="272" t="s">
        <v>677</v>
      </c>
      <c r="AB1716" s="272" t="s">
        <v>677</v>
      </c>
      <c r="AC1716" s="272" t="s">
        <v>677</v>
      </c>
      <c r="AD1716" s="272" t="s">
        <v>677</v>
      </c>
      <c r="AE1716" s="272" t="s">
        <v>677</v>
      </c>
      <c r="AF1716" s="272" t="s">
        <v>677</v>
      </c>
      <c r="AG1716" s="272" t="s">
        <v>677</v>
      </c>
      <c r="AH1716" s="272" t="s">
        <v>677</v>
      </c>
      <c r="AI1716" s="272" t="s">
        <v>677</v>
      </c>
      <c r="AJ1716" s="272" t="s">
        <v>677</v>
      </c>
      <c r="AK1716" s="272" t="s">
        <v>677</v>
      </c>
      <c r="AL1716" s="272" t="s">
        <v>677</v>
      </c>
      <c r="AM1716" s="272" t="s">
        <v>677</v>
      </c>
      <c r="AN1716" s="272" t="s">
        <v>677</v>
      </c>
      <c r="AO1716" s="272" t="s">
        <v>677</v>
      </c>
      <c r="AP1716" s="272" t="s">
        <v>677</v>
      </c>
      <c r="AQ1716" s="272" t="s">
        <v>677</v>
      </c>
      <c r="AR1716" s="272" t="s">
        <v>677</v>
      </c>
      <c r="AS1716" s="272" t="s">
        <v>677</v>
      </c>
      <c r="AT1716" s="272" t="s">
        <v>677</v>
      </c>
      <c r="AU1716" s="272" t="s">
        <v>677</v>
      </c>
      <c r="AV1716" s="272" t="s">
        <v>677</v>
      </c>
      <c r="AW1716" s="272" t="s">
        <v>677</v>
      </c>
      <c r="AX1716" s="272" t="s">
        <v>677</v>
      </c>
    </row>
    <row r="1717" spans="1:50">
      <c r="A1717" s="272">
        <v>811286</v>
      </c>
      <c r="B1717" s="272" t="s">
        <v>712</v>
      </c>
      <c r="C1717" s="272" t="s">
        <v>262</v>
      </c>
      <c r="D1717" s="272" t="s">
        <v>263</v>
      </c>
      <c r="E1717" s="272" t="s">
        <v>263</v>
      </c>
      <c r="F1717" s="272" t="s">
        <v>262</v>
      </c>
      <c r="G1717" s="272" t="s">
        <v>263</v>
      </c>
      <c r="H1717" s="272" t="s">
        <v>262</v>
      </c>
      <c r="I1717" s="272" t="s">
        <v>264</v>
      </c>
      <c r="J1717" s="272" t="s">
        <v>263</v>
      </c>
      <c r="K1717" s="272" t="s">
        <v>263</v>
      </c>
      <c r="L1717" s="272" t="s">
        <v>264</v>
      </c>
      <c r="M1717" s="272" t="s">
        <v>262</v>
      </c>
      <c r="N1717" s="272" t="s">
        <v>262</v>
      </c>
      <c r="O1717" s="272" t="s">
        <v>677</v>
      </c>
      <c r="P1717" s="272" t="s">
        <v>677</v>
      </c>
      <c r="Q1717" s="272" t="s">
        <v>677</v>
      </c>
      <c r="R1717" s="272" t="s">
        <v>677</v>
      </c>
      <c r="S1717" s="272" t="s">
        <v>677</v>
      </c>
      <c r="T1717" s="272" t="s">
        <v>677</v>
      </c>
      <c r="U1717" s="272" t="s">
        <v>677</v>
      </c>
      <c r="V1717" s="272" t="s">
        <v>677</v>
      </c>
      <c r="W1717" s="272" t="s">
        <v>677</v>
      </c>
      <c r="X1717" s="272" t="s">
        <v>677</v>
      </c>
      <c r="Y1717" s="272" t="s">
        <v>677</v>
      </c>
      <c r="Z1717" s="272" t="s">
        <v>677</v>
      </c>
      <c r="AA1717" s="272" t="s">
        <v>677</v>
      </c>
      <c r="AB1717" s="272" t="s">
        <v>677</v>
      </c>
      <c r="AC1717" s="272" t="s">
        <v>677</v>
      </c>
      <c r="AD1717" s="272" t="s">
        <v>677</v>
      </c>
      <c r="AE1717" s="272" t="s">
        <v>677</v>
      </c>
      <c r="AF1717" s="272" t="s">
        <v>677</v>
      </c>
      <c r="AG1717" s="272" t="s">
        <v>677</v>
      </c>
      <c r="AH1717" s="272" t="s">
        <v>677</v>
      </c>
      <c r="AI1717" s="272" t="s">
        <v>677</v>
      </c>
      <c r="AJ1717" s="272" t="s">
        <v>677</v>
      </c>
      <c r="AK1717" s="272" t="s">
        <v>677</v>
      </c>
      <c r="AL1717" s="272" t="s">
        <v>677</v>
      </c>
      <c r="AM1717" s="272" t="s">
        <v>677</v>
      </c>
      <c r="AN1717" s="272" t="s">
        <v>677</v>
      </c>
      <c r="AO1717" s="272" t="s">
        <v>677</v>
      </c>
      <c r="AP1717" s="272" t="s">
        <v>677</v>
      </c>
      <c r="AQ1717" s="272" t="s">
        <v>677</v>
      </c>
      <c r="AR1717" s="272" t="s">
        <v>677</v>
      </c>
      <c r="AS1717" s="272" t="s">
        <v>677</v>
      </c>
      <c r="AT1717" s="272" t="s">
        <v>677</v>
      </c>
      <c r="AU1717" s="272" t="s">
        <v>677</v>
      </c>
      <c r="AV1717" s="272" t="s">
        <v>677</v>
      </c>
      <c r="AW1717" s="272" t="s">
        <v>677</v>
      </c>
      <c r="AX1717" s="272" t="s">
        <v>677</v>
      </c>
    </row>
    <row r="1718" spans="1:50">
      <c r="A1718" s="272">
        <v>811291</v>
      </c>
      <c r="B1718" s="272" t="s">
        <v>712</v>
      </c>
      <c r="C1718" s="272" t="s">
        <v>264</v>
      </c>
      <c r="D1718" s="272" t="s">
        <v>263</v>
      </c>
      <c r="E1718" s="272" t="s">
        <v>264</v>
      </c>
      <c r="F1718" s="272" t="s">
        <v>264</v>
      </c>
      <c r="G1718" s="272" t="s">
        <v>264</v>
      </c>
      <c r="H1718" s="272" t="s">
        <v>264</v>
      </c>
      <c r="I1718" s="272" t="s">
        <v>262</v>
      </c>
      <c r="J1718" s="272" t="s">
        <v>262</v>
      </c>
      <c r="K1718" s="272" t="s">
        <v>264</v>
      </c>
      <c r="L1718" s="272" t="s">
        <v>264</v>
      </c>
      <c r="M1718" s="272" t="s">
        <v>264</v>
      </c>
      <c r="N1718" s="272" t="s">
        <v>264</v>
      </c>
      <c r="O1718" s="272" t="s">
        <v>677</v>
      </c>
      <c r="P1718" s="272" t="s">
        <v>677</v>
      </c>
      <c r="Q1718" s="272" t="s">
        <v>677</v>
      </c>
      <c r="R1718" s="272" t="s">
        <v>677</v>
      </c>
      <c r="S1718" s="272" t="s">
        <v>677</v>
      </c>
      <c r="T1718" s="272" t="s">
        <v>677</v>
      </c>
      <c r="U1718" s="272" t="s">
        <v>677</v>
      </c>
      <c r="V1718" s="272" t="s">
        <v>677</v>
      </c>
      <c r="W1718" s="272" t="s">
        <v>677</v>
      </c>
      <c r="X1718" s="272" t="s">
        <v>677</v>
      </c>
      <c r="Y1718" s="272" t="s">
        <v>677</v>
      </c>
      <c r="Z1718" s="272" t="s">
        <v>677</v>
      </c>
      <c r="AA1718" s="272" t="s">
        <v>677</v>
      </c>
      <c r="AB1718" s="272" t="s">
        <v>677</v>
      </c>
      <c r="AC1718" s="272" t="s">
        <v>677</v>
      </c>
      <c r="AD1718" s="272" t="s">
        <v>677</v>
      </c>
      <c r="AE1718" s="272" t="s">
        <v>677</v>
      </c>
      <c r="AF1718" s="272" t="s">
        <v>677</v>
      </c>
      <c r="AG1718" s="272" t="s">
        <v>677</v>
      </c>
      <c r="AH1718" s="272" t="s">
        <v>677</v>
      </c>
      <c r="AI1718" s="272" t="s">
        <v>677</v>
      </c>
      <c r="AJ1718" s="272" t="s">
        <v>677</v>
      </c>
      <c r="AK1718" s="272" t="s">
        <v>677</v>
      </c>
      <c r="AL1718" s="272" t="s">
        <v>677</v>
      </c>
      <c r="AM1718" s="272" t="s">
        <v>677</v>
      </c>
      <c r="AN1718" s="272" t="s">
        <v>677</v>
      </c>
      <c r="AO1718" s="272" t="s">
        <v>677</v>
      </c>
      <c r="AP1718" s="272" t="s">
        <v>677</v>
      </c>
      <c r="AQ1718" s="272" t="s">
        <v>677</v>
      </c>
      <c r="AR1718" s="272" t="s">
        <v>677</v>
      </c>
      <c r="AS1718" s="272" t="s">
        <v>677</v>
      </c>
      <c r="AT1718" s="272" t="s">
        <v>677</v>
      </c>
      <c r="AU1718" s="272" t="s">
        <v>677</v>
      </c>
      <c r="AV1718" s="272" t="s">
        <v>677</v>
      </c>
      <c r="AW1718" s="272" t="s">
        <v>677</v>
      </c>
      <c r="AX1718" s="272" t="s">
        <v>677</v>
      </c>
    </row>
    <row r="1719" spans="1:50">
      <c r="A1719" s="272">
        <v>811294</v>
      </c>
      <c r="B1719" s="272" t="s">
        <v>712</v>
      </c>
      <c r="C1719" s="272" t="s">
        <v>262</v>
      </c>
      <c r="D1719" s="272" t="s">
        <v>262</v>
      </c>
      <c r="E1719" s="272" t="s">
        <v>263</v>
      </c>
      <c r="F1719" s="272" t="s">
        <v>263</v>
      </c>
      <c r="G1719" s="272" t="s">
        <v>264</v>
      </c>
      <c r="H1719" s="272" t="s">
        <v>264</v>
      </c>
      <c r="I1719" s="272" t="s">
        <v>263</v>
      </c>
      <c r="J1719" s="272" t="s">
        <v>263</v>
      </c>
      <c r="K1719" s="272" t="s">
        <v>263</v>
      </c>
      <c r="L1719" s="272" t="s">
        <v>264</v>
      </c>
      <c r="M1719" s="272" t="s">
        <v>263</v>
      </c>
      <c r="N1719" s="272" t="s">
        <v>263</v>
      </c>
      <c r="O1719" s="272" t="s">
        <v>677</v>
      </c>
      <c r="P1719" s="272" t="s">
        <v>677</v>
      </c>
      <c r="Q1719" s="272" t="s">
        <v>677</v>
      </c>
      <c r="R1719" s="272" t="s">
        <v>677</v>
      </c>
      <c r="S1719" s="272" t="s">
        <v>677</v>
      </c>
      <c r="T1719" s="272" t="s">
        <v>677</v>
      </c>
      <c r="U1719" s="272" t="s">
        <v>677</v>
      </c>
      <c r="V1719" s="272" t="s">
        <v>677</v>
      </c>
      <c r="W1719" s="272" t="s">
        <v>677</v>
      </c>
      <c r="X1719" s="272" t="s">
        <v>677</v>
      </c>
      <c r="Y1719" s="272" t="s">
        <v>677</v>
      </c>
      <c r="Z1719" s="272" t="s">
        <v>677</v>
      </c>
      <c r="AA1719" s="272" t="s">
        <v>677</v>
      </c>
      <c r="AB1719" s="272" t="s">
        <v>677</v>
      </c>
      <c r="AC1719" s="272" t="s">
        <v>677</v>
      </c>
      <c r="AD1719" s="272" t="s">
        <v>677</v>
      </c>
      <c r="AE1719" s="272" t="s">
        <v>677</v>
      </c>
      <c r="AF1719" s="272" t="s">
        <v>677</v>
      </c>
      <c r="AG1719" s="272" t="s">
        <v>677</v>
      </c>
      <c r="AH1719" s="272" t="s">
        <v>677</v>
      </c>
      <c r="AI1719" s="272" t="s">
        <v>677</v>
      </c>
      <c r="AJ1719" s="272" t="s">
        <v>677</v>
      </c>
      <c r="AK1719" s="272" t="s">
        <v>677</v>
      </c>
      <c r="AL1719" s="272" t="s">
        <v>677</v>
      </c>
      <c r="AM1719" s="272" t="s">
        <v>677</v>
      </c>
      <c r="AN1719" s="272" t="s">
        <v>677</v>
      </c>
      <c r="AO1719" s="272" t="s">
        <v>677</v>
      </c>
      <c r="AP1719" s="272" t="s">
        <v>677</v>
      </c>
      <c r="AQ1719" s="272" t="s">
        <v>677</v>
      </c>
      <c r="AR1719" s="272" t="s">
        <v>677</v>
      </c>
      <c r="AS1719" s="272" t="s">
        <v>677</v>
      </c>
      <c r="AT1719" s="272" t="s">
        <v>677</v>
      </c>
      <c r="AU1719" s="272" t="s">
        <v>677</v>
      </c>
      <c r="AV1719" s="272" t="s">
        <v>677</v>
      </c>
      <c r="AW1719" s="272" t="s">
        <v>677</v>
      </c>
      <c r="AX1719" s="272" t="s">
        <v>677</v>
      </c>
    </row>
    <row r="1720" spans="1:50">
      <c r="A1720" s="272">
        <v>811297</v>
      </c>
      <c r="B1720" s="272" t="s">
        <v>712</v>
      </c>
      <c r="C1720" s="272" t="s">
        <v>264</v>
      </c>
      <c r="D1720" s="272" t="s">
        <v>262</v>
      </c>
      <c r="E1720" s="272" t="s">
        <v>264</v>
      </c>
      <c r="F1720" s="272" t="s">
        <v>264</v>
      </c>
      <c r="G1720" s="272" t="s">
        <v>262</v>
      </c>
      <c r="H1720" s="272" t="s">
        <v>262</v>
      </c>
      <c r="I1720" s="272" t="s">
        <v>264</v>
      </c>
      <c r="J1720" s="272" t="s">
        <v>264</v>
      </c>
      <c r="K1720" s="272" t="s">
        <v>263</v>
      </c>
      <c r="L1720" s="272" t="s">
        <v>264</v>
      </c>
      <c r="M1720" s="272" t="s">
        <v>262</v>
      </c>
      <c r="N1720" s="272" t="s">
        <v>264</v>
      </c>
      <c r="O1720" s="272" t="s">
        <v>677</v>
      </c>
      <c r="P1720" s="272" t="s">
        <v>677</v>
      </c>
      <c r="Q1720" s="272" t="s">
        <v>677</v>
      </c>
      <c r="R1720" s="272" t="s">
        <v>677</v>
      </c>
      <c r="S1720" s="272" t="s">
        <v>677</v>
      </c>
      <c r="T1720" s="272" t="s">
        <v>677</v>
      </c>
      <c r="U1720" s="272" t="s">
        <v>677</v>
      </c>
      <c r="V1720" s="272" t="s">
        <v>677</v>
      </c>
      <c r="W1720" s="272" t="s">
        <v>677</v>
      </c>
      <c r="X1720" s="272" t="s">
        <v>677</v>
      </c>
      <c r="Y1720" s="272" t="s">
        <v>677</v>
      </c>
      <c r="Z1720" s="272" t="s">
        <v>677</v>
      </c>
      <c r="AA1720" s="272" t="s">
        <v>677</v>
      </c>
      <c r="AB1720" s="272" t="s">
        <v>677</v>
      </c>
      <c r="AC1720" s="272" t="s">
        <v>677</v>
      </c>
      <c r="AD1720" s="272" t="s">
        <v>677</v>
      </c>
      <c r="AE1720" s="272" t="s">
        <v>677</v>
      </c>
      <c r="AF1720" s="272" t="s">
        <v>677</v>
      </c>
      <c r="AG1720" s="272" t="s">
        <v>677</v>
      </c>
      <c r="AH1720" s="272" t="s">
        <v>677</v>
      </c>
      <c r="AI1720" s="272" t="s">
        <v>677</v>
      </c>
      <c r="AJ1720" s="272" t="s">
        <v>677</v>
      </c>
      <c r="AK1720" s="272" t="s">
        <v>677</v>
      </c>
      <c r="AL1720" s="272" t="s">
        <v>677</v>
      </c>
      <c r="AM1720" s="272" t="s">
        <v>677</v>
      </c>
      <c r="AN1720" s="272" t="s">
        <v>677</v>
      </c>
      <c r="AO1720" s="272" t="s">
        <v>677</v>
      </c>
      <c r="AP1720" s="272" t="s">
        <v>677</v>
      </c>
      <c r="AQ1720" s="272" t="s">
        <v>677</v>
      </c>
      <c r="AR1720" s="272" t="s">
        <v>677</v>
      </c>
      <c r="AS1720" s="272" t="s">
        <v>677</v>
      </c>
      <c r="AT1720" s="272" t="s">
        <v>677</v>
      </c>
      <c r="AU1720" s="272" t="s">
        <v>677</v>
      </c>
      <c r="AV1720" s="272" t="s">
        <v>677</v>
      </c>
      <c r="AW1720" s="272" t="s">
        <v>677</v>
      </c>
      <c r="AX1720" s="272" t="s">
        <v>677</v>
      </c>
    </row>
    <row r="1721" spans="1:50">
      <c r="A1721" s="272">
        <v>811298</v>
      </c>
      <c r="B1721" s="272" t="s">
        <v>712</v>
      </c>
      <c r="C1721" s="272" t="s">
        <v>262</v>
      </c>
      <c r="D1721" s="272" t="s">
        <v>264</v>
      </c>
      <c r="E1721" s="272" t="s">
        <v>262</v>
      </c>
      <c r="F1721" s="272" t="s">
        <v>262</v>
      </c>
      <c r="G1721" s="272" t="s">
        <v>264</v>
      </c>
      <c r="H1721" s="272" t="s">
        <v>264</v>
      </c>
      <c r="I1721" s="272" t="s">
        <v>264</v>
      </c>
      <c r="J1721" s="272" t="s">
        <v>263</v>
      </c>
      <c r="K1721" s="272" t="s">
        <v>263</v>
      </c>
      <c r="L1721" s="272" t="s">
        <v>264</v>
      </c>
      <c r="M1721" s="272" t="s">
        <v>263</v>
      </c>
      <c r="N1721" s="272" t="s">
        <v>263</v>
      </c>
      <c r="O1721" s="272" t="s">
        <v>677</v>
      </c>
      <c r="P1721" s="272" t="s">
        <v>677</v>
      </c>
      <c r="Q1721" s="272" t="s">
        <v>677</v>
      </c>
      <c r="R1721" s="272" t="s">
        <v>677</v>
      </c>
      <c r="S1721" s="272" t="s">
        <v>677</v>
      </c>
      <c r="T1721" s="272" t="s">
        <v>677</v>
      </c>
      <c r="U1721" s="272" t="s">
        <v>677</v>
      </c>
      <c r="V1721" s="272" t="s">
        <v>677</v>
      </c>
      <c r="W1721" s="272" t="s">
        <v>677</v>
      </c>
      <c r="X1721" s="272" t="s">
        <v>677</v>
      </c>
      <c r="Y1721" s="272" t="s">
        <v>677</v>
      </c>
      <c r="Z1721" s="272" t="s">
        <v>677</v>
      </c>
      <c r="AA1721" s="272" t="s">
        <v>677</v>
      </c>
      <c r="AB1721" s="272" t="s">
        <v>677</v>
      </c>
      <c r="AC1721" s="272" t="s">
        <v>677</v>
      </c>
      <c r="AD1721" s="272" t="s">
        <v>677</v>
      </c>
      <c r="AE1721" s="272" t="s">
        <v>677</v>
      </c>
      <c r="AF1721" s="272" t="s">
        <v>677</v>
      </c>
      <c r="AG1721" s="272" t="s">
        <v>677</v>
      </c>
      <c r="AH1721" s="272" t="s">
        <v>677</v>
      </c>
      <c r="AI1721" s="272" t="s">
        <v>677</v>
      </c>
      <c r="AJ1721" s="272" t="s">
        <v>677</v>
      </c>
      <c r="AK1721" s="272" t="s">
        <v>677</v>
      </c>
      <c r="AL1721" s="272" t="s">
        <v>677</v>
      </c>
      <c r="AM1721" s="272" t="s">
        <v>677</v>
      </c>
      <c r="AN1721" s="272" t="s">
        <v>677</v>
      </c>
      <c r="AO1721" s="272" t="s">
        <v>677</v>
      </c>
      <c r="AP1721" s="272" t="s">
        <v>677</v>
      </c>
      <c r="AQ1721" s="272" t="s">
        <v>677</v>
      </c>
      <c r="AR1721" s="272" t="s">
        <v>677</v>
      </c>
      <c r="AS1721" s="272" t="s">
        <v>677</v>
      </c>
      <c r="AT1721" s="272" t="s">
        <v>677</v>
      </c>
      <c r="AU1721" s="272" t="s">
        <v>677</v>
      </c>
      <c r="AV1721" s="272" t="s">
        <v>677</v>
      </c>
      <c r="AW1721" s="272" t="s">
        <v>677</v>
      </c>
      <c r="AX1721" s="272" t="s">
        <v>677</v>
      </c>
    </row>
    <row r="1722" spans="1:50">
      <c r="A1722" s="272">
        <v>811311</v>
      </c>
      <c r="B1722" s="272" t="s">
        <v>712</v>
      </c>
      <c r="C1722" s="272" t="s">
        <v>262</v>
      </c>
      <c r="D1722" s="272" t="s">
        <v>262</v>
      </c>
      <c r="E1722" s="272" t="s">
        <v>262</v>
      </c>
      <c r="F1722" s="272" t="s">
        <v>262</v>
      </c>
      <c r="G1722" s="272" t="s">
        <v>262</v>
      </c>
      <c r="H1722" s="272" t="s">
        <v>263</v>
      </c>
      <c r="I1722" s="272" t="s">
        <v>264</v>
      </c>
      <c r="J1722" s="272" t="s">
        <v>262</v>
      </c>
      <c r="K1722" s="272" t="s">
        <v>264</v>
      </c>
      <c r="L1722" s="272" t="s">
        <v>262</v>
      </c>
      <c r="M1722" s="272" t="s">
        <v>264</v>
      </c>
      <c r="N1722" s="272" t="s">
        <v>264</v>
      </c>
      <c r="O1722" s="272" t="s">
        <v>677</v>
      </c>
      <c r="P1722" s="272" t="s">
        <v>677</v>
      </c>
      <c r="Q1722" s="272" t="s">
        <v>677</v>
      </c>
      <c r="R1722" s="272" t="s">
        <v>677</v>
      </c>
      <c r="S1722" s="272" t="s">
        <v>677</v>
      </c>
      <c r="T1722" s="272" t="s">
        <v>677</v>
      </c>
      <c r="U1722" s="272" t="s">
        <v>677</v>
      </c>
      <c r="V1722" s="272" t="s">
        <v>677</v>
      </c>
      <c r="W1722" s="272" t="s">
        <v>677</v>
      </c>
      <c r="X1722" s="272" t="s">
        <v>677</v>
      </c>
      <c r="Y1722" s="272" t="s">
        <v>677</v>
      </c>
      <c r="Z1722" s="272" t="s">
        <v>677</v>
      </c>
      <c r="AA1722" s="272" t="s">
        <v>677</v>
      </c>
      <c r="AB1722" s="272" t="s">
        <v>677</v>
      </c>
      <c r="AC1722" s="272" t="s">
        <v>677</v>
      </c>
      <c r="AD1722" s="272" t="s">
        <v>677</v>
      </c>
      <c r="AE1722" s="272" t="s">
        <v>677</v>
      </c>
      <c r="AF1722" s="272" t="s">
        <v>677</v>
      </c>
      <c r="AG1722" s="272" t="s">
        <v>677</v>
      </c>
      <c r="AH1722" s="272" t="s">
        <v>677</v>
      </c>
      <c r="AI1722" s="272" t="s">
        <v>677</v>
      </c>
      <c r="AJ1722" s="272" t="s">
        <v>677</v>
      </c>
      <c r="AK1722" s="272" t="s">
        <v>677</v>
      </c>
      <c r="AL1722" s="272" t="s">
        <v>677</v>
      </c>
      <c r="AM1722" s="272" t="s">
        <v>677</v>
      </c>
      <c r="AN1722" s="272" t="s">
        <v>677</v>
      </c>
      <c r="AO1722" s="272" t="s">
        <v>677</v>
      </c>
      <c r="AP1722" s="272" t="s">
        <v>677</v>
      </c>
      <c r="AQ1722" s="272" t="s">
        <v>677</v>
      </c>
      <c r="AR1722" s="272" t="s">
        <v>677</v>
      </c>
      <c r="AS1722" s="272" t="s">
        <v>677</v>
      </c>
      <c r="AT1722" s="272" t="s">
        <v>677</v>
      </c>
      <c r="AU1722" s="272" t="s">
        <v>677</v>
      </c>
      <c r="AV1722" s="272" t="s">
        <v>677</v>
      </c>
      <c r="AW1722" s="272" t="s">
        <v>677</v>
      </c>
      <c r="AX1722" s="272" t="s">
        <v>677</v>
      </c>
    </row>
    <row r="1723" spans="1:50">
      <c r="A1723" s="272">
        <v>811313</v>
      </c>
      <c r="B1723" s="272" t="s">
        <v>712</v>
      </c>
      <c r="C1723" s="272" t="s">
        <v>264</v>
      </c>
      <c r="D1723" s="272" t="s">
        <v>262</v>
      </c>
      <c r="E1723" s="272" t="s">
        <v>262</v>
      </c>
      <c r="F1723" s="272" t="s">
        <v>264</v>
      </c>
      <c r="G1723" s="272" t="s">
        <v>264</v>
      </c>
      <c r="H1723" s="272" t="s">
        <v>264</v>
      </c>
      <c r="I1723" s="272" t="s">
        <v>263</v>
      </c>
      <c r="J1723" s="272" t="s">
        <v>263</v>
      </c>
      <c r="K1723" s="272" t="s">
        <v>264</v>
      </c>
      <c r="L1723" s="272" t="s">
        <v>263</v>
      </c>
      <c r="M1723" s="272" t="s">
        <v>263</v>
      </c>
      <c r="N1723" s="272" t="s">
        <v>263</v>
      </c>
      <c r="O1723" s="272" t="s">
        <v>677</v>
      </c>
      <c r="P1723" s="272" t="s">
        <v>677</v>
      </c>
      <c r="Q1723" s="272" t="s">
        <v>677</v>
      </c>
      <c r="R1723" s="272" t="s">
        <v>677</v>
      </c>
      <c r="S1723" s="272" t="s">
        <v>677</v>
      </c>
      <c r="T1723" s="272" t="s">
        <v>677</v>
      </c>
      <c r="U1723" s="272" t="s">
        <v>677</v>
      </c>
      <c r="V1723" s="272" t="s">
        <v>677</v>
      </c>
      <c r="W1723" s="272" t="s">
        <v>677</v>
      </c>
      <c r="X1723" s="272" t="s">
        <v>677</v>
      </c>
      <c r="Y1723" s="272" t="s">
        <v>677</v>
      </c>
      <c r="Z1723" s="272" t="s">
        <v>677</v>
      </c>
      <c r="AA1723" s="272" t="s">
        <v>677</v>
      </c>
      <c r="AB1723" s="272" t="s">
        <v>677</v>
      </c>
      <c r="AC1723" s="272" t="s">
        <v>677</v>
      </c>
      <c r="AD1723" s="272" t="s">
        <v>677</v>
      </c>
      <c r="AE1723" s="272" t="s">
        <v>677</v>
      </c>
      <c r="AF1723" s="272" t="s">
        <v>677</v>
      </c>
      <c r="AG1723" s="272" t="s">
        <v>677</v>
      </c>
      <c r="AH1723" s="272" t="s">
        <v>677</v>
      </c>
      <c r="AI1723" s="272" t="s">
        <v>677</v>
      </c>
      <c r="AJ1723" s="272" t="s">
        <v>677</v>
      </c>
      <c r="AK1723" s="272" t="s">
        <v>677</v>
      </c>
      <c r="AL1723" s="272" t="s">
        <v>677</v>
      </c>
      <c r="AM1723" s="272" t="s">
        <v>677</v>
      </c>
      <c r="AN1723" s="272" t="s">
        <v>677</v>
      </c>
      <c r="AO1723" s="272" t="s">
        <v>677</v>
      </c>
      <c r="AP1723" s="272" t="s">
        <v>677</v>
      </c>
      <c r="AQ1723" s="272" t="s">
        <v>677</v>
      </c>
      <c r="AR1723" s="272" t="s">
        <v>677</v>
      </c>
      <c r="AS1723" s="272" t="s">
        <v>677</v>
      </c>
      <c r="AT1723" s="272" t="s">
        <v>677</v>
      </c>
      <c r="AU1723" s="272" t="s">
        <v>677</v>
      </c>
      <c r="AV1723" s="272" t="s">
        <v>677</v>
      </c>
      <c r="AW1723" s="272" t="s">
        <v>677</v>
      </c>
      <c r="AX1723" s="272" t="s">
        <v>677</v>
      </c>
    </row>
    <row r="1724" spans="1:50">
      <c r="A1724" s="272">
        <v>811318</v>
      </c>
      <c r="B1724" s="272" t="s">
        <v>712</v>
      </c>
      <c r="C1724" s="272" t="s">
        <v>264</v>
      </c>
      <c r="D1724" s="272" t="s">
        <v>264</v>
      </c>
      <c r="E1724" s="272" t="s">
        <v>264</v>
      </c>
      <c r="F1724" s="272" t="s">
        <v>262</v>
      </c>
      <c r="G1724" s="272" t="s">
        <v>262</v>
      </c>
      <c r="H1724" s="272" t="s">
        <v>262</v>
      </c>
      <c r="I1724" s="272" t="s">
        <v>264</v>
      </c>
      <c r="J1724" s="272" t="s">
        <v>263</v>
      </c>
      <c r="K1724" s="272" t="s">
        <v>263</v>
      </c>
      <c r="L1724" s="272" t="s">
        <v>263</v>
      </c>
      <c r="M1724" s="272" t="s">
        <v>263</v>
      </c>
      <c r="N1724" s="272" t="s">
        <v>263</v>
      </c>
      <c r="O1724" s="272" t="s">
        <v>677</v>
      </c>
      <c r="P1724" s="272" t="s">
        <v>677</v>
      </c>
      <c r="Q1724" s="272" t="s">
        <v>677</v>
      </c>
      <c r="R1724" s="272" t="s">
        <v>677</v>
      </c>
      <c r="S1724" s="272" t="s">
        <v>677</v>
      </c>
      <c r="T1724" s="272" t="s">
        <v>677</v>
      </c>
      <c r="U1724" s="272" t="s">
        <v>677</v>
      </c>
      <c r="V1724" s="272" t="s">
        <v>677</v>
      </c>
      <c r="W1724" s="272" t="s">
        <v>677</v>
      </c>
      <c r="X1724" s="272" t="s">
        <v>677</v>
      </c>
      <c r="Y1724" s="272" t="s">
        <v>677</v>
      </c>
      <c r="Z1724" s="272" t="s">
        <v>677</v>
      </c>
      <c r="AA1724" s="272" t="s">
        <v>677</v>
      </c>
      <c r="AB1724" s="272" t="s">
        <v>677</v>
      </c>
      <c r="AC1724" s="272" t="s">
        <v>677</v>
      </c>
      <c r="AD1724" s="272" t="s">
        <v>677</v>
      </c>
      <c r="AE1724" s="272" t="s">
        <v>677</v>
      </c>
      <c r="AF1724" s="272" t="s">
        <v>677</v>
      </c>
      <c r="AG1724" s="272" t="s">
        <v>677</v>
      </c>
      <c r="AH1724" s="272" t="s">
        <v>677</v>
      </c>
      <c r="AI1724" s="272" t="s">
        <v>677</v>
      </c>
      <c r="AJ1724" s="272" t="s">
        <v>677</v>
      </c>
      <c r="AK1724" s="272" t="s">
        <v>677</v>
      </c>
      <c r="AL1724" s="272" t="s">
        <v>677</v>
      </c>
      <c r="AM1724" s="272" t="s">
        <v>677</v>
      </c>
      <c r="AN1724" s="272" t="s">
        <v>677</v>
      </c>
      <c r="AO1724" s="272" t="s">
        <v>677</v>
      </c>
      <c r="AP1724" s="272" t="s">
        <v>677</v>
      </c>
      <c r="AQ1724" s="272" t="s">
        <v>677</v>
      </c>
      <c r="AR1724" s="272" t="s">
        <v>677</v>
      </c>
      <c r="AS1724" s="272" t="s">
        <v>677</v>
      </c>
      <c r="AT1724" s="272" t="s">
        <v>677</v>
      </c>
      <c r="AU1724" s="272" t="s">
        <v>677</v>
      </c>
      <c r="AV1724" s="272" t="s">
        <v>677</v>
      </c>
      <c r="AW1724" s="272" t="s">
        <v>677</v>
      </c>
      <c r="AX1724" s="272" t="s">
        <v>677</v>
      </c>
    </row>
    <row r="1725" spans="1:50">
      <c r="A1725" s="272">
        <v>811320</v>
      </c>
      <c r="B1725" s="272" t="s">
        <v>712</v>
      </c>
      <c r="C1725" s="272" t="s">
        <v>262</v>
      </c>
      <c r="D1725" s="272" t="s">
        <v>264</v>
      </c>
      <c r="E1725" s="272" t="s">
        <v>262</v>
      </c>
      <c r="F1725" s="272" t="s">
        <v>262</v>
      </c>
      <c r="G1725" s="272" t="s">
        <v>262</v>
      </c>
      <c r="H1725" s="272" t="s">
        <v>262</v>
      </c>
      <c r="I1725" s="272" t="s">
        <v>264</v>
      </c>
      <c r="J1725" s="272" t="s">
        <v>264</v>
      </c>
      <c r="K1725" s="272" t="s">
        <v>264</v>
      </c>
      <c r="L1725" s="272" t="s">
        <v>264</v>
      </c>
      <c r="M1725" s="272" t="s">
        <v>264</v>
      </c>
      <c r="N1725" s="272" t="s">
        <v>264</v>
      </c>
      <c r="O1725" s="272" t="s">
        <v>677</v>
      </c>
      <c r="P1725" s="272" t="s">
        <v>677</v>
      </c>
      <c r="Q1725" s="272" t="s">
        <v>677</v>
      </c>
      <c r="R1725" s="272" t="s">
        <v>677</v>
      </c>
      <c r="S1725" s="272" t="s">
        <v>677</v>
      </c>
      <c r="T1725" s="272" t="s">
        <v>677</v>
      </c>
      <c r="U1725" s="272" t="s">
        <v>677</v>
      </c>
      <c r="V1725" s="272" t="s">
        <v>677</v>
      </c>
      <c r="W1725" s="272" t="s">
        <v>677</v>
      </c>
      <c r="X1725" s="272" t="s">
        <v>677</v>
      </c>
      <c r="Y1725" s="272" t="s">
        <v>677</v>
      </c>
      <c r="Z1725" s="272" t="s">
        <v>677</v>
      </c>
      <c r="AA1725" s="272" t="s">
        <v>677</v>
      </c>
      <c r="AB1725" s="272" t="s">
        <v>677</v>
      </c>
      <c r="AC1725" s="272" t="s">
        <v>677</v>
      </c>
      <c r="AD1725" s="272" t="s">
        <v>677</v>
      </c>
      <c r="AE1725" s="272" t="s">
        <v>677</v>
      </c>
      <c r="AF1725" s="272" t="s">
        <v>677</v>
      </c>
      <c r="AG1725" s="272" t="s">
        <v>677</v>
      </c>
      <c r="AH1725" s="272" t="s">
        <v>677</v>
      </c>
      <c r="AI1725" s="272" t="s">
        <v>677</v>
      </c>
      <c r="AJ1725" s="272" t="s">
        <v>677</v>
      </c>
      <c r="AK1725" s="272" t="s">
        <v>677</v>
      </c>
      <c r="AL1725" s="272" t="s">
        <v>677</v>
      </c>
      <c r="AM1725" s="272" t="s">
        <v>677</v>
      </c>
      <c r="AN1725" s="272" t="s">
        <v>677</v>
      </c>
      <c r="AO1725" s="272" t="s">
        <v>677</v>
      </c>
      <c r="AP1725" s="272" t="s">
        <v>677</v>
      </c>
      <c r="AQ1725" s="272" t="s">
        <v>677</v>
      </c>
      <c r="AR1725" s="272" t="s">
        <v>677</v>
      </c>
      <c r="AS1725" s="272" t="s">
        <v>677</v>
      </c>
      <c r="AT1725" s="272" t="s">
        <v>677</v>
      </c>
      <c r="AU1725" s="272" t="s">
        <v>677</v>
      </c>
      <c r="AV1725" s="272" t="s">
        <v>677</v>
      </c>
      <c r="AW1725" s="272" t="s">
        <v>677</v>
      </c>
      <c r="AX1725" s="272" t="s">
        <v>677</v>
      </c>
    </row>
    <row r="1726" spans="1:50">
      <c r="A1726" s="272">
        <v>811324</v>
      </c>
      <c r="B1726" s="272" t="s">
        <v>712</v>
      </c>
      <c r="C1726" s="272" t="s">
        <v>264</v>
      </c>
      <c r="D1726" s="272" t="s">
        <v>264</v>
      </c>
      <c r="E1726" s="272" t="s">
        <v>264</v>
      </c>
      <c r="F1726" s="272" t="s">
        <v>262</v>
      </c>
      <c r="G1726" s="272" t="s">
        <v>263</v>
      </c>
      <c r="H1726" s="272" t="s">
        <v>264</v>
      </c>
      <c r="I1726" s="272" t="s">
        <v>262</v>
      </c>
      <c r="J1726" s="272" t="s">
        <v>263</v>
      </c>
      <c r="K1726" s="272" t="s">
        <v>263</v>
      </c>
      <c r="L1726" s="272" t="s">
        <v>263</v>
      </c>
      <c r="M1726" s="272" t="s">
        <v>263</v>
      </c>
      <c r="N1726" s="272" t="s">
        <v>263</v>
      </c>
      <c r="O1726" s="272" t="s">
        <v>677</v>
      </c>
      <c r="P1726" s="272" t="s">
        <v>677</v>
      </c>
      <c r="Q1726" s="272" t="s">
        <v>677</v>
      </c>
      <c r="R1726" s="272" t="s">
        <v>677</v>
      </c>
      <c r="S1726" s="272" t="s">
        <v>677</v>
      </c>
      <c r="T1726" s="272" t="s">
        <v>677</v>
      </c>
      <c r="U1726" s="272" t="s">
        <v>677</v>
      </c>
      <c r="V1726" s="272" t="s">
        <v>677</v>
      </c>
      <c r="W1726" s="272" t="s">
        <v>677</v>
      </c>
      <c r="X1726" s="272" t="s">
        <v>677</v>
      </c>
      <c r="Y1726" s="272" t="s">
        <v>677</v>
      </c>
      <c r="Z1726" s="272" t="s">
        <v>677</v>
      </c>
      <c r="AA1726" s="272" t="s">
        <v>677</v>
      </c>
      <c r="AB1726" s="272" t="s">
        <v>677</v>
      </c>
      <c r="AC1726" s="272" t="s">
        <v>677</v>
      </c>
      <c r="AD1726" s="272" t="s">
        <v>677</v>
      </c>
      <c r="AE1726" s="272" t="s">
        <v>677</v>
      </c>
      <c r="AF1726" s="272" t="s">
        <v>677</v>
      </c>
      <c r="AG1726" s="272" t="s">
        <v>677</v>
      </c>
      <c r="AH1726" s="272" t="s">
        <v>677</v>
      </c>
      <c r="AI1726" s="272" t="s">
        <v>677</v>
      </c>
      <c r="AJ1726" s="272" t="s">
        <v>677</v>
      </c>
      <c r="AK1726" s="272" t="s">
        <v>677</v>
      </c>
      <c r="AL1726" s="272" t="s">
        <v>677</v>
      </c>
      <c r="AM1726" s="272" t="s">
        <v>677</v>
      </c>
      <c r="AN1726" s="272" t="s">
        <v>677</v>
      </c>
      <c r="AO1726" s="272" t="s">
        <v>677</v>
      </c>
      <c r="AP1726" s="272" t="s">
        <v>677</v>
      </c>
      <c r="AQ1726" s="272" t="s">
        <v>677</v>
      </c>
      <c r="AR1726" s="272" t="s">
        <v>677</v>
      </c>
      <c r="AS1726" s="272" t="s">
        <v>677</v>
      </c>
      <c r="AT1726" s="272" t="s">
        <v>677</v>
      </c>
      <c r="AU1726" s="272" t="s">
        <v>677</v>
      </c>
      <c r="AV1726" s="272" t="s">
        <v>677</v>
      </c>
      <c r="AW1726" s="272" t="s">
        <v>677</v>
      </c>
      <c r="AX1726" s="272" t="s">
        <v>677</v>
      </c>
    </row>
    <row r="1727" spans="1:50">
      <c r="A1727" s="272">
        <v>811327</v>
      </c>
      <c r="B1727" s="272" t="s">
        <v>712</v>
      </c>
      <c r="C1727" s="272" t="s">
        <v>262</v>
      </c>
      <c r="D1727" s="272" t="s">
        <v>264</v>
      </c>
      <c r="E1727" s="272" t="s">
        <v>264</v>
      </c>
      <c r="F1727" s="272" t="s">
        <v>264</v>
      </c>
      <c r="G1727" s="272" t="s">
        <v>263</v>
      </c>
      <c r="H1727" s="272" t="s">
        <v>262</v>
      </c>
      <c r="I1727" s="272" t="s">
        <v>263</v>
      </c>
      <c r="J1727" s="272" t="s">
        <v>263</v>
      </c>
      <c r="K1727" s="272" t="s">
        <v>263</v>
      </c>
      <c r="L1727" s="272" t="s">
        <v>263</v>
      </c>
      <c r="M1727" s="272" t="s">
        <v>263</v>
      </c>
      <c r="N1727" s="272" t="s">
        <v>263</v>
      </c>
      <c r="O1727" s="272" t="s">
        <v>677</v>
      </c>
      <c r="P1727" s="272" t="s">
        <v>677</v>
      </c>
      <c r="Q1727" s="272" t="s">
        <v>677</v>
      </c>
      <c r="R1727" s="272" t="s">
        <v>677</v>
      </c>
      <c r="S1727" s="272" t="s">
        <v>677</v>
      </c>
      <c r="T1727" s="272" t="s">
        <v>677</v>
      </c>
      <c r="U1727" s="272" t="s">
        <v>677</v>
      </c>
      <c r="V1727" s="272" t="s">
        <v>677</v>
      </c>
      <c r="W1727" s="272" t="s">
        <v>677</v>
      </c>
      <c r="X1727" s="272" t="s">
        <v>677</v>
      </c>
      <c r="Y1727" s="272" t="s">
        <v>677</v>
      </c>
      <c r="Z1727" s="272" t="s">
        <v>677</v>
      </c>
      <c r="AA1727" s="272" t="s">
        <v>677</v>
      </c>
      <c r="AB1727" s="272" t="s">
        <v>677</v>
      </c>
      <c r="AC1727" s="272" t="s">
        <v>677</v>
      </c>
      <c r="AD1727" s="272" t="s">
        <v>677</v>
      </c>
      <c r="AE1727" s="272" t="s">
        <v>677</v>
      </c>
      <c r="AF1727" s="272" t="s">
        <v>677</v>
      </c>
      <c r="AG1727" s="272" t="s">
        <v>677</v>
      </c>
      <c r="AH1727" s="272" t="s">
        <v>677</v>
      </c>
      <c r="AI1727" s="272" t="s">
        <v>677</v>
      </c>
      <c r="AJ1727" s="272" t="s">
        <v>677</v>
      </c>
      <c r="AK1727" s="272" t="s">
        <v>677</v>
      </c>
      <c r="AL1727" s="272" t="s">
        <v>677</v>
      </c>
      <c r="AM1727" s="272" t="s">
        <v>677</v>
      </c>
      <c r="AN1727" s="272" t="s">
        <v>677</v>
      </c>
      <c r="AO1727" s="272" t="s">
        <v>677</v>
      </c>
      <c r="AP1727" s="272" t="s">
        <v>677</v>
      </c>
      <c r="AQ1727" s="272" t="s">
        <v>677</v>
      </c>
      <c r="AR1727" s="272" t="s">
        <v>677</v>
      </c>
      <c r="AS1727" s="272" t="s">
        <v>677</v>
      </c>
      <c r="AT1727" s="272" t="s">
        <v>677</v>
      </c>
      <c r="AU1727" s="272" t="s">
        <v>677</v>
      </c>
      <c r="AV1727" s="272" t="s">
        <v>677</v>
      </c>
      <c r="AW1727" s="272" t="s">
        <v>677</v>
      </c>
      <c r="AX1727" s="272" t="s">
        <v>677</v>
      </c>
    </row>
    <row r="1728" spans="1:50">
      <c r="A1728" s="272">
        <v>811328</v>
      </c>
      <c r="B1728" s="272" t="s">
        <v>712</v>
      </c>
      <c r="C1728" s="272" t="s">
        <v>264</v>
      </c>
      <c r="D1728" s="272" t="s">
        <v>263</v>
      </c>
      <c r="E1728" s="272" t="s">
        <v>262</v>
      </c>
      <c r="F1728" s="272" t="s">
        <v>262</v>
      </c>
      <c r="G1728" s="272" t="s">
        <v>262</v>
      </c>
      <c r="H1728" s="272" t="s">
        <v>264</v>
      </c>
      <c r="I1728" s="272" t="s">
        <v>264</v>
      </c>
      <c r="J1728" s="272" t="s">
        <v>263</v>
      </c>
      <c r="K1728" s="272" t="s">
        <v>263</v>
      </c>
      <c r="L1728" s="272" t="s">
        <v>263</v>
      </c>
      <c r="M1728" s="272" t="s">
        <v>264</v>
      </c>
      <c r="N1728" s="272" t="s">
        <v>263</v>
      </c>
      <c r="O1728" s="272" t="s">
        <v>677</v>
      </c>
      <c r="P1728" s="272" t="s">
        <v>677</v>
      </c>
      <c r="Q1728" s="272" t="s">
        <v>677</v>
      </c>
      <c r="R1728" s="272" t="s">
        <v>677</v>
      </c>
      <c r="S1728" s="272" t="s">
        <v>677</v>
      </c>
      <c r="T1728" s="272" t="s">
        <v>677</v>
      </c>
      <c r="U1728" s="272" t="s">
        <v>677</v>
      </c>
      <c r="V1728" s="272" t="s">
        <v>677</v>
      </c>
      <c r="W1728" s="272" t="s">
        <v>677</v>
      </c>
      <c r="X1728" s="272" t="s">
        <v>677</v>
      </c>
      <c r="Y1728" s="272" t="s">
        <v>677</v>
      </c>
      <c r="Z1728" s="272" t="s">
        <v>677</v>
      </c>
      <c r="AA1728" s="272" t="s">
        <v>677</v>
      </c>
      <c r="AB1728" s="272" t="s">
        <v>677</v>
      </c>
      <c r="AC1728" s="272" t="s">
        <v>677</v>
      </c>
      <c r="AD1728" s="272" t="s">
        <v>677</v>
      </c>
      <c r="AE1728" s="272" t="s">
        <v>677</v>
      </c>
      <c r="AF1728" s="272" t="s">
        <v>677</v>
      </c>
      <c r="AG1728" s="272" t="s">
        <v>677</v>
      </c>
      <c r="AH1728" s="272" t="s">
        <v>677</v>
      </c>
      <c r="AI1728" s="272" t="s">
        <v>677</v>
      </c>
      <c r="AJ1728" s="272" t="s">
        <v>677</v>
      </c>
      <c r="AK1728" s="272" t="s">
        <v>677</v>
      </c>
      <c r="AL1728" s="272" t="s">
        <v>677</v>
      </c>
      <c r="AM1728" s="272" t="s">
        <v>677</v>
      </c>
      <c r="AN1728" s="272" t="s">
        <v>677</v>
      </c>
      <c r="AO1728" s="272" t="s">
        <v>677</v>
      </c>
      <c r="AP1728" s="272" t="s">
        <v>677</v>
      </c>
      <c r="AQ1728" s="272" t="s">
        <v>677</v>
      </c>
      <c r="AR1728" s="272" t="s">
        <v>677</v>
      </c>
      <c r="AS1728" s="272" t="s">
        <v>677</v>
      </c>
      <c r="AT1728" s="272" t="s">
        <v>677</v>
      </c>
      <c r="AU1728" s="272" t="s">
        <v>677</v>
      </c>
      <c r="AV1728" s="272" t="s">
        <v>677</v>
      </c>
      <c r="AW1728" s="272" t="s">
        <v>677</v>
      </c>
      <c r="AX1728" s="272" t="s">
        <v>677</v>
      </c>
    </row>
    <row r="1729" spans="1:50">
      <c r="A1729" s="272">
        <v>811330</v>
      </c>
      <c r="B1729" s="272" t="s">
        <v>712</v>
      </c>
      <c r="C1729" s="272" t="s">
        <v>264</v>
      </c>
      <c r="D1729" s="272" t="s">
        <v>263</v>
      </c>
      <c r="E1729" s="272" t="s">
        <v>263</v>
      </c>
      <c r="F1729" s="272" t="s">
        <v>264</v>
      </c>
      <c r="G1729" s="272" t="s">
        <v>262</v>
      </c>
      <c r="H1729" s="272" t="s">
        <v>262</v>
      </c>
      <c r="I1729" s="272" t="s">
        <v>264</v>
      </c>
      <c r="J1729" s="272" t="s">
        <v>264</v>
      </c>
      <c r="K1729" s="272" t="s">
        <v>264</v>
      </c>
      <c r="L1729" s="272" t="s">
        <v>262</v>
      </c>
      <c r="M1729" s="272" t="s">
        <v>264</v>
      </c>
      <c r="N1729" s="272" t="s">
        <v>264</v>
      </c>
      <c r="O1729" s="272" t="s">
        <v>677</v>
      </c>
      <c r="P1729" s="272" t="s">
        <v>677</v>
      </c>
      <c r="Q1729" s="272" t="s">
        <v>677</v>
      </c>
      <c r="R1729" s="272" t="s">
        <v>677</v>
      </c>
      <c r="S1729" s="272" t="s">
        <v>677</v>
      </c>
      <c r="T1729" s="272" t="s">
        <v>677</v>
      </c>
      <c r="U1729" s="272" t="s">
        <v>677</v>
      </c>
      <c r="V1729" s="272" t="s">
        <v>677</v>
      </c>
      <c r="W1729" s="272" t="s">
        <v>677</v>
      </c>
      <c r="X1729" s="272" t="s">
        <v>677</v>
      </c>
      <c r="Y1729" s="272" t="s">
        <v>677</v>
      </c>
      <c r="Z1729" s="272" t="s">
        <v>677</v>
      </c>
      <c r="AA1729" s="272" t="s">
        <v>677</v>
      </c>
      <c r="AB1729" s="272" t="s">
        <v>677</v>
      </c>
      <c r="AC1729" s="272" t="s">
        <v>677</v>
      </c>
      <c r="AD1729" s="272" t="s">
        <v>677</v>
      </c>
      <c r="AE1729" s="272" t="s">
        <v>677</v>
      </c>
      <c r="AF1729" s="272" t="s">
        <v>677</v>
      </c>
      <c r="AG1729" s="272" t="s">
        <v>677</v>
      </c>
      <c r="AH1729" s="272" t="s">
        <v>677</v>
      </c>
      <c r="AI1729" s="272" t="s">
        <v>677</v>
      </c>
      <c r="AJ1729" s="272" t="s">
        <v>677</v>
      </c>
      <c r="AK1729" s="272" t="s">
        <v>677</v>
      </c>
      <c r="AL1729" s="272" t="s">
        <v>677</v>
      </c>
      <c r="AM1729" s="272" t="s">
        <v>677</v>
      </c>
      <c r="AN1729" s="272" t="s">
        <v>677</v>
      </c>
      <c r="AO1729" s="272" t="s">
        <v>677</v>
      </c>
      <c r="AP1729" s="272" t="s">
        <v>677</v>
      </c>
      <c r="AQ1729" s="272" t="s">
        <v>677</v>
      </c>
      <c r="AR1729" s="272" t="s">
        <v>677</v>
      </c>
      <c r="AS1729" s="272" t="s">
        <v>677</v>
      </c>
      <c r="AT1729" s="272" t="s">
        <v>677</v>
      </c>
      <c r="AU1729" s="272" t="s">
        <v>677</v>
      </c>
      <c r="AV1729" s="272" t="s">
        <v>677</v>
      </c>
      <c r="AW1729" s="272" t="s">
        <v>677</v>
      </c>
      <c r="AX1729" s="272" t="s">
        <v>677</v>
      </c>
    </row>
    <row r="1730" spans="1:50">
      <c r="A1730" s="272">
        <v>811333</v>
      </c>
      <c r="B1730" s="272" t="s">
        <v>712</v>
      </c>
      <c r="C1730" s="272" t="s">
        <v>264</v>
      </c>
      <c r="D1730" s="272" t="s">
        <v>263</v>
      </c>
      <c r="E1730" s="272" t="s">
        <v>264</v>
      </c>
      <c r="F1730" s="272" t="s">
        <v>264</v>
      </c>
      <c r="G1730" s="272" t="s">
        <v>264</v>
      </c>
      <c r="H1730" s="272" t="s">
        <v>263</v>
      </c>
      <c r="I1730" s="272" t="s">
        <v>263</v>
      </c>
      <c r="J1730" s="272" t="s">
        <v>264</v>
      </c>
      <c r="K1730" s="272" t="s">
        <v>263</v>
      </c>
      <c r="L1730" s="272" t="s">
        <v>263</v>
      </c>
      <c r="M1730" s="272" t="s">
        <v>262</v>
      </c>
      <c r="N1730" s="272" t="s">
        <v>263</v>
      </c>
      <c r="O1730" s="272" t="s">
        <v>677</v>
      </c>
      <c r="P1730" s="272" t="s">
        <v>677</v>
      </c>
      <c r="Q1730" s="272" t="s">
        <v>677</v>
      </c>
      <c r="R1730" s="272" t="s">
        <v>677</v>
      </c>
      <c r="S1730" s="272" t="s">
        <v>677</v>
      </c>
      <c r="T1730" s="272" t="s">
        <v>677</v>
      </c>
      <c r="U1730" s="272" t="s">
        <v>677</v>
      </c>
      <c r="V1730" s="272" t="s">
        <v>677</v>
      </c>
      <c r="W1730" s="272" t="s">
        <v>677</v>
      </c>
      <c r="X1730" s="272" t="s">
        <v>677</v>
      </c>
      <c r="Y1730" s="272" t="s">
        <v>677</v>
      </c>
      <c r="Z1730" s="272" t="s">
        <v>677</v>
      </c>
      <c r="AA1730" s="272" t="s">
        <v>677</v>
      </c>
      <c r="AB1730" s="272" t="s">
        <v>677</v>
      </c>
      <c r="AC1730" s="272" t="s">
        <v>677</v>
      </c>
      <c r="AD1730" s="272" t="s">
        <v>677</v>
      </c>
      <c r="AE1730" s="272" t="s">
        <v>677</v>
      </c>
      <c r="AF1730" s="272" t="s">
        <v>677</v>
      </c>
      <c r="AG1730" s="272" t="s">
        <v>677</v>
      </c>
      <c r="AH1730" s="272" t="s">
        <v>677</v>
      </c>
      <c r="AI1730" s="272" t="s">
        <v>677</v>
      </c>
      <c r="AJ1730" s="272" t="s">
        <v>677</v>
      </c>
      <c r="AK1730" s="272" t="s">
        <v>677</v>
      </c>
      <c r="AL1730" s="272" t="s">
        <v>677</v>
      </c>
      <c r="AM1730" s="272" t="s">
        <v>677</v>
      </c>
      <c r="AN1730" s="272" t="s">
        <v>677</v>
      </c>
      <c r="AO1730" s="272" t="s">
        <v>677</v>
      </c>
      <c r="AP1730" s="272" t="s">
        <v>677</v>
      </c>
      <c r="AQ1730" s="272" t="s">
        <v>677</v>
      </c>
      <c r="AR1730" s="272" t="s">
        <v>677</v>
      </c>
      <c r="AS1730" s="272" t="s">
        <v>677</v>
      </c>
      <c r="AT1730" s="272" t="s">
        <v>677</v>
      </c>
      <c r="AU1730" s="272" t="s">
        <v>677</v>
      </c>
      <c r="AV1730" s="272" t="s">
        <v>677</v>
      </c>
      <c r="AW1730" s="272" t="s">
        <v>677</v>
      </c>
      <c r="AX1730" s="272" t="s">
        <v>677</v>
      </c>
    </row>
    <row r="1731" spans="1:50">
      <c r="A1731" s="272">
        <v>811340</v>
      </c>
      <c r="B1731" s="272" t="s">
        <v>712</v>
      </c>
      <c r="C1731" s="272" t="s">
        <v>262</v>
      </c>
      <c r="D1731" s="272" t="s">
        <v>262</v>
      </c>
      <c r="E1731" s="272" t="s">
        <v>264</v>
      </c>
      <c r="F1731" s="272" t="s">
        <v>262</v>
      </c>
      <c r="G1731" s="272" t="s">
        <v>262</v>
      </c>
      <c r="H1731" s="272" t="s">
        <v>262</v>
      </c>
      <c r="I1731" s="272" t="s">
        <v>264</v>
      </c>
      <c r="J1731" s="272" t="s">
        <v>264</v>
      </c>
      <c r="K1731" s="272" t="s">
        <v>262</v>
      </c>
      <c r="L1731" s="272" t="s">
        <v>264</v>
      </c>
      <c r="M1731" s="272" t="s">
        <v>262</v>
      </c>
      <c r="N1731" s="272" t="s">
        <v>262</v>
      </c>
      <c r="O1731" s="272" t="s">
        <v>677</v>
      </c>
      <c r="P1731" s="272" t="s">
        <v>677</v>
      </c>
      <c r="Q1731" s="272" t="s">
        <v>677</v>
      </c>
      <c r="R1731" s="272" t="s">
        <v>677</v>
      </c>
      <c r="S1731" s="272" t="s">
        <v>677</v>
      </c>
      <c r="T1731" s="272" t="s">
        <v>677</v>
      </c>
      <c r="U1731" s="272" t="s">
        <v>677</v>
      </c>
      <c r="V1731" s="272" t="s">
        <v>677</v>
      </c>
      <c r="W1731" s="272" t="s">
        <v>677</v>
      </c>
      <c r="X1731" s="272" t="s">
        <v>677</v>
      </c>
      <c r="Y1731" s="272" t="s">
        <v>677</v>
      </c>
      <c r="Z1731" s="272" t="s">
        <v>677</v>
      </c>
      <c r="AA1731" s="272" t="s">
        <v>677</v>
      </c>
      <c r="AB1731" s="272" t="s">
        <v>677</v>
      </c>
      <c r="AC1731" s="272" t="s">
        <v>677</v>
      </c>
      <c r="AD1731" s="272" t="s">
        <v>677</v>
      </c>
      <c r="AE1731" s="272" t="s">
        <v>677</v>
      </c>
      <c r="AF1731" s="272" t="s">
        <v>677</v>
      </c>
      <c r="AG1731" s="272" t="s">
        <v>677</v>
      </c>
      <c r="AH1731" s="272" t="s">
        <v>677</v>
      </c>
      <c r="AI1731" s="272" t="s">
        <v>677</v>
      </c>
      <c r="AJ1731" s="272" t="s">
        <v>677</v>
      </c>
      <c r="AK1731" s="272" t="s">
        <v>677</v>
      </c>
      <c r="AL1731" s="272" t="s">
        <v>677</v>
      </c>
      <c r="AM1731" s="272" t="s">
        <v>677</v>
      </c>
      <c r="AN1731" s="272" t="s">
        <v>677</v>
      </c>
      <c r="AO1731" s="272" t="s">
        <v>677</v>
      </c>
      <c r="AP1731" s="272" t="s">
        <v>677</v>
      </c>
      <c r="AQ1731" s="272" t="s">
        <v>677</v>
      </c>
      <c r="AR1731" s="272" t="s">
        <v>677</v>
      </c>
      <c r="AS1731" s="272" t="s">
        <v>677</v>
      </c>
      <c r="AT1731" s="272" t="s">
        <v>677</v>
      </c>
      <c r="AU1731" s="272" t="s">
        <v>677</v>
      </c>
      <c r="AV1731" s="272" t="s">
        <v>677</v>
      </c>
      <c r="AW1731" s="272" t="s">
        <v>677</v>
      </c>
      <c r="AX1731" s="272" t="s">
        <v>677</v>
      </c>
    </row>
    <row r="1732" spans="1:50">
      <c r="A1732" s="272">
        <v>811347</v>
      </c>
      <c r="B1732" s="272" t="s">
        <v>712</v>
      </c>
      <c r="C1732" s="272" t="s">
        <v>262</v>
      </c>
      <c r="D1732" s="272" t="s">
        <v>263</v>
      </c>
      <c r="E1732" s="272" t="s">
        <v>262</v>
      </c>
      <c r="F1732" s="272" t="s">
        <v>264</v>
      </c>
      <c r="G1732" s="272" t="s">
        <v>264</v>
      </c>
      <c r="H1732" s="272" t="s">
        <v>264</v>
      </c>
      <c r="I1732" s="272" t="s">
        <v>263</v>
      </c>
      <c r="J1732" s="272" t="s">
        <v>263</v>
      </c>
      <c r="K1732" s="272" t="s">
        <v>264</v>
      </c>
      <c r="L1732" s="272" t="s">
        <v>263</v>
      </c>
      <c r="M1732" s="272" t="s">
        <v>264</v>
      </c>
      <c r="N1732" s="272" t="s">
        <v>263</v>
      </c>
      <c r="O1732" s="272" t="s">
        <v>677</v>
      </c>
      <c r="P1732" s="272" t="s">
        <v>677</v>
      </c>
      <c r="Q1732" s="272" t="s">
        <v>677</v>
      </c>
      <c r="R1732" s="272" t="s">
        <v>677</v>
      </c>
      <c r="S1732" s="272" t="s">
        <v>677</v>
      </c>
      <c r="T1732" s="272" t="s">
        <v>677</v>
      </c>
      <c r="U1732" s="272" t="s">
        <v>677</v>
      </c>
      <c r="V1732" s="272" t="s">
        <v>677</v>
      </c>
      <c r="W1732" s="272" t="s">
        <v>677</v>
      </c>
      <c r="X1732" s="272" t="s">
        <v>677</v>
      </c>
      <c r="Y1732" s="272" t="s">
        <v>677</v>
      </c>
      <c r="Z1732" s="272" t="s">
        <v>677</v>
      </c>
      <c r="AA1732" s="272" t="s">
        <v>677</v>
      </c>
      <c r="AB1732" s="272" t="s">
        <v>677</v>
      </c>
      <c r="AC1732" s="272" t="s">
        <v>677</v>
      </c>
      <c r="AD1732" s="272" t="s">
        <v>677</v>
      </c>
      <c r="AE1732" s="272" t="s">
        <v>677</v>
      </c>
      <c r="AF1732" s="272" t="s">
        <v>677</v>
      </c>
      <c r="AG1732" s="272" t="s">
        <v>677</v>
      </c>
      <c r="AH1732" s="272" t="s">
        <v>677</v>
      </c>
      <c r="AI1732" s="272" t="s">
        <v>677</v>
      </c>
      <c r="AJ1732" s="272" t="s">
        <v>677</v>
      </c>
      <c r="AK1732" s="272" t="s">
        <v>677</v>
      </c>
      <c r="AL1732" s="272" t="s">
        <v>677</v>
      </c>
      <c r="AM1732" s="272" t="s">
        <v>677</v>
      </c>
      <c r="AN1732" s="272" t="s">
        <v>677</v>
      </c>
      <c r="AO1732" s="272" t="s">
        <v>677</v>
      </c>
      <c r="AP1732" s="272" t="s">
        <v>677</v>
      </c>
      <c r="AQ1732" s="272" t="s">
        <v>677</v>
      </c>
      <c r="AR1732" s="272" t="s">
        <v>677</v>
      </c>
      <c r="AS1732" s="272" t="s">
        <v>677</v>
      </c>
      <c r="AT1732" s="272" t="s">
        <v>677</v>
      </c>
      <c r="AU1732" s="272" t="s">
        <v>677</v>
      </c>
      <c r="AV1732" s="272" t="s">
        <v>677</v>
      </c>
      <c r="AW1732" s="272" t="s">
        <v>677</v>
      </c>
      <c r="AX1732" s="272" t="s">
        <v>677</v>
      </c>
    </row>
    <row r="1733" spans="1:50">
      <c r="A1733" s="272">
        <v>811349</v>
      </c>
      <c r="B1733" s="272" t="s">
        <v>712</v>
      </c>
      <c r="C1733" s="272" t="s">
        <v>262</v>
      </c>
      <c r="D1733" s="272" t="s">
        <v>262</v>
      </c>
      <c r="E1733" s="272" t="s">
        <v>262</v>
      </c>
      <c r="F1733" s="272" t="s">
        <v>264</v>
      </c>
      <c r="G1733" s="272" t="s">
        <v>262</v>
      </c>
      <c r="H1733" s="272" t="s">
        <v>262</v>
      </c>
      <c r="I1733" s="272" t="s">
        <v>264</v>
      </c>
      <c r="J1733" s="272" t="s">
        <v>264</v>
      </c>
      <c r="K1733" s="272" t="s">
        <v>264</v>
      </c>
      <c r="L1733" s="272" t="s">
        <v>264</v>
      </c>
      <c r="M1733" s="272" t="s">
        <v>264</v>
      </c>
      <c r="N1733" s="272" t="s">
        <v>264</v>
      </c>
      <c r="O1733" s="272" t="s">
        <v>677</v>
      </c>
      <c r="P1733" s="272" t="s">
        <v>677</v>
      </c>
      <c r="Q1733" s="272" t="s">
        <v>677</v>
      </c>
      <c r="R1733" s="272" t="s">
        <v>677</v>
      </c>
      <c r="S1733" s="272" t="s">
        <v>677</v>
      </c>
      <c r="T1733" s="272" t="s">
        <v>677</v>
      </c>
      <c r="U1733" s="272" t="s">
        <v>677</v>
      </c>
      <c r="V1733" s="272" t="s">
        <v>677</v>
      </c>
      <c r="W1733" s="272" t="s">
        <v>677</v>
      </c>
      <c r="X1733" s="272" t="s">
        <v>677</v>
      </c>
      <c r="Y1733" s="272" t="s">
        <v>677</v>
      </c>
      <c r="Z1733" s="272" t="s">
        <v>677</v>
      </c>
      <c r="AA1733" s="272" t="s">
        <v>677</v>
      </c>
      <c r="AB1733" s="272" t="s">
        <v>677</v>
      </c>
      <c r="AC1733" s="272" t="s">
        <v>677</v>
      </c>
      <c r="AD1733" s="272" t="s">
        <v>677</v>
      </c>
      <c r="AE1733" s="272" t="s">
        <v>677</v>
      </c>
      <c r="AF1733" s="272" t="s">
        <v>677</v>
      </c>
      <c r="AG1733" s="272" t="s">
        <v>677</v>
      </c>
      <c r="AH1733" s="272" t="s">
        <v>677</v>
      </c>
      <c r="AI1733" s="272" t="s">
        <v>677</v>
      </c>
      <c r="AJ1733" s="272" t="s">
        <v>677</v>
      </c>
      <c r="AK1733" s="272" t="s">
        <v>677</v>
      </c>
      <c r="AL1733" s="272" t="s">
        <v>677</v>
      </c>
      <c r="AM1733" s="272" t="s">
        <v>677</v>
      </c>
      <c r="AN1733" s="272" t="s">
        <v>677</v>
      </c>
      <c r="AO1733" s="272" t="s">
        <v>677</v>
      </c>
      <c r="AP1733" s="272" t="s">
        <v>677</v>
      </c>
      <c r="AQ1733" s="272" t="s">
        <v>677</v>
      </c>
      <c r="AR1733" s="272" t="s">
        <v>677</v>
      </c>
      <c r="AS1733" s="272" t="s">
        <v>677</v>
      </c>
      <c r="AT1733" s="272" t="s">
        <v>677</v>
      </c>
      <c r="AU1733" s="272" t="s">
        <v>677</v>
      </c>
      <c r="AV1733" s="272" t="s">
        <v>677</v>
      </c>
      <c r="AW1733" s="272" t="s">
        <v>677</v>
      </c>
      <c r="AX1733" s="272" t="s">
        <v>677</v>
      </c>
    </row>
    <row r="1734" spans="1:50">
      <c r="A1734" s="272">
        <v>811352</v>
      </c>
      <c r="B1734" s="272" t="s">
        <v>712</v>
      </c>
      <c r="C1734" s="272" t="s">
        <v>262</v>
      </c>
      <c r="D1734" s="272" t="s">
        <v>264</v>
      </c>
      <c r="E1734" s="272" t="s">
        <v>264</v>
      </c>
      <c r="F1734" s="272" t="s">
        <v>262</v>
      </c>
      <c r="G1734" s="272" t="s">
        <v>262</v>
      </c>
      <c r="H1734" s="272" t="s">
        <v>262</v>
      </c>
      <c r="I1734" s="272" t="s">
        <v>263</v>
      </c>
      <c r="J1734" s="272" t="s">
        <v>263</v>
      </c>
      <c r="K1734" s="272" t="s">
        <v>263</v>
      </c>
      <c r="L1734" s="272" t="s">
        <v>263</v>
      </c>
      <c r="M1734" s="272" t="s">
        <v>263</v>
      </c>
      <c r="N1734" s="272" t="s">
        <v>263</v>
      </c>
      <c r="O1734" s="272" t="s">
        <v>677</v>
      </c>
      <c r="P1734" s="272" t="s">
        <v>677</v>
      </c>
      <c r="Q1734" s="272" t="s">
        <v>677</v>
      </c>
      <c r="R1734" s="272" t="s">
        <v>677</v>
      </c>
      <c r="S1734" s="272" t="s">
        <v>677</v>
      </c>
      <c r="T1734" s="272" t="s">
        <v>677</v>
      </c>
      <c r="U1734" s="272" t="s">
        <v>677</v>
      </c>
      <c r="V1734" s="272" t="s">
        <v>677</v>
      </c>
      <c r="W1734" s="272" t="s">
        <v>677</v>
      </c>
      <c r="X1734" s="272" t="s">
        <v>677</v>
      </c>
      <c r="Y1734" s="272" t="s">
        <v>677</v>
      </c>
      <c r="Z1734" s="272" t="s">
        <v>677</v>
      </c>
      <c r="AA1734" s="272" t="s">
        <v>677</v>
      </c>
      <c r="AB1734" s="272" t="s">
        <v>677</v>
      </c>
      <c r="AC1734" s="272" t="s">
        <v>677</v>
      </c>
      <c r="AD1734" s="272" t="s">
        <v>677</v>
      </c>
      <c r="AE1734" s="272" t="s">
        <v>677</v>
      </c>
      <c r="AF1734" s="272" t="s">
        <v>677</v>
      </c>
      <c r="AG1734" s="272" t="s">
        <v>677</v>
      </c>
      <c r="AH1734" s="272" t="s">
        <v>677</v>
      </c>
      <c r="AI1734" s="272" t="s">
        <v>677</v>
      </c>
      <c r="AJ1734" s="272" t="s">
        <v>677</v>
      </c>
      <c r="AK1734" s="272" t="s">
        <v>677</v>
      </c>
      <c r="AL1734" s="272" t="s">
        <v>677</v>
      </c>
      <c r="AM1734" s="272" t="s">
        <v>677</v>
      </c>
      <c r="AN1734" s="272" t="s">
        <v>677</v>
      </c>
      <c r="AO1734" s="272" t="s">
        <v>677</v>
      </c>
      <c r="AP1734" s="272" t="s">
        <v>677</v>
      </c>
      <c r="AQ1734" s="272" t="s">
        <v>677</v>
      </c>
      <c r="AR1734" s="272" t="s">
        <v>677</v>
      </c>
      <c r="AS1734" s="272" t="s">
        <v>677</v>
      </c>
      <c r="AT1734" s="272" t="s">
        <v>677</v>
      </c>
      <c r="AU1734" s="272" t="s">
        <v>677</v>
      </c>
      <c r="AV1734" s="272" t="s">
        <v>677</v>
      </c>
      <c r="AW1734" s="272" t="s">
        <v>677</v>
      </c>
      <c r="AX1734" s="272" t="s">
        <v>677</v>
      </c>
    </row>
    <row r="1735" spans="1:50">
      <c r="A1735" s="272">
        <v>811356</v>
      </c>
      <c r="B1735" s="272" t="s">
        <v>712</v>
      </c>
      <c r="C1735" s="272" t="s">
        <v>262</v>
      </c>
      <c r="D1735" s="272" t="s">
        <v>264</v>
      </c>
      <c r="E1735" s="272" t="s">
        <v>264</v>
      </c>
      <c r="F1735" s="272" t="s">
        <v>262</v>
      </c>
      <c r="G1735" s="272" t="s">
        <v>262</v>
      </c>
      <c r="H1735" s="272" t="s">
        <v>262</v>
      </c>
      <c r="I1735" s="272" t="s">
        <v>263</v>
      </c>
      <c r="J1735" s="272" t="s">
        <v>264</v>
      </c>
      <c r="K1735" s="272" t="s">
        <v>263</v>
      </c>
      <c r="L1735" s="272" t="s">
        <v>262</v>
      </c>
      <c r="M1735" s="272" t="s">
        <v>263</v>
      </c>
      <c r="N1735" s="272" t="s">
        <v>264</v>
      </c>
      <c r="O1735" s="272" t="s">
        <v>677</v>
      </c>
      <c r="P1735" s="272" t="s">
        <v>677</v>
      </c>
      <c r="Q1735" s="272" t="s">
        <v>677</v>
      </c>
      <c r="R1735" s="272" t="s">
        <v>677</v>
      </c>
      <c r="S1735" s="272" t="s">
        <v>677</v>
      </c>
      <c r="T1735" s="272" t="s">
        <v>677</v>
      </c>
      <c r="U1735" s="272" t="s">
        <v>677</v>
      </c>
      <c r="V1735" s="272" t="s">
        <v>677</v>
      </c>
      <c r="W1735" s="272" t="s">
        <v>677</v>
      </c>
      <c r="X1735" s="272" t="s">
        <v>677</v>
      </c>
      <c r="Y1735" s="272" t="s">
        <v>677</v>
      </c>
      <c r="Z1735" s="272" t="s">
        <v>677</v>
      </c>
      <c r="AA1735" s="272" t="s">
        <v>677</v>
      </c>
      <c r="AB1735" s="272" t="s">
        <v>677</v>
      </c>
      <c r="AC1735" s="272" t="s">
        <v>677</v>
      </c>
      <c r="AD1735" s="272" t="s">
        <v>677</v>
      </c>
      <c r="AE1735" s="272" t="s">
        <v>677</v>
      </c>
      <c r="AF1735" s="272" t="s">
        <v>677</v>
      </c>
      <c r="AG1735" s="272" t="s">
        <v>677</v>
      </c>
      <c r="AH1735" s="272" t="s">
        <v>677</v>
      </c>
      <c r="AI1735" s="272" t="s">
        <v>677</v>
      </c>
      <c r="AJ1735" s="272" t="s">
        <v>677</v>
      </c>
      <c r="AK1735" s="272" t="s">
        <v>677</v>
      </c>
      <c r="AL1735" s="272" t="s">
        <v>677</v>
      </c>
      <c r="AM1735" s="272" t="s">
        <v>677</v>
      </c>
      <c r="AN1735" s="272" t="s">
        <v>677</v>
      </c>
      <c r="AO1735" s="272" t="s">
        <v>677</v>
      </c>
      <c r="AP1735" s="272" t="s">
        <v>677</v>
      </c>
      <c r="AQ1735" s="272" t="s">
        <v>677</v>
      </c>
      <c r="AR1735" s="272" t="s">
        <v>677</v>
      </c>
      <c r="AS1735" s="272" t="s">
        <v>677</v>
      </c>
      <c r="AT1735" s="272" t="s">
        <v>677</v>
      </c>
      <c r="AU1735" s="272" t="s">
        <v>677</v>
      </c>
      <c r="AV1735" s="272" t="s">
        <v>677</v>
      </c>
      <c r="AW1735" s="272" t="s">
        <v>677</v>
      </c>
      <c r="AX1735" s="272" t="s">
        <v>677</v>
      </c>
    </row>
    <row r="1736" spans="1:50">
      <c r="A1736" s="272">
        <v>811357</v>
      </c>
      <c r="B1736" s="272" t="s">
        <v>712</v>
      </c>
      <c r="C1736" s="272" t="s">
        <v>264</v>
      </c>
      <c r="D1736" s="272" t="s">
        <v>264</v>
      </c>
      <c r="E1736" s="272" t="s">
        <v>264</v>
      </c>
      <c r="F1736" s="272" t="s">
        <v>262</v>
      </c>
      <c r="G1736" s="272" t="s">
        <v>264</v>
      </c>
      <c r="H1736" s="272" t="s">
        <v>264</v>
      </c>
      <c r="I1736" s="272" t="s">
        <v>264</v>
      </c>
      <c r="J1736" s="272" t="s">
        <v>263</v>
      </c>
      <c r="K1736" s="272" t="s">
        <v>263</v>
      </c>
      <c r="L1736" s="272" t="s">
        <v>263</v>
      </c>
      <c r="M1736" s="272" t="s">
        <v>264</v>
      </c>
      <c r="N1736" s="272" t="s">
        <v>263</v>
      </c>
      <c r="O1736" s="272" t="s">
        <v>677</v>
      </c>
      <c r="P1736" s="272" t="s">
        <v>677</v>
      </c>
      <c r="Q1736" s="272" t="s">
        <v>677</v>
      </c>
      <c r="R1736" s="272" t="s">
        <v>677</v>
      </c>
      <c r="S1736" s="272" t="s">
        <v>677</v>
      </c>
      <c r="T1736" s="272" t="s">
        <v>677</v>
      </c>
      <c r="U1736" s="272" t="s">
        <v>677</v>
      </c>
      <c r="V1736" s="272" t="s">
        <v>677</v>
      </c>
      <c r="W1736" s="272" t="s">
        <v>677</v>
      </c>
      <c r="X1736" s="272" t="s">
        <v>677</v>
      </c>
      <c r="Y1736" s="272" t="s">
        <v>677</v>
      </c>
      <c r="Z1736" s="272" t="s">
        <v>677</v>
      </c>
      <c r="AA1736" s="272" t="s">
        <v>677</v>
      </c>
      <c r="AB1736" s="272" t="s">
        <v>677</v>
      </c>
      <c r="AC1736" s="272" t="s">
        <v>677</v>
      </c>
      <c r="AD1736" s="272" t="s">
        <v>677</v>
      </c>
      <c r="AE1736" s="272" t="s">
        <v>677</v>
      </c>
      <c r="AF1736" s="272" t="s">
        <v>677</v>
      </c>
      <c r="AG1736" s="272" t="s">
        <v>677</v>
      </c>
      <c r="AH1736" s="272" t="s">
        <v>677</v>
      </c>
      <c r="AI1736" s="272" t="s">
        <v>677</v>
      </c>
      <c r="AJ1736" s="272" t="s">
        <v>677</v>
      </c>
      <c r="AK1736" s="272" t="s">
        <v>677</v>
      </c>
      <c r="AL1736" s="272" t="s">
        <v>677</v>
      </c>
      <c r="AM1736" s="272" t="s">
        <v>677</v>
      </c>
      <c r="AN1736" s="272" t="s">
        <v>677</v>
      </c>
      <c r="AO1736" s="272" t="s">
        <v>677</v>
      </c>
      <c r="AP1736" s="272" t="s">
        <v>677</v>
      </c>
      <c r="AQ1736" s="272" t="s">
        <v>677</v>
      </c>
      <c r="AR1736" s="272" t="s">
        <v>677</v>
      </c>
      <c r="AS1736" s="272" t="s">
        <v>677</v>
      </c>
      <c r="AT1736" s="272" t="s">
        <v>677</v>
      </c>
      <c r="AU1736" s="272" t="s">
        <v>677</v>
      </c>
      <c r="AV1736" s="272" t="s">
        <v>677</v>
      </c>
      <c r="AW1736" s="272" t="s">
        <v>677</v>
      </c>
      <c r="AX1736" s="272" t="s">
        <v>677</v>
      </c>
    </row>
    <row r="1737" spans="1:50">
      <c r="A1737" s="272">
        <v>811367</v>
      </c>
      <c r="B1737" s="272" t="s">
        <v>712</v>
      </c>
      <c r="C1737" s="272" t="s">
        <v>262</v>
      </c>
      <c r="D1737" s="272" t="s">
        <v>262</v>
      </c>
      <c r="E1737" s="272" t="s">
        <v>264</v>
      </c>
      <c r="F1737" s="272" t="s">
        <v>262</v>
      </c>
      <c r="G1737" s="272" t="s">
        <v>262</v>
      </c>
      <c r="H1737" s="272" t="s">
        <v>262</v>
      </c>
      <c r="I1737" s="272" t="s">
        <v>264</v>
      </c>
      <c r="J1737" s="272" t="s">
        <v>262</v>
      </c>
      <c r="K1737" s="272" t="s">
        <v>264</v>
      </c>
      <c r="L1737" s="272" t="s">
        <v>264</v>
      </c>
      <c r="M1737" s="272" t="s">
        <v>264</v>
      </c>
      <c r="N1737" s="272" t="s">
        <v>262</v>
      </c>
      <c r="O1737" s="272" t="s">
        <v>677</v>
      </c>
      <c r="P1737" s="272" t="s">
        <v>677</v>
      </c>
      <c r="Q1737" s="272" t="s">
        <v>677</v>
      </c>
      <c r="R1737" s="272" t="s">
        <v>677</v>
      </c>
      <c r="S1737" s="272" t="s">
        <v>677</v>
      </c>
      <c r="T1737" s="272" t="s">
        <v>677</v>
      </c>
      <c r="U1737" s="272" t="s">
        <v>677</v>
      </c>
      <c r="V1737" s="272" t="s">
        <v>677</v>
      </c>
      <c r="W1737" s="272" t="s">
        <v>677</v>
      </c>
      <c r="X1737" s="272" t="s">
        <v>677</v>
      </c>
      <c r="Y1737" s="272" t="s">
        <v>677</v>
      </c>
      <c r="Z1737" s="272" t="s">
        <v>677</v>
      </c>
      <c r="AA1737" s="272" t="s">
        <v>677</v>
      </c>
      <c r="AB1737" s="272" t="s">
        <v>677</v>
      </c>
      <c r="AC1737" s="272" t="s">
        <v>677</v>
      </c>
      <c r="AD1737" s="272" t="s">
        <v>677</v>
      </c>
      <c r="AE1737" s="272" t="s">
        <v>677</v>
      </c>
      <c r="AF1737" s="272" t="s">
        <v>677</v>
      </c>
      <c r="AG1737" s="272" t="s">
        <v>677</v>
      </c>
      <c r="AH1737" s="272" t="s">
        <v>677</v>
      </c>
      <c r="AI1737" s="272" t="s">
        <v>677</v>
      </c>
      <c r="AJ1737" s="272" t="s">
        <v>677</v>
      </c>
      <c r="AK1737" s="272" t="s">
        <v>677</v>
      </c>
      <c r="AL1737" s="272" t="s">
        <v>677</v>
      </c>
      <c r="AM1737" s="272" t="s">
        <v>677</v>
      </c>
      <c r="AN1737" s="272" t="s">
        <v>677</v>
      </c>
      <c r="AO1737" s="272" t="s">
        <v>677</v>
      </c>
      <c r="AP1737" s="272" t="s">
        <v>677</v>
      </c>
      <c r="AQ1737" s="272" t="s">
        <v>677</v>
      </c>
      <c r="AR1737" s="272" t="s">
        <v>677</v>
      </c>
      <c r="AS1737" s="272" t="s">
        <v>677</v>
      </c>
      <c r="AT1737" s="272" t="s">
        <v>677</v>
      </c>
      <c r="AU1737" s="272" t="s">
        <v>677</v>
      </c>
      <c r="AV1737" s="272" t="s">
        <v>677</v>
      </c>
      <c r="AW1737" s="272" t="s">
        <v>677</v>
      </c>
      <c r="AX1737" s="272" t="s">
        <v>677</v>
      </c>
    </row>
    <row r="1738" spans="1:50">
      <c r="A1738" s="272">
        <v>811368</v>
      </c>
      <c r="B1738" s="272" t="s">
        <v>712</v>
      </c>
      <c r="C1738" s="272" t="s">
        <v>262</v>
      </c>
      <c r="D1738" s="272" t="s">
        <v>262</v>
      </c>
      <c r="E1738" s="272" t="s">
        <v>264</v>
      </c>
      <c r="F1738" s="272" t="s">
        <v>263</v>
      </c>
      <c r="G1738" s="272" t="s">
        <v>264</v>
      </c>
      <c r="H1738" s="272" t="s">
        <v>262</v>
      </c>
      <c r="I1738" s="272" t="s">
        <v>264</v>
      </c>
      <c r="J1738" s="272" t="s">
        <v>263</v>
      </c>
      <c r="K1738" s="272" t="s">
        <v>263</v>
      </c>
      <c r="L1738" s="272" t="s">
        <v>264</v>
      </c>
      <c r="M1738" s="272" t="s">
        <v>264</v>
      </c>
      <c r="N1738" s="272" t="s">
        <v>264</v>
      </c>
      <c r="O1738" s="272" t="s">
        <v>677</v>
      </c>
      <c r="P1738" s="272" t="s">
        <v>677</v>
      </c>
      <c r="Q1738" s="272" t="s">
        <v>677</v>
      </c>
      <c r="R1738" s="272" t="s">
        <v>677</v>
      </c>
      <c r="S1738" s="272" t="s">
        <v>677</v>
      </c>
      <c r="T1738" s="272" t="s">
        <v>677</v>
      </c>
      <c r="U1738" s="272" t="s">
        <v>677</v>
      </c>
      <c r="V1738" s="272" t="s">
        <v>677</v>
      </c>
      <c r="W1738" s="272" t="s">
        <v>677</v>
      </c>
      <c r="X1738" s="272" t="s">
        <v>677</v>
      </c>
      <c r="Y1738" s="272" t="s">
        <v>677</v>
      </c>
      <c r="Z1738" s="272" t="s">
        <v>677</v>
      </c>
      <c r="AA1738" s="272" t="s">
        <v>677</v>
      </c>
      <c r="AB1738" s="272" t="s">
        <v>677</v>
      </c>
      <c r="AC1738" s="272" t="s">
        <v>677</v>
      </c>
      <c r="AD1738" s="272" t="s">
        <v>677</v>
      </c>
      <c r="AE1738" s="272" t="s">
        <v>677</v>
      </c>
      <c r="AF1738" s="272" t="s">
        <v>677</v>
      </c>
      <c r="AG1738" s="272" t="s">
        <v>677</v>
      </c>
      <c r="AH1738" s="272" t="s">
        <v>677</v>
      </c>
      <c r="AI1738" s="272" t="s">
        <v>677</v>
      </c>
      <c r="AJ1738" s="272" t="s">
        <v>677</v>
      </c>
      <c r="AK1738" s="272" t="s">
        <v>677</v>
      </c>
      <c r="AL1738" s="272" t="s">
        <v>677</v>
      </c>
      <c r="AM1738" s="272" t="s">
        <v>677</v>
      </c>
      <c r="AN1738" s="272" t="s">
        <v>677</v>
      </c>
      <c r="AO1738" s="272" t="s">
        <v>677</v>
      </c>
      <c r="AP1738" s="272" t="s">
        <v>677</v>
      </c>
      <c r="AQ1738" s="272" t="s">
        <v>677</v>
      </c>
      <c r="AR1738" s="272" t="s">
        <v>677</v>
      </c>
      <c r="AS1738" s="272" t="s">
        <v>677</v>
      </c>
      <c r="AT1738" s="272" t="s">
        <v>677</v>
      </c>
      <c r="AU1738" s="272" t="s">
        <v>677</v>
      </c>
      <c r="AV1738" s="272" t="s">
        <v>677</v>
      </c>
      <c r="AW1738" s="272" t="s">
        <v>677</v>
      </c>
      <c r="AX1738" s="272" t="s">
        <v>677</v>
      </c>
    </row>
    <row r="1739" spans="1:50">
      <c r="A1739" s="272">
        <v>811370</v>
      </c>
      <c r="B1739" s="272" t="s">
        <v>712</v>
      </c>
      <c r="C1739" s="272" t="s">
        <v>264</v>
      </c>
      <c r="D1739" s="272" t="s">
        <v>262</v>
      </c>
      <c r="E1739" s="272" t="s">
        <v>263</v>
      </c>
      <c r="F1739" s="272" t="s">
        <v>264</v>
      </c>
      <c r="G1739" s="272" t="s">
        <v>264</v>
      </c>
      <c r="H1739" s="272" t="s">
        <v>262</v>
      </c>
      <c r="I1739" s="272" t="s">
        <v>264</v>
      </c>
      <c r="J1739" s="272" t="s">
        <v>264</v>
      </c>
      <c r="K1739" s="272" t="s">
        <v>263</v>
      </c>
      <c r="L1739" s="272" t="s">
        <v>263</v>
      </c>
      <c r="M1739" s="272" t="s">
        <v>264</v>
      </c>
      <c r="N1739" s="272" t="s">
        <v>263</v>
      </c>
      <c r="O1739" s="272" t="s">
        <v>677</v>
      </c>
      <c r="P1739" s="272" t="s">
        <v>677</v>
      </c>
      <c r="Q1739" s="272" t="s">
        <v>677</v>
      </c>
      <c r="R1739" s="272" t="s">
        <v>677</v>
      </c>
      <c r="S1739" s="272" t="s">
        <v>677</v>
      </c>
      <c r="T1739" s="272" t="s">
        <v>677</v>
      </c>
      <c r="U1739" s="272" t="s">
        <v>677</v>
      </c>
      <c r="V1739" s="272" t="s">
        <v>677</v>
      </c>
      <c r="W1739" s="272" t="s">
        <v>677</v>
      </c>
      <c r="X1739" s="272" t="s">
        <v>677</v>
      </c>
      <c r="Y1739" s="272" t="s">
        <v>677</v>
      </c>
      <c r="Z1739" s="272" t="s">
        <v>677</v>
      </c>
      <c r="AA1739" s="272" t="s">
        <v>677</v>
      </c>
      <c r="AB1739" s="272" t="s">
        <v>677</v>
      </c>
      <c r="AC1739" s="272" t="s">
        <v>677</v>
      </c>
      <c r="AD1739" s="272" t="s">
        <v>677</v>
      </c>
      <c r="AE1739" s="272" t="s">
        <v>677</v>
      </c>
      <c r="AF1739" s="272" t="s">
        <v>677</v>
      </c>
      <c r="AG1739" s="272" t="s">
        <v>677</v>
      </c>
      <c r="AH1739" s="272" t="s">
        <v>677</v>
      </c>
      <c r="AI1739" s="272" t="s">
        <v>677</v>
      </c>
      <c r="AJ1739" s="272" t="s">
        <v>677</v>
      </c>
      <c r="AK1739" s="272" t="s">
        <v>677</v>
      </c>
      <c r="AL1739" s="272" t="s">
        <v>677</v>
      </c>
      <c r="AM1739" s="272" t="s">
        <v>677</v>
      </c>
      <c r="AN1739" s="272" t="s">
        <v>677</v>
      </c>
      <c r="AO1739" s="272" t="s">
        <v>677</v>
      </c>
      <c r="AP1739" s="272" t="s">
        <v>677</v>
      </c>
      <c r="AQ1739" s="272" t="s">
        <v>677</v>
      </c>
      <c r="AR1739" s="272" t="s">
        <v>677</v>
      </c>
      <c r="AS1739" s="272" t="s">
        <v>677</v>
      </c>
      <c r="AT1739" s="272" t="s">
        <v>677</v>
      </c>
      <c r="AU1739" s="272" t="s">
        <v>677</v>
      </c>
      <c r="AV1739" s="272" t="s">
        <v>677</v>
      </c>
      <c r="AW1739" s="272" t="s">
        <v>677</v>
      </c>
      <c r="AX1739" s="272" t="s">
        <v>677</v>
      </c>
    </row>
    <row r="1740" spans="1:50">
      <c r="A1740" s="272">
        <v>811377</v>
      </c>
      <c r="B1740" s="272" t="s">
        <v>712</v>
      </c>
      <c r="C1740" s="272" t="s">
        <v>262</v>
      </c>
      <c r="D1740" s="272" t="s">
        <v>264</v>
      </c>
      <c r="E1740" s="272" t="s">
        <v>262</v>
      </c>
      <c r="F1740" s="272" t="s">
        <v>264</v>
      </c>
      <c r="G1740" s="272" t="s">
        <v>264</v>
      </c>
      <c r="H1740" s="272" t="s">
        <v>264</v>
      </c>
      <c r="I1740" s="272" t="s">
        <v>264</v>
      </c>
      <c r="J1740" s="272" t="s">
        <v>264</v>
      </c>
      <c r="K1740" s="272" t="s">
        <v>264</v>
      </c>
      <c r="L1740" s="272" t="s">
        <v>264</v>
      </c>
      <c r="M1740" s="272" t="s">
        <v>262</v>
      </c>
      <c r="N1740" s="272" t="s">
        <v>264</v>
      </c>
      <c r="O1740" s="272" t="s">
        <v>677</v>
      </c>
      <c r="P1740" s="272" t="s">
        <v>677</v>
      </c>
      <c r="Q1740" s="272" t="s">
        <v>677</v>
      </c>
      <c r="R1740" s="272" t="s">
        <v>677</v>
      </c>
      <c r="S1740" s="272" t="s">
        <v>677</v>
      </c>
      <c r="T1740" s="272" t="s">
        <v>677</v>
      </c>
      <c r="U1740" s="272" t="s">
        <v>677</v>
      </c>
      <c r="V1740" s="272" t="s">
        <v>677</v>
      </c>
      <c r="W1740" s="272" t="s">
        <v>677</v>
      </c>
      <c r="X1740" s="272" t="s">
        <v>677</v>
      </c>
      <c r="Y1740" s="272" t="s">
        <v>677</v>
      </c>
      <c r="Z1740" s="272" t="s">
        <v>677</v>
      </c>
      <c r="AA1740" s="272" t="s">
        <v>677</v>
      </c>
      <c r="AB1740" s="272" t="s">
        <v>677</v>
      </c>
      <c r="AC1740" s="272" t="s">
        <v>677</v>
      </c>
      <c r="AD1740" s="272" t="s">
        <v>677</v>
      </c>
      <c r="AE1740" s="272" t="s">
        <v>677</v>
      </c>
      <c r="AF1740" s="272" t="s">
        <v>677</v>
      </c>
      <c r="AG1740" s="272" t="s">
        <v>677</v>
      </c>
      <c r="AH1740" s="272" t="s">
        <v>677</v>
      </c>
      <c r="AI1740" s="272" t="s">
        <v>677</v>
      </c>
      <c r="AJ1740" s="272" t="s">
        <v>677</v>
      </c>
      <c r="AK1740" s="272" t="s">
        <v>677</v>
      </c>
      <c r="AL1740" s="272" t="s">
        <v>677</v>
      </c>
      <c r="AM1740" s="272" t="s">
        <v>677</v>
      </c>
      <c r="AN1740" s="272" t="s">
        <v>677</v>
      </c>
      <c r="AO1740" s="272" t="s">
        <v>677</v>
      </c>
      <c r="AP1740" s="272" t="s">
        <v>677</v>
      </c>
      <c r="AQ1740" s="272" t="s">
        <v>677</v>
      </c>
      <c r="AR1740" s="272" t="s">
        <v>677</v>
      </c>
      <c r="AS1740" s="272" t="s">
        <v>677</v>
      </c>
      <c r="AT1740" s="272" t="s">
        <v>677</v>
      </c>
      <c r="AU1740" s="272" t="s">
        <v>677</v>
      </c>
      <c r="AV1740" s="272" t="s">
        <v>677</v>
      </c>
      <c r="AW1740" s="272" t="s">
        <v>677</v>
      </c>
      <c r="AX1740" s="272" t="s">
        <v>677</v>
      </c>
    </row>
    <row r="1741" spans="1:50">
      <c r="A1741" s="272">
        <v>811379</v>
      </c>
      <c r="B1741" s="272" t="s">
        <v>712</v>
      </c>
      <c r="C1741" s="272" t="s">
        <v>264</v>
      </c>
      <c r="D1741" s="272" t="s">
        <v>264</v>
      </c>
      <c r="E1741" s="272" t="s">
        <v>264</v>
      </c>
      <c r="F1741" s="272" t="s">
        <v>264</v>
      </c>
      <c r="G1741" s="272" t="s">
        <v>264</v>
      </c>
      <c r="H1741" s="272" t="s">
        <v>264</v>
      </c>
      <c r="I1741" s="272" t="s">
        <v>263</v>
      </c>
      <c r="J1741" s="272" t="s">
        <v>263</v>
      </c>
      <c r="K1741" s="272" t="s">
        <v>263</v>
      </c>
      <c r="L1741" s="272" t="s">
        <v>263</v>
      </c>
      <c r="M1741" s="272" t="s">
        <v>263</v>
      </c>
      <c r="N1741" s="272" t="s">
        <v>263</v>
      </c>
      <c r="O1741" s="272" t="s">
        <v>677</v>
      </c>
      <c r="P1741" s="272" t="s">
        <v>677</v>
      </c>
      <c r="Q1741" s="272" t="s">
        <v>677</v>
      </c>
      <c r="R1741" s="272" t="s">
        <v>677</v>
      </c>
      <c r="S1741" s="272" t="s">
        <v>677</v>
      </c>
      <c r="T1741" s="272" t="s">
        <v>677</v>
      </c>
      <c r="U1741" s="272" t="s">
        <v>677</v>
      </c>
      <c r="V1741" s="272" t="s">
        <v>677</v>
      </c>
      <c r="W1741" s="272" t="s">
        <v>677</v>
      </c>
      <c r="X1741" s="272" t="s">
        <v>677</v>
      </c>
      <c r="Y1741" s="272" t="s">
        <v>677</v>
      </c>
      <c r="Z1741" s="272" t="s">
        <v>677</v>
      </c>
      <c r="AA1741" s="272" t="s">
        <v>677</v>
      </c>
      <c r="AB1741" s="272" t="s">
        <v>677</v>
      </c>
      <c r="AC1741" s="272" t="s">
        <v>677</v>
      </c>
      <c r="AD1741" s="272" t="s">
        <v>677</v>
      </c>
      <c r="AE1741" s="272" t="s">
        <v>677</v>
      </c>
      <c r="AF1741" s="272" t="s">
        <v>677</v>
      </c>
      <c r="AG1741" s="272" t="s">
        <v>677</v>
      </c>
      <c r="AH1741" s="272" t="s">
        <v>677</v>
      </c>
      <c r="AI1741" s="272" t="s">
        <v>677</v>
      </c>
      <c r="AJ1741" s="272" t="s">
        <v>677</v>
      </c>
      <c r="AK1741" s="272" t="s">
        <v>677</v>
      </c>
      <c r="AL1741" s="272" t="s">
        <v>677</v>
      </c>
      <c r="AM1741" s="272" t="s">
        <v>677</v>
      </c>
      <c r="AN1741" s="272" t="s">
        <v>677</v>
      </c>
      <c r="AO1741" s="272" t="s">
        <v>677</v>
      </c>
      <c r="AP1741" s="272" t="s">
        <v>677</v>
      </c>
      <c r="AQ1741" s="272" t="s">
        <v>677</v>
      </c>
      <c r="AR1741" s="272" t="s">
        <v>677</v>
      </c>
      <c r="AS1741" s="272" t="s">
        <v>677</v>
      </c>
      <c r="AT1741" s="272" t="s">
        <v>677</v>
      </c>
      <c r="AU1741" s="272" t="s">
        <v>677</v>
      </c>
      <c r="AV1741" s="272" t="s">
        <v>677</v>
      </c>
      <c r="AW1741" s="272" t="s">
        <v>677</v>
      </c>
      <c r="AX1741" s="272" t="s">
        <v>677</v>
      </c>
    </row>
    <row r="1742" spans="1:50">
      <c r="A1742" s="272">
        <v>811380</v>
      </c>
      <c r="B1742" s="272" t="s">
        <v>712</v>
      </c>
      <c r="C1742" s="272" t="s">
        <v>262</v>
      </c>
      <c r="D1742" s="272" t="s">
        <v>264</v>
      </c>
      <c r="E1742" s="272" t="s">
        <v>262</v>
      </c>
      <c r="F1742" s="272" t="s">
        <v>262</v>
      </c>
      <c r="G1742" s="272" t="s">
        <v>264</v>
      </c>
      <c r="H1742" s="272" t="s">
        <v>264</v>
      </c>
      <c r="I1742" s="272" t="s">
        <v>262</v>
      </c>
      <c r="J1742" s="272" t="s">
        <v>262</v>
      </c>
      <c r="K1742" s="272" t="s">
        <v>262</v>
      </c>
      <c r="L1742" s="272" t="s">
        <v>264</v>
      </c>
      <c r="M1742" s="272" t="s">
        <v>262</v>
      </c>
      <c r="N1742" s="272" t="s">
        <v>264</v>
      </c>
      <c r="O1742" s="272" t="s">
        <v>677</v>
      </c>
      <c r="P1742" s="272" t="s">
        <v>677</v>
      </c>
      <c r="Q1742" s="272" t="s">
        <v>677</v>
      </c>
      <c r="R1742" s="272" t="s">
        <v>677</v>
      </c>
      <c r="S1742" s="272" t="s">
        <v>677</v>
      </c>
      <c r="T1742" s="272" t="s">
        <v>677</v>
      </c>
      <c r="U1742" s="272" t="s">
        <v>677</v>
      </c>
      <c r="V1742" s="272" t="s">
        <v>677</v>
      </c>
      <c r="W1742" s="272" t="s">
        <v>677</v>
      </c>
      <c r="X1742" s="272" t="s">
        <v>677</v>
      </c>
      <c r="Y1742" s="272" t="s">
        <v>677</v>
      </c>
      <c r="Z1742" s="272" t="s">
        <v>677</v>
      </c>
      <c r="AA1742" s="272" t="s">
        <v>677</v>
      </c>
      <c r="AB1742" s="272" t="s">
        <v>677</v>
      </c>
      <c r="AC1742" s="272" t="s">
        <v>677</v>
      </c>
      <c r="AD1742" s="272" t="s">
        <v>677</v>
      </c>
      <c r="AE1742" s="272" t="s">
        <v>677</v>
      </c>
      <c r="AF1742" s="272" t="s">
        <v>677</v>
      </c>
      <c r="AG1742" s="272" t="s">
        <v>677</v>
      </c>
      <c r="AH1742" s="272" t="s">
        <v>677</v>
      </c>
      <c r="AI1742" s="272" t="s">
        <v>677</v>
      </c>
      <c r="AJ1742" s="272" t="s">
        <v>677</v>
      </c>
      <c r="AK1742" s="272" t="s">
        <v>677</v>
      </c>
      <c r="AL1742" s="272" t="s">
        <v>677</v>
      </c>
      <c r="AM1742" s="272" t="s">
        <v>677</v>
      </c>
      <c r="AN1742" s="272" t="s">
        <v>677</v>
      </c>
      <c r="AO1742" s="272" t="s">
        <v>677</v>
      </c>
      <c r="AP1742" s="272" t="s">
        <v>677</v>
      </c>
      <c r="AQ1742" s="272" t="s">
        <v>677</v>
      </c>
      <c r="AR1742" s="272" t="s">
        <v>677</v>
      </c>
      <c r="AS1742" s="272" t="s">
        <v>677</v>
      </c>
      <c r="AT1742" s="272" t="s">
        <v>677</v>
      </c>
      <c r="AU1742" s="272" t="s">
        <v>677</v>
      </c>
      <c r="AV1742" s="272" t="s">
        <v>677</v>
      </c>
      <c r="AW1742" s="272" t="s">
        <v>677</v>
      </c>
      <c r="AX1742" s="272" t="s">
        <v>677</v>
      </c>
    </row>
    <row r="1743" spans="1:50">
      <c r="A1743" s="272">
        <v>811383</v>
      </c>
      <c r="B1743" s="272" t="s">
        <v>712</v>
      </c>
      <c r="C1743" s="272" t="s">
        <v>264</v>
      </c>
      <c r="D1743" s="272" t="s">
        <v>264</v>
      </c>
      <c r="E1743" s="272" t="s">
        <v>263</v>
      </c>
      <c r="F1743" s="272" t="s">
        <v>262</v>
      </c>
      <c r="G1743" s="272" t="s">
        <v>264</v>
      </c>
      <c r="H1743" s="272" t="s">
        <v>264</v>
      </c>
      <c r="I1743" s="272" t="s">
        <v>264</v>
      </c>
      <c r="J1743" s="272" t="s">
        <v>264</v>
      </c>
      <c r="K1743" s="272" t="s">
        <v>263</v>
      </c>
      <c r="L1743" s="272" t="s">
        <v>264</v>
      </c>
      <c r="M1743" s="272" t="s">
        <v>264</v>
      </c>
      <c r="N1743" s="272" t="s">
        <v>263</v>
      </c>
      <c r="O1743" s="272" t="s">
        <v>677</v>
      </c>
      <c r="P1743" s="272" t="s">
        <v>677</v>
      </c>
      <c r="Q1743" s="272" t="s">
        <v>677</v>
      </c>
      <c r="R1743" s="272" t="s">
        <v>677</v>
      </c>
      <c r="S1743" s="272" t="s">
        <v>677</v>
      </c>
      <c r="T1743" s="272" t="s">
        <v>677</v>
      </c>
      <c r="U1743" s="272" t="s">
        <v>677</v>
      </c>
      <c r="V1743" s="272" t="s">
        <v>677</v>
      </c>
      <c r="W1743" s="272" t="s">
        <v>677</v>
      </c>
      <c r="X1743" s="272" t="s">
        <v>677</v>
      </c>
      <c r="Y1743" s="272" t="s">
        <v>677</v>
      </c>
      <c r="Z1743" s="272" t="s">
        <v>677</v>
      </c>
      <c r="AA1743" s="272" t="s">
        <v>677</v>
      </c>
      <c r="AB1743" s="272" t="s">
        <v>677</v>
      </c>
      <c r="AC1743" s="272" t="s">
        <v>677</v>
      </c>
      <c r="AD1743" s="272" t="s">
        <v>677</v>
      </c>
      <c r="AE1743" s="272" t="s">
        <v>677</v>
      </c>
      <c r="AF1743" s="272" t="s">
        <v>677</v>
      </c>
      <c r="AG1743" s="272" t="s">
        <v>677</v>
      </c>
      <c r="AH1743" s="272" t="s">
        <v>677</v>
      </c>
      <c r="AI1743" s="272" t="s">
        <v>677</v>
      </c>
      <c r="AJ1743" s="272" t="s">
        <v>677</v>
      </c>
      <c r="AK1743" s="272" t="s">
        <v>677</v>
      </c>
      <c r="AL1743" s="272" t="s">
        <v>677</v>
      </c>
      <c r="AM1743" s="272" t="s">
        <v>677</v>
      </c>
      <c r="AN1743" s="272" t="s">
        <v>677</v>
      </c>
      <c r="AO1743" s="272" t="s">
        <v>677</v>
      </c>
      <c r="AP1743" s="272" t="s">
        <v>677</v>
      </c>
      <c r="AQ1743" s="272" t="s">
        <v>677</v>
      </c>
      <c r="AR1743" s="272" t="s">
        <v>677</v>
      </c>
      <c r="AS1743" s="272" t="s">
        <v>677</v>
      </c>
      <c r="AT1743" s="272" t="s">
        <v>677</v>
      </c>
      <c r="AU1743" s="272" t="s">
        <v>677</v>
      </c>
      <c r="AV1743" s="272" t="s">
        <v>677</v>
      </c>
      <c r="AW1743" s="272" t="s">
        <v>677</v>
      </c>
      <c r="AX1743" s="272" t="s">
        <v>677</v>
      </c>
    </row>
    <row r="1744" spans="1:50">
      <c r="A1744" s="272">
        <v>811384</v>
      </c>
      <c r="B1744" s="272" t="s">
        <v>712</v>
      </c>
      <c r="C1744" s="272" t="s">
        <v>262</v>
      </c>
      <c r="D1744" s="272" t="s">
        <v>264</v>
      </c>
      <c r="E1744" s="272" t="s">
        <v>263</v>
      </c>
      <c r="F1744" s="272" t="s">
        <v>262</v>
      </c>
      <c r="G1744" s="272" t="s">
        <v>264</v>
      </c>
      <c r="H1744" s="272" t="s">
        <v>264</v>
      </c>
      <c r="I1744" s="272" t="s">
        <v>264</v>
      </c>
      <c r="J1744" s="272" t="s">
        <v>264</v>
      </c>
      <c r="K1744" s="272" t="s">
        <v>264</v>
      </c>
      <c r="L1744" s="272" t="s">
        <v>264</v>
      </c>
      <c r="M1744" s="272" t="s">
        <v>264</v>
      </c>
      <c r="N1744" s="272" t="s">
        <v>262</v>
      </c>
      <c r="O1744" s="272" t="s">
        <v>677</v>
      </c>
      <c r="P1744" s="272" t="s">
        <v>677</v>
      </c>
      <c r="Q1744" s="272" t="s">
        <v>677</v>
      </c>
      <c r="R1744" s="272" t="s">
        <v>677</v>
      </c>
      <c r="S1744" s="272" t="s">
        <v>677</v>
      </c>
      <c r="T1744" s="272" t="s">
        <v>677</v>
      </c>
      <c r="U1744" s="272" t="s">
        <v>677</v>
      </c>
      <c r="V1744" s="272" t="s">
        <v>677</v>
      </c>
      <c r="W1744" s="272" t="s">
        <v>677</v>
      </c>
      <c r="X1744" s="272" t="s">
        <v>677</v>
      </c>
      <c r="Y1744" s="272" t="s">
        <v>677</v>
      </c>
      <c r="Z1744" s="272" t="s">
        <v>677</v>
      </c>
      <c r="AA1744" s="272" t="s">
        <v>677</v>
      </c>
      <c r="AB1744" s="272" t="s">
        <v>677</v>
      </c>
      <c r="AC1744" s="272" t="s">
        <v>677</v>
      </c>
      <c r="AD1744" s="272" t="s">
        <v>677</v>
      </c>
      <c r="AE1744" s="272" t="s">
        <v>677</v>
      </c>
      <c r="AF1744" s="272" t="s">
        <v>677</v>
      </c>
      <c r="AG1744" s="272" t="s">
        <v>677</v>
      </c>
      <c r="AH1744" s="272" t="s">
        <v>677</v>
      </c>
      <c r="AI1744" s="272" t="s">
        <v>677</v>
      </c>
      <c r="AJ1744" s="272" t="s">
        <v>677</v>
      </c>
      <c r="AK1744" s="272" t="s">
        <v>677</v>
      </c>
      <c r="AL1744" s="272" t="s">
        <v>677</v>
      </c>
      <c r="AM1744" s="272" t="s">
        <v>677</v>
      </c>
      <c r="AN1744" s="272" t="s">
        <v>677</v>
      </c>
      <c r="AO1744" s="272" t="s">
        <v>677</v>
      </c>
      <c r="AP1744" s="272" t="s">
        <v>677</v>
      </c>
      <c r="AQ1744" s="272" t="s">
        <v>677</v>
      </c>
      <c r="AR1744" s="272" t="s">
        <v>677</v>
      </c>
      <c r="AS1744" s="272" t="s">
        <v>677</v>
      </c>
      <c r="AT1744" s="272" t="s">
        <v>677</v>
      </c>
      <c r="AU1744" s="272" t="s">
        <v>677</v>
      </c>
      <c r="AV1744" s="272" t="s">
        <v>677</v>
      </c>
      <c r="AW1744" s="272" t="s">
        <v>677</v>
      </c>
      <c r="AX1744" s="272" t="s">
        <v>677</v>
      </c>
    </row>
    <row r="1745" spans="1:50">
      <c r="A1745" s="272">
        <v>811386</v>
      </c>
      <c r="B1745" s="272" t="s">
        <v>712</v>
      </c>
      <c r="C1745" s="272" t="s">
        <v>264</v>
      </c>
      <c r="D1745" s="272" t="s">
        <v>262</v>
      </c>
      <c r="E1745" s="272" t="s">
        <v>264</v>
      </c>
      <c r="F1745" s="272" t="s">
        <v>264</v>
      </c>
      <c r="G1745" s="272" t="s">
        <v>262</v>
      </c>
      <c r="H1745" s="272" t="s">
        <v>262</v>
      </c>
      <c r="I1745" s="272" t="s">
        <v>264</v>
      </c>
      <c r="J1745" s="272" t="s">
        <v>264</v>
      </c>
      <c r="K1745" s="272" t="s">
        <v>262</v>
      </c>
      <c r="L1745" s="272" t="s">
        <v>262</v>
      </c>
      <c r="M1745" s="272" t="s">
        <v>264</v>
      </c>
      <c r="N1745" s="272" t="s">
        <v>263</v>
      </c>
      <c r="O1745" s="272" t="s">
        <v>677</v>
      </c>
      <c r="P1745" s="272" t="s">
        <v>677</v>
      </c>
      <c r="Q1745" s="272" t="s">
        <v>677</v>
      </c>
      <c r="R1745" s="272" t="s">
        <v>677</v>
      </c>
      <c r="S1745" s="272" t="s">
        <v>677</v>
      </c>
      <c r="T1745" s="272" t="s">
        <v>677</v>
      </c>
      <c r="U1745" s="272" t="s">
        <v>677</v>
      </c>
      <c r="V1745" s="272" t="s">
        <v>677</v>
      </c>
      <c r="W1745" s="272" t="s">
        <v>677</v>
      </c>
      <c r="X1745" s="272" t="s">
        <v>677</v>
      </c>
      <c r="Y1745" s="272" t="s">
        <v>677</v>
      </c>
      <c r="Z1745" s="272" t="s">
        <v>677</v>
      </c>
      <c r="AA1745" s="272" t="s">
        <v>677</v>
      </c>
      <c r="AB1745" s="272" t="s">
        <v>677</v>
      </c>
      <c r="AC1745" s="272" t="s">
        <v>677</v>
      </c>
      <c r="AD1745" s="272" t="s">
        <v>677</v>
      </c>
      <c r="AE1745" s="272" t="s">
        <v>677</v>
      </c>
      <c r="AF1745" s="272" t="s">
        <v>677</v>
      </c>
      <c r="AG1745" s="272" t="s">
        <v>677</v>
      </c>
      <c r="AH1745" s="272" t="s">
        <v>677</v>
      </c>
      <c r="AI1745" s="272" t="s">
        <v>677</v>
      </c>
      <c r="AJ1745" s="272" t="s">
        <v>677</v>
      </c>
      <c r="AK1745" s="272" t="s">
        <v>677</v>
      </c>
      <c r="AL1745" s="272" t="s">
        <v>677</v>
      </c>
      <c r="AM1745" s="272" t="s">
        <v>677</v>
      </c>
      <c r="AN1745" s="272" t="s">
        <v>677</v>
      </c>
      <c r="AO1745" s="272" t="s">
        <v>677</v>
      </c>
      <c r="AP1745" s="272" t="s">
        <v>677</v>
      </c>
      <c r="AQ1745" s="272" t="s">
        <v>677</v>
      </c>
      <c r="AR1745" s="272" t="s">
        <v>677</v>
      </c>
      <c r="AS1745" s="272" t="s">
        <v>677</v>
      </c>
      <c r="AT1745" s="272" t="s">
        <v>677</v>
      </c>
      <c r="AU1745" s="272" t="s">
        <v>677</v>
      </c>
      <c r="AV1745" s="272" t="s">
        <v>677</v>
      </c>
      <c r="AW1745" s="272" t="s">
        <v>677</v>
      </c>
      <c r="AX1745" s="272" t="s">
        <v>677</v>
      </c>
    </row>
    <row r="1746" spans="1:50">
      <c r="A1746" s="272">
        <v>811397</v>
      </c>
      <c r="B1746" s="272" t="s">
        <v>712</v>
      </c>
      <c r="C1746" s="272" t="s">
        <v>262</v>
      </c>
      <c r="D1746" s="272" t="s">
        <v>262</v>
      </c>
      <c r="E1746" s="272" t="s">
        <v>262</v>
      </c>
      <c r="F1746" s="272" t="s">
        <v>262</v>
      </c>
      <c r="G1746" s="272" t="s">
        <v>262</v>
      </c>
      <c r="H1746" s="272" t="s">
        <v>264</v>
      </c>
      <c r="I1746" s="272" t="s">
        <v>263</v>
      </c>
      <c r="J1746" s="272" t="s">
        <v>263</v>
      </c>
      <c r="K1746" s="272" t="s">
        <v>263</v>
      </c>
      <c r="L1746" s="272" t="s">
        <v>263</v>
      </c>
      <c r="M1746" s="272" t="s">
        <v>263</v>
      </c>
      <c r="N1746" s="272" t="s">
        <v>263</v>
      </c>
      <c r="O1746" s="272" t="s">
        <v>677</v>
      </c>
      <c r="P1746" s="272" t="s">
        <v>677</v>
      </c>
      <c r="Q1746" s="272" t="s">
        <v>677</v>
      </c>
      <c r="R1746" s="272" t="s">
        <v>677</v>
      </c>
      <c r="S1746" s="272" t="s">
        <v>677</v>
      </c>
      <c r="T1746" s="272" t="s">
        <v>677</v>
      </c>
      <c r="U1746" s="272" t="s">
        <v>677</v>
      </c>
      <c r="V1746" s="272" t="s">
        <v>677</v>
      </c>
      <c r="W1746" s="272" t="s">
        <v>677</v>
      </c>
      <c r="X1746" s="272" t="s">
        <v>677</v>
      </c>
      <c r="Y1746" s="272" t="s">
        <v>677</v>
      </c>
      <c r="Z1746" s="272" t="s">
        <v>677</v>
      </c>
      <c r="AA1746" s="272" t="s">
        <v>677</v>
      </c>
      <c r="AB1746" s="272" t="s">
        <v>677</v>
      </c>
      <c r="AC1746" s="272" t="s">
        <v>677</v>
      </c>
      <c r="AD1746" s="272" t="s">
        <v>677</v>
      </c>
      <c r="AE1746" s="272" t="s">
        <v>677</v>
      </c>
      <c r="AF1746" s="272" t="s">
        <v>677</v>
      </c>
      <c r="AG1746" s="272" t="s">
        <v>677</v>
      </c>
      <c r="AH1746" s="272" t="s">
        <v>677</v>
      </c>
      <c r="AI1746" s="272" t="s">
        <v>677</v>
      </c>
      <c r="AJ1746" s="272" t="s">
        <v>677</v>
      </c>
      <c r="AK1746" s="272" t="s">
        <v>677</v>
      </c>
      <c r="AL1746" s="272" t="s">
        <v>677</v>
      </c>
      <c r="AM1746" s="272" t="s">
        <v>677</v>
      </c>
      <c r="AN1746" s="272" t="s">
        <v>677</v>
      </c>
      <c r="AO1746" s="272" t="s">
        <v>677</v>
      </c>
      <c r="AP1746" s="272" t="s">
        <v>677</v>
      </c>
      <c r="AQ1746" s="272" t="s">
        <v>677</v>
      </c>
      <c r="AR1746" s="272" t="s">
        <v>677</v>
      </c>
      <c r="AS1746" s="272" t="s">
        <v>677</v>
      </c>
      <c r="AT1746" s="272" t="s">
        <v>677</v>
      </c>
      <c r="AU1746" s="272" t="s">
        <v>677</v>
      </c>
      <c r="AV1746" s="272" t="s">
        <v>677</v>
      </c>
      <c r="AW1746" s="272" t="s">
        <v>677</v>
      </c>
      <c r="AX1746" s="272" t="s">
        <v>677</v>
      </c>
    </row>
    <row r="1747" spans="1:50">
      <c r="A1747" s="272">
        <v>811398</v>
      </c>
      <c r="B1747" s="272" t="s">
        <v>712</v>
      </c>
      <c r="C1747" s="272" t="s">
        <v>262</v>
      </c>
      <c r="D1747" s="272" t="s">
        <v>264</v>
      </c>
      <c r="E1747" s="272" t="s">
        <v>264</v>
      </c>
      <c r="F1747" s="272" t="s">
        <v>262</v>
      </c>
      <c r="G1747" s="272" t="s">
        <v>262</v>
      </c>
      <c r="H1747" s="272" t="s">
        <v>264</v>
      </c>
      <c r="I1747" s="272" t="s">
        <v>263</v>
      </c>
      <c r="J1747" s="272" t="s">
        <v>263</v>
      </c>
      <c r="K1747" s="272" t="s">
        <v>263</v>
      </c>
      <c r="L1747" s="272" t="s">
        <v>263</v>
      </c>
      <c r="M1747" s="272" t="s">
        <v>262</v>
      </c>
      <c r="N1747" s="272" t="s">
        <v>263</v>
      </c>
      <c r="O1747" s="272" t="s">
        <v>677</v>
      </c>
      <c r="P1747" s="272" t="s">
        <v>677</v>
      </c>
      <c r="Q1747" s="272" t="s">
        <v>677</v>
      </c>
      <c r="R1747" s="272" t="s">
        <v>677</v>
      </c>
      <c r="S1747" s="272" t="s">
        <v>677</v>
      </c>
      <c r="T1747" s="272" t="s">
        <v>677</v>
      </c>
      <c r="U1747" s="272" t="s">
        <v>677</v>
      </c>
      <c r="V1747" s="272" t="s">
        <v>677</v>
      </c>
      <c r="W1747" s="272" t="s">
        <v>677</v>
      </c>
      <c r="X1747" s="272" t="s">
        <v>677</v>
      </c>
      <c r="Y1747" s="272" t="s">
        <v>677</v>
      </c>
      <c r="Z1747" s="272" t="s">
        <v>677</v>
      </c>
      <c r="AA1747" s="272" t="s">
        <v>677</v>
      </c>
      <c r="AB1747" s="272" t="s">
        <v>677</v>
      </c>
      <c r="AC1747" s="272" t="s">
        <v>677</v>
      </c>
      <c r="AD1747" s="272" t="s">
        <v>677</v>
      </c>
      <c r="AE1747" s="272" t="s">
        <v>677</v>
      </c>
      <c r="AF1747" s="272" t="s">
        <v>677</v>
      </c>
      <c r="AG1747" s="272" t="s">
        <v>677</v>
      </c>
      <c r="AH1747" s="272" t="s">
        <v>677</v>
      </c>
      <c r="AI1747" s="272" t="s">
        <v>677</v>
      </c>
      <c r="AJ1747" s="272" t="s">
        <v>677</v>
      </c>
      <c r="AK1747" s="272" t="s">
        <v>677</v>
      </c>
      <c r="AL1747" s="272" t="s">
        <v>677</v>
      </c>
      <c r="AM1747" s="272" t="s">
        <v>677</v>
      </c>
      <c r="AN1747" s="272" t="s">
        <v>677</v>
      </c>
      <c r="AO1747" s="272" t="s">
        <v>677</v>
      </c>
      <c r="AP1747" s="272" t="s">
        <v>677</v>
      </c>
      <c r="AQ1747" s="272" t="s">
        <v>677</v>
      </c>
      <c r="AR1747" s="272" t="s">
        <v>677</v>
      </c>
      <c r="AS1747" s="272" t="s">
        <v>677</v>
      </c>
      <c r="AT1747" s="272" t="s">
        <v>677</v>
      </c>
      <c r="AU1747" s="272" t="s">
        <v>677</v>
      </c>
      <c r="AV1747" s="272" t="s">
        <v>677</v>
      </c>
      <c r="AW1747" s="272" t="s">
        <v>677</v>
      </c>
      <c r="AX1747" s="272" t="s">
        <v>677</v>
      </c>
    </row>
    <row r="1748" spans="1:50">
      <c r="A1748" s="272">
        <v>811399</v>
      </c>
      <c r="B1748" s="272" t="s">
        <v>712</v>
      </c>
      <c r="C1748" s="272" t="s">
        <v>264</v>
      </c>
      <c r="D1748" s="272" t="s">
        <v>263</v>
      </c>
      <c r="E1748" s="272" t="s">
        <v>264</v>
      </c>
      <c r="F1748" s="272" t="s">
        <v>263</v>
      </c>
      <c r="G1748" s="272" t="s">
        <v>263</v>
      </c>
      <c r="H1748" s="272" t="s">
        <v>264</v>
      </c>
      <c r="I1748" s="272" t="s">
        <v>264</v>
      </c>
      <c r="J1748" s="272" t="s">
        <v>263</v>
      </c>
      <c r="K1748" s="272" t="s">
        <v>263</v>
      </c>
      <c r="L1748" s="272" t="s">
        <v>263</v>
      </c>
      <c r="M1748" s="272" t="s">
        <v>264</v>
      </c>
      <c r="N1748" s="272" t="s">
        <v>264</v>
      </c>
      <c r="O1748" s="272" t="s">
        <v>677</v>
      </c>
      <c r="P1748" s="272" t="s">
        <v>677</v>
      </c>
      <c r="Q1748" s="272" t="s">
        <v>677</v>
      </c>
      <c r="R1748" s="272" t="s">
        <v>677</v>
      </c>
      <c r="S1748" s="272" t="s">
        <v>677</v>
      </c>
      <c r="T1748" s="272" t="s">
        <v>677</v>
      </c>
      <c r="U1748" s="272" t="s">
        <v>677</v>
      </c>
      <c r="V1748" s="272" t="s">
        <v>677</v>
      </c>
      <c r="W1748" s="272" t="s">
        <v>677</v>
      </c>
      <c r="X1748" s="272" t="s">
        <v>677</v>
      </c>
      <c r="Y1748" s="272" t="s">
        <v>677</v>
      </c>
      <c r="Z1748" s="272" t="s">
        <v>677</v>
      </c>
      <c r="AA1748" s="272" t="s">
        <v>677</v>
      </c>
      <c r="AB1748" s="272" t="s">
        <v>677</v>
      </c>
      <c r="AC1748" s="272" t="s">
        <v>677</v>
      </c>
      <c r="AD1748" s="272" t="s">
        <v>677</v>
      </c>
      <c r="AE1748" s="272" t="s">
        <v>677</v>
      </c>
      <c r="AF1748" s="272" t="s">
        <v>677</v>
      </c>
      <c r="AG1748" s="272" t="s">
        <v>677</v>
      </c>
      <c r="AH1748" s="272" t="s">
        <v>677</v>
      </c>
      <c r="AI1748" s="272" t="s">
        <v>677</v>
      </c>
      <c r="AJ1748" s="272" t="s">
        <v>677</v>
      </c>
      <c r="AK1748" s="272" t="s">
        <v>677</v>
      </c>
      <c r="AL1748" s="272" t="s">
        <v>677</v>
      </c>
      <c r="AM1748" s="272" t="s">
        <v>677</v>
      </c>
      <c r="AN1748" s="272" t="s">
        <v>677</v>
      </c>
      <c r="AO1748" s="272" t="s">
        <v>677</v>
      </c>
      <c r="AP1748" s="272" t="s">
        <v>677</v>
      </c>
      <c r="AQ1748" s="272" t="s">
        <v>677</v>
      </c>
      <c r="AR1748" s="272" t="s">
        <v>677</v>
      </c>
      <c r="AS1748" s="272" t="s">
        <v>677</v>
      </c>
      <c r="AT1748" s="272" t="s">
        <v>677</v>
      </c>
      <c r="AU1748" s="272" t="s">
        <v>677</v>
      </c>
      <c r="AV1748" s="272" t="s">
        <v>677</v>
      </c>
      <c r="AW1748" s="272" t="s">
        <v>677</v>
      </c>
      <c r="AX1748" s="272" t="s">
        <v>677</v>
      </c>
    </row>
    <row r="1749" spans="1:50">
      <c r="A1749" s="272">
        <v>811403</v>
      </c>
      <c r="B1749" s="272" t="s">
        <v>712</v>
      </c>
      <c r="C1749" s="272" t="s">
        <v>264</v>
      </c>
      <c r="D1749" s="272" t="s">
        <v>264</v>
      </c>
      <c r="E1749" s="272" t="s">
        <v>264</v>
      </c>
      <c r="F1749" s="272" t="s">
        <v>264</v>
      </c>
      <c r="G1749" s="272" t="s">
        <v>264</v>
      </c>
      <c r="H1749" s="272" t="s">
        <v>263</v>
      </c>
      <c r="I1749" s="272" t="s">
        <v>263</v>
      </c>
      <c r="J1749" s="272" t="s">
        <v>264</v>
      </c>
      <c r="K1749" s="272" t="s">
        <v>264</v>
      </c>
      <c r="L1749" s="272" t="s">
        <v>263</v>
      </c>
      <c r="M1749" s="272" t="s">
        <v>263</v>
      </c>
      <c r="N1749" s="272" t="s">
        <v>263</v>
      </c>
      <c r="O1749" s="272" t="s">
        <v>677</v>
      </c>
      <c r="P1749" s="272" t="s">
        <v>677</v>
      </c>
      <c r="Q1749" s="272" t="s">
        <v>677</v>
      </c>
      <c r="R1749" s="272" t="s">
        <v>677</v>
      </c>
      <c r="S1749" s="272" t="s">
        <v>677</v>
      </c>
      <c r="T1749" s="272" t="s">
        <v>677</v>
      </c>
      <c r="U1749" s="272" t="s">
        <v>677</v>
      </c>
      <c r="V1749" s="272" t="s">
        <v>677</v>
      </c>
      <c r="W1749" s="272" t="s">
        <v>677</v>
      </c>
      <c r="X1749" s="272" t="s">
        <v>677</v>
      </c>
      <c r="Y1749" s="272" t="s">
        <v>677</v>
      </c>
      <c r="Z1749" s="272" t="s">
        <v>677</v>
      </c>
      <c r="AA1749" s="272" t="s">
        <v>677</v>
      </c>
      <c r="AB1749" s="272" t="s">
        <v>677</v>
      </c>
      <c r="AC1749" s="272" t="s">
        <v>677</v>
      </c>
      <c r="AD1749" s="272" t="s">
        <v>677</v>
      </c>
      <c r="AE1749" s="272" t="s">
        <v>677</v>
      </c>
      <c r="AF1749" s="272" t="s">
        <v>677</v>
      </c>
      <c r="AG1749" s="272" t="s">
        <v>677</v>
      </c>
      <c r="AH1749" s="272" t="s">
        <v>677</v>
      </c>
      <c r="AI1749" s="272" t="s">
        <v>677</v>
      </c>
      <c r="AJ1749" s="272" t="s">
        <v>677</v>
      </c>
      <c r="AK1749" s="272" t="s">
        <v>677</v>
      </c>
      <c r="AL1749" s="272" t="s">
        <v>677</v>
      </c>
      <c r="AM1749" s="272" t="s">
        <v>677</v>
      </c>
      <c r="AN1749" s="272" t="s">
        <v>677</v>
      </c>
      <c r="AO1749" s="272" t="s">
        <v>677</v>
      </c>
      <c r="AP1749" s="272" t="s">
        <v>677</v>
      </c>
      <c r="AQ1749" s="272" t="s">
        <v>677</v>
      </c>
      <c r="AR1749" s="272" t="s">
        <v>677</v>
      </c>
      <c r="AS1749" s="272" t="s">
        <v>677</v>
      </c>
      <c r="AT1749" s="272" t="s">
        <v>677</v>
      </c>
      <c r="AU1749" s="272" t="s">
        <v>677</v>
      </c>
      <c r="AV1749" s="272" t="s">
        <v>677</v>
      </c>
      <c r="AW1749" s="272" t="s">
        <v>677</v>
      </c>
      <c r="AX1749" s="272" t="s">
        <v>677</v>
      </c>
    </row>
    <row r="1750" spans="1:50">
      <c r="A1750" s="272">
        <v>811408</v>
      </c>
      <c r="B1750" s="272" t="s">
        <v>712</v>
      </c>
      <c r="C1750" s="272" t="s">
        <v>264</v>
      </c>
      <c r="D1750" s="272" t="s">
        <v>264</v>
      </c>
      <c r="E1750" s="272" t="s">
        <v>264</v>
      </c>
      <c r="F1750" s="272" t="s">
        <v>264</v>
      </c>
      <c r="G1750" s="272" t="s">
        <v>264</v>
      </c>
      <c r="H1750" s="272" t="s">
        <v>264</v>
      </c>
      <c r="I1750" s="272" t="s">
        <v>264</v>
      </c>
      <c r="J1750" s="272" t="s">
        <v>264</v>
      </c>
      <c r="K1750" s="272" t="s">
        <v>264</v>
      </c>
      <c r="L1750" s="272" t="s">
        <v>264</v>
      </c>
      <c r="M1750" s="272" t="s">
        <v>264</v>
      </c>
      <c r="N1750" s="272" t="s">
        <v>264</v>
      </c>
      <c r="O1750" s="272" t="s">
        <v>677</v>
      </c>
      <c r="P1750" s="272" t="s">
        <v>677</v>
      </c>
      <c r="Q1750" s="272" t="s">
        <v>677</v>
      </c>
      <c r="R1750" s="272" t="s">
        <v>677</v>
      </c>
      <c r="S1750" s="272" t="s">
        <v>677</v>
      </c>
      <c r="T1750" s="272" t="s">
        <v>677</v>
      </c>
      <c r="U1750" s="272" t="s">
        <v>677</v>
      </c>
      <c r="V1750" s="272" t="s">
        <v>677</v>
      </c>
      <c r="W1750" s="272" t="s">
        <v>677</v>
      </c>
      <c r="X1750" s="272" t="s">
        <v>677</v>
      </c>
      <c r="Y1750" s="272" t="s">
        <v>677</v>
      </c>
      <c r="Z1750" s="272" t="s">
        <v>677</v>
      </c>
      <c r="AA1750" s="272" t="s">
        <v>677</v>
      </c>
      <c r="AB1750" s="272" t="s">
        <v>677</v>
      </c>
      <c r="AC1750" s="272" t="s">
        <v>677</v>
      </c>
      <c r="AD1750" s="272" t="s">
        <v>677</v>
      </c>
      <c r="AE1750" s="272" t="s">
        <v>677</v>
      </c>
      <c r="AF1750" s="272" t="s">
        <v>677</v>
      </c>
      <c r="AG1750" s="272" t="s">
        <v>677</v>
      </c>
      <c r="AH1750" s="272" t="s">
        <v>677</v>
      </c>
      <c r="AI1750" s="272" t="s">
        <v>677</v>
      </c>
      <c r="AJ1750" s="272" t="s">
        <v>677</v>
      </c>
      <c r="AK1750" s="272" t="s">
        <v>677</v>
      </c>
      <c r="AL1750" s="272" t="s">
        <v>677</v>
      </c>
      <c r="AM1750" s="272" t="s">
        <v>677</v>
      </c>
      <c r="AN1750" s="272" t="s">
        <v>677</v>
      </c>
      <c r="AO1750" s="272" t="s">
        <v>677</v>
      </c>
      <c r="AP1750" s="272" t="s">
        <v>677</v>
      </c>
      <c r="AQ1750" s="272" t="s">
        <v>677</v>
      </c>
      <c r="AR1750" s="272" t="s">
        <v>677</v>
      </c>
      <c r="AS1750" s="272" t="s">
        <v>677</v>
      </c>
      <c r="AT1750" s="272" t="s">
        <v>677</v>
      </c>
      <c r="AU1750" s="272" t="s">
        <v>677</v>
      </c>
      <c r="AV1750" s="272" t="s">
        <v>677</v>
      </c>
      <c r="AW1750" s="272" t="s">
        <v>677</v>
      </c>
      <c r="AX1750" s="272" t="s">
        <v>677</v>
      </c>
    </row>
    <row r="1751" spans="1:50">
      <c r="A1751" s="272">
        <v>811412</v>
      </c>
      <c r="B1751" s="272" t="s">
        <v>712</v>
      </c>
      <c r="C1751" s="272" t="s">
        <v>262</v>
      </c>
      <c r="D1751" s="272" t="s">
        <v>262</v>
      </c>
      <c r="E1751" s="272" t="s">
        <v>262</v>
      </c>
      <c r="F1751" s="272" t="s">
        <v>262</v>
      </c>
      <c r="G1751" s="272" t="s">
        <v>262</v>
      </c>
      <c r="H1751" s="272" t="s">
        <v>262</v>
      </c>
      <c r="I1751" s="272" t="s">
        <v>263</v>
      </c>
      <c r="J1751" s="272" t="s">
        <v>263</v>
      </c>
      <c r="K1751" s="272" t="s">
        <v>263</v>
      </c>
      <c r="L1751" s="272" t="s">
        <v>263</v>
      </c>
      <c r="M1751" s="272" t="s">
        <v>263</v>
      </c>
      <c r="N1751" s="272" t="s">
        <v>263</v>
      </c>
      <c r="O1751" s="272" t="s">
        <v>677</v>
      </c>
      <c r="P1751" s="272" t="s">
        <v>677</v>
      </c>
      <c r="Q1751" s="272" t="s">
        <v>677</v>
      </c>
      <c r="R1751" s="272" t="s">
        <v>677</v>
      </c>
      <c r="S1751" s="272" t="s">
        <v>677</v>
      </c>
      <c r="T1751" s="272" t="s">
        <v>677</v>
      </c>
      <c r="U1751" s="272" t="s">
        <v>677</v>
      </c>
      <c r="V1751" s="272" t="s">
        <v>677</v>
      </c>
      <c r="W1751" s="272" t="s">
        <v>677</v>
      </c>
      <c r="X1751" s="272" t="s">
        <v>677</v>
      </c>
      <c r="Y1751" s="272" t="s">
        <v>677</v>
      </c>
      <c r="Z1751" s="272" t="s">
        <v>677</v>
      </c>
      <c r="AA1751" s="272" t="s">
        <v>677</v>
      </c>
      <c r="AB1751" s="272" t="s">
        <v>677</v>
      </c>
      <c r="AC1751" s="272" t="s">
        <v>677</v>
      </c>
      <c r="AD1751" s="272" t="s">
        <v>677</v>
      </c>
      <c r="AE1751" s="272" t="s">
        <v>677</v>
      </c>
      <c r="AF1751" s="272" t="s">
        <v>677</v>
      </c>
      <c r="AG1751" s="272" t="s">
        <v>677</v>
      </c>
      <c r="AH1751" s="272" t="s">
        <v>677</v>
      </c>
      <c r="AI1751" s="272" t="s">
        <v>677</v>
      </c>
      <c r="AJ1751" s="272" t="s">
        <v>677</v>
      </c>
      <c r="AK1751" s="272" t="s">
        <v>677</v>
      </c>
      <c r="AL1751" s="272" t="s">
        <v>677</v>
      </c>
      <c r="AM1751" s="272" t="s">
        <v>677</v>
      </c>
      <c r="AN1751" s="272" t="s">
        <v>677</v>
      </c>
      <c r="AO1751" s="272" t="s">
        <v>677</v>
      </c>
      <c r="AP1751" s="272" t="s">
        <v>677</v>
      </c>
      <c r="AQ1751" s="272" t="s">
        <v>677</v>
      </c>
      <c r="AR1751" s="272" t="s">
        <v>677</v>
      </c>
      <c r="AS1751" s="272" t="s">
        <v>677</v>
      </c>
      <c r="AT1751" s="272" t="s">
        <v>677</v>
      </c>
      <c r="AU1751" s="272" t="s">
        <v>677</v>
      </c>
      <c r="AV1751" s="272" t="s">
        <v>677</v>
      </c>
      <c r="AW1751" s="272" t="s">
        <v>677</v>
      </c>
      <c r="AX1751" s="272" t="s">
        <v>677</v>
      </c>
    </row>
    <row r="1752" spans="1:50">
      <c r="A1752" s="272">
        <v>811413</v>
      </c>
      <c r="B1752" s="272" t="s">
        <v>712</v>
      </c>
      <c r="C1752" s="272" t="s">
        <v>262</v>
      </c>
      <c r="D1752" s="272" t="s">
        <v>264</v>
      </c>
      <c r="E1752" s="272" t="s">
        <v>264</v>
      </c>
      <c r="F1752" s="272" t="s">
        <v>264</v>
      </c>
      <c r="G1752" s="272" t="s">
        <v>264</v>
      </c>
      <c r="H1752" s="272" t="s">
        <v>264</v>
      </c>
      <c r="I1752" s="272" t="s">
        <v>264</v>
      </c>
      <c r="J1752" s="272" t="s">
        <v>263</v>
      </c>
      <c r="K1752" s="272" t="s">
        <v>264</v>
      </c>
      <c r="L1752" s="272" t="s">
        <v>263</v>
      </c>
      <c r="M1752" s="272" t="s">
        <v>264</v>
      </c>
      <c r="N1752" s="272" t="s">
        <v>264</v>
      </c>
      <c r="O1752" s="272" t="s">
        <v>677</v>
      </c>
      <c r="P1752" s="272" t="s">
        <v>677</v>
      </c>
      <c r="Q1752" s="272" t="s">
        <v>677</v>
      </c>
      <c r="R1752" s="272" t="s">
        <v>677</v>
      </c>
      <c r="S1752" s="272" t="s">
        <v>677</v>
      </c>
      <c r="T1752" s="272" t="s">
        <v>677</v>
      </c>
      <c r="U1752" s="272" t="s">
        <v>677</v>
      </c>
      <c r="V1752" s="272" t="s">
        <v>677</v>
      </c>
      <c r="W1752" s="272" t="s">
        <v>677</v>
      </c>
      <c r="X1752" s="272" t="s">
        <v>677</v>
      </c>
      <c r="Y1752" s="272" t="s">
        <v>677</v>
      </c>
      <c r="Z1752" s="272" t="s">
        <v>677</v>
      </c>
      <c r="AA1752" s="272" t="s">
        <v>677</v>
      </c>
      <c r="AB1752" s="272" t="s">
        <v>677</v>
      </c>
      <c r="AC1752" s="272" t="s">
        <v>677</v>
      </c>
      <c r="AD1752" s="272" t="s">
        <v>677</v>
      </c>
      <c r="AE1752" s="272" t="s">
        <v>677</v>
      </c>
      <c r="AF1752" s="272" t="s">
        <v>677</v>
      </c>
      <c r="AG1752" s="272" t="s">
        <v>677</v>
      </c>
      <c r="AH1752" s="272" t="s">
        <v>677</v>
      </c>
      <c r="AI1752" s="272" t="s">
        <v>677</v>
      </c>
      <c r="AJ1752" s="272" t="s">
        <v>677</v>
      </c>
      <c r="AK1752" s="272" t="s">
        <v>677</v>
      </c>
      <c r="AL1752" s="272" t="s">
        <v>677</v>
      </c>
      <c r="AM1752" s="272" t="s">
        <v>677</v>
      </c>
      <c r="AN1752" s="272" t="s">
        <v>677</v>
      </c>
      <c r="AO1752" s="272" t="s">
        <v>677</v>
      </c>
      <c r="AP1752" s="272" t="s">
        <v>677</v>
      </c>
      <c r="AQ1752" s="272" t="s">
        <v>677</v>
      </c>
      <c r="AR1752" s="272" t="s">
        <v>677</v>
      </c>
      <c r="AS1752" s="272" t="s">
        <v>677</v>
      </c>
      <c r="AT1752" s="272" t="s">
        <v>677</v>
      </c>
      <c r="AU1752" s="272" t="s">
        <v>677</v>
      </c>
      <c r="AV1752" s="272" t="s">
        <v>677</v>
      </c>
      <c r="AW1752" s="272" t="s">
        <v>677</v>
      </c>
      <c r="AX1752" s="272" t="s">
        <v>677</v>
      </c>
    </row>
    <row r="1753" spans="1:50">
      <c r="A1753" s="272">
        <v>811414</v>
      </c>
      <c r="B1753" s="272" t="s">
        <v>712</v>
      </c>
      <c r="C1753" s="272" t="s">
        <v>262</v>
      </c>
      <c r="D1753" s="272" t="s">
        <v>263</v>
      </c>
      <c r="E1753" s="272" t="s">
        <v>264</v>
      </c>
      <c r="F1753" s="272" t="s">
        <v>264</v>
      </c>
      <c r="G1753" s="272" t="s">
        <v>264</v>
      </c>
      <c r="H1753" s="272" t="s">
        <v>264</v>
      </c>
      <c r="I1753" s="272" t="s">
        <v>262</v>
      </c>
      <c r="J1753" s="272" t="s">
        <v>264</v>
      </c>
      <c r="K1753" s="272" t="s">
        <v>264</v>
      </c>
      <c r="L1753" s="272" t="s">
        <v>264</v>
      </c>
      <c r="M1753" s="272" t="s">
        <v>264</v>
      </c>
      <c r="N1753" s="272" t="s">
        <v>264</v>
      </c>
      <c r="O1753" s="272" t="s">
        <v>677</v>
      </c>
      <c r="P1753" s="272" t="s">
        <v>677</v>
      </c>
      <c r="Q1753" s="272" t="s">
        <v>677</v>
      </c>
      <c r="R1753" s="272" t="s">
        <v>677</v>
      </c>
      <c r="S1753" s="272" t="s">
        <v>677</v>
      </c>
      <c r="T1753" s="272" t="s">
        <v>677</v>
      </c>
      <c r="U1753" s="272" t="s">
        <v>677</v>
      </c>
      <c r="V1753" s="272" t="s">
        <v>677</v>
      </c>
      <c r="W1753" s="272" t="s">
        <v>677</v>
      </c>
      <c r="X1753" s="272" t="s">
        <v>677</v>
      </c>
      <c r="Y1753" s="272" t="s">
        <v>677</v>
      </c>
      <c r="Z1753" s="272" t="s">
        <v>677</v>
      </c>
      <c r="AA1753" s="272" t="s">
        <v>677</v>
      </c>
      <c r="AB1753" s="272" t="s">
        <v>677</v>
      </c>
      <c r="AC1753" s="272" t="s">
        <v>677</v>
      </c>
      <c r="AD1753" s="272" t="s">
        <v>677</v>
      </c>
      <c r="AE1753" s="272" t="s">
        <v>677</v>
      </c>
      <c r="AF1753" s="272" t="s">
        <v>677</v>
      </c>
      <c r="AG1753" s="272" t="s">
        <v>677</v>
      </c>
      <c r="AH1753" s="272" t="s">
        <v>677</v>
      </c>
      <c r="AI1753" s="272" t="s">
        <v>677</v>
      </c>
      <c r="AJ1753" s="272" t="s">
        <v>677</v>
      </c>
      <c r="AK1753" s="272" t="s">
        <v>677</v>
      </c>
      <c r="AL1753" s="272" t="s">
        <v>677</v>
      </c>
      <c r="AM1753" s="272" t="s">
        <v>677</v>
      </c>
      <c r="AN1753" s="272" t="s">
        <v>677</v>
      </c>
      <c r="AO1753" s="272" t="s">
        <v>677</v>
      </c>
      <c r="AP1753" s="272" t="s">
        <v>677</v>
      </c>
      <c r="AQ1753" s="272" t="s">
        <v>677</v>
      </c>
      <c r="AR1753" s="272" t="s">
        <v>677</v>
      </c>
      <c r="AS1753" s="272" t="s">
        <v>677</v>
      </c>
      <c r="AT1753" s="272" t="s">
        <v>677</v>
      </c>
      <c r="AU1753" s="272" t="s">
        <v>677</v>
      </c>
      <c r="AV1753" s="272" t="s">
        <v>677</v>
      </c>
      <c r="AW1753" s="272" t="s">
        <v>677</v>
      </c>
      <c r="AX1753" s="272" t="s">
        <v>677</v>
      </c>
    </row>
    <row r="1754" spans="1:50">
      <c r="A1754" s="272">
        <v>811415</v>
      </c>
      <c r="B1754" s="272" t="s">
        <v>712</v>
      </c>
      <c r="C1754" s="272" t="s">
        <v>262</v>
      </c>
      <c r="D1754" s="272" t="s">
        <v>263</v>
      </c>
      <c r="E1754" s="272" t="s">
        <v>263</v>
      </c>
      <c r="F1754" s="272" t="s">
        <v>262</v>
      </c>
      <c r="G1754" s="272" t="s">
        <v>264</v>
      </c>
      <c r="H1754" s="272" t="s">
        <v>262</v>
      </c>
      <c r="I1754" s="272" t="s">
        <v>264</v>
      </c>
      <c r="J1754" s="272" t="s">
        <v>263</v>
      </c>
      <c r="K1754" s="272" t="s">
        <v>263</v>
      </c>
      <c r="L1754" s="272" t="s">
        <v>263</v>
      </c>
      <c r="M1754" s="272" t="s">
        <v>263</v>
      </c>
      <c r="N1754" s="272" t="s">
        <v>263</v>
      </c>
      <c r="O1754" s="272" t="s">
        <v>677</v>
      </c>
      <c r="P1754" s="272" t="s">
        <v>677</v>
      </c>
      <c r="Q1754" s="272" t="s">
        <v>677</v>
      </c>
      <c r="R1754" s="272" t="s">
        <v>677</v>
      </c>
      <c r="S1754" s="272" t="s">
        <v>677</v>
      </c>
      <c r="T1754" s="272" t="s">
        <v>677</v>
      </c>
      <c r="U1754" s="272" t="s">
        <v>677</v>
      </c>
      <c r="V1754" s="272" t="s">
        <v>677</v>
      </c>
      <c r="W1754" s="272" t="s">
        <v>677</v>
      </c>
      <c r="X1754" s="272" t="s">
        <v>677</v>
      </c>
      <c r="Y1754" s="272" t="s">
        <v>677</v>
      </c>
      <c r="Z1754" s="272" t="s">
        <v>677</v>
      </c>
      <c r="AA1754" s="272" t="s">
        <v>677</v>
      </c>
      <c r="AB1754" s="272" t="s">
        <v>677</v>
      </c>
      <c r="AC1754" s="272" t="s">
        <v>677</v>
      </c>
      <c r="AD1754" s="272" t="s">
        <v>677</v>
      </c>
      <c r="AE1754" s="272" t="s">
        <v>677</v>
      </c>
      <c r="AF1754" s="272" t="s">
        <v>677</v>
      </c>
      <c r="AG1754" s="272" t="s">
        <v>677</v>
      </c>
      <c r="AH1754" s="272" t="s">
        <v>677</v>
      </c>
      <c r="AI1754" s="272" t="s">
        <v>677</v>
      </c>
      <c r="AJ1754" s="272" t="s">
        <v>677</v>
      </c>
      <c r="AK1754" s="272" t="s">
        <v>677</v>
      </c>
      <c r="AL1754" s="272" t="s">
        <v>677</v>
      </c>
      <c r="AM1754" s="272" t="s">
        <v>677</v>
      </c>
      <c r="AN1754" s="272" t="s">
        <v>677</v>
      </c>
      <c r="AO1754" s="272" t="s">
        <v>677</v>
      </c>
      <c r="AP1754" s="272" t="s">
        <v>677</v>
      </c>
      <c r="AQ1754" s="272" t="s">
        <v>677</v>
      </c>
      <c r="AR1754" s="272" t="s">
        <v>677</v>
      </c>
      <c r="AS1754" s="272" t="s">
        <v>677</v>
      </c>
      <c r="AT1754" s="272" t="s">
        <v>677</v>
      </c>
      <c r="AU1754" s="272" t="s">
        <v>677</v>
      </c>
      <c r="AV1754" s="272" t="s">
        <v>677</v>
      </c>
      <c r="AW1754" s="272" t="s">
        <v>677</v>
      </c>
      <c r="AX1754" s="272" t="s">
        <v>677</v>
      </c>
    </row>
    <row r="1755" spans="1:50">
      <c r="A1755" s="272">
        <v>811422</v>
      </c>
      <c r="B1755" s="272" t="s">
        <v>712</v>
      </c>
      <c r="C1755" s="272" t="s">
        <v>264</v>
      </c>
      <c r="D1755" s="272" t="s">
        <v>264</v>
      </c>
      <c r="E1755" s="272" t="s">
        <v>264</v>
      </c>
      <c r="F1755" s="272" t="s">
        <v>264</v>
      </c>
      <c r="G1755" s="272" t="s">
        <v>264</v>
      </c>
      <c r="H1755" s="272" t="s">
        <v>264</v>
      </c>
      <c r="I1755" s="272" t="s">
        <v>264</v>
      </c>
      <c r="J1755" s="272" t="s">
        <v>264</v>
      </c>
      <c r="K1755" s="272" t="s">
        <v>264</v>
      </c>
      <c r="L1755" s="272" t="s">
        <v>263</v>
      </c>
      <c r="M1755" s="272" t="s">
        <v>262</v>
      </c>
      <c r="N1755" s="272" t="s">
        <v>264</v>
      </c>
      <c r="O1755" s="272" t="s">
        <v>677</v>
      </c>
      <c r="P1755" s="272" t="s">
        <v>677</v>
      </c>
      <c r="Q1755" s="272" t="s">
        <v>677</v>
      </c>
      <c r="R1755" s="272" t="s">
        <v>677</v>
      </c>
      <c r="S1755" s="272" t="s">
        <v>677</v>
      </c>
      <c r="T1755" s="272" t="s">
        <v>677</v>
      </c>
      <c r="U1755" s="272" t="s">
        <v>677</v>
      </c>
      <c r="V1755" s="272" t="s">
        <v>677</v>
      </c>
      <c r="W1755" s="272" t="s">
        <v>677</v>
      </c>
      <c r="X1755" s="272" t="s">
        <v>677</v>
      </c>
      <c r="Y1755" s="272" t="s">
        <v>677</v>
      </c>
      <c r="Z1755" s="272" t="s">
        <v>677</v>
      </c>
      <c r="AA1755" s="272" t="s">
        <v>677</v>
      </c>
      <c r="AB1755" s="272" t="s">
        <v>677</v>
      </c>
      <c r="AC1755" s="272" t="s">
        <v>677</v>
      </c>
      <c r="AD1755" s="272" t="s">
        <v>677</v>
      </c>
      <c r="AE1755" s="272" t="s">
        <v>677</v>
      </c>
      <c r="AF1755" s="272" t="s">
        <v>677</v>
      </c>
      <c r="AG1755" s="272" t="s">
        <v>677</v>
      </c>
      <c r="AH1755" s="272" t="s">
        <v>677</v>
      </c>
      <c r="AI1755" s="272" t="s">
        <v>677</v>
      </c>
      <c r="AJ1755" s="272" t="s">
        <v>677</v>
      </c>
      <c r="AK1755" s="272" t="s">
        <v>677</v>
      </c>
      <c r="AL1755" s="272" t="s">
        <v>677</v>
      </c>
      <c r="AM1755" s="272" t="s">
        <v>677</v>
      </c>
      <c r="AN1755" s="272" t="s">
        <v>677</v>
      </c>
      <c r="AO1755" s="272" t="s">
        <v>677</v>
      </c>
      <c r="AP1755" s="272" t="s">
        <v>677</v>
      </c>
      <c r="AQ1755" s="272" t="s">
        <v>677</v>
      </c>
      <c r="AR1755" s="272" t="s">
        <v>677</v>
      </c>
      <c r="AS1755" s="272" t="s">
        <v>677</v>
      </c>
      <c r="AT1755" s="272" t="s">
        <v>677</v>
      </c>
      <c r="AU1755" s="272" t="s">
        <v>677</v>
      </c>
      <c r="AV1755" s="272" t="s">
        <v>677</v>
      </c>
      <c r="AW1755" s="272" t="s">
        <v>677</v>
      </c>
      <c r="AX1755" s="272" t="s">
        <v>677</v>
      </c>
    </row>
    <row r="1756" spans="1:50">
      <c r="A1756" s="272">
        <v>811424</v>
      </c>
      <c r="B1756" s="272" t="s">
        <v>712</v>
      </c>
      <c r="C1756" s="272" t="s">
        <v>263</v>
      </c>
      <c r="D1756" s="272" t="s">
        <v>262</v>
      </c>
      <c r="E1756" s="272" t="s">
        <v>263</v>
      </c>
      <c r="F1756" s="272" t="s">
        <v>263</v>
      </c>
      <c r="G1756" s="272" t="s">
        <v>263</v>
      </c>
      <c r="H1756" s="272" t="s">
        <v>263</v>
      </c>
      <c r="I1756" s="272" t="s">
        <v>263</v>
      </c>
      <c r="J1756" s="272" t="s">
        <v>263</v>
      </c>
      <c r="K1756" s="272" t="s">
        <v>262</v>
      </c>
      <c r="L1756" s="272" t="s">
        <v>262</v>
      </c>
      <c r="M1756" s="272" t="s">
        <v>263</v>
      </c>
      <c r="N1756" s="272" t="s">
        <v>263</v>
      </c>
      <c r="O1756" s="272" t="s">
        <v>677</v>
      </c>
      <c r="P1756" s="272" t="s">
        <v>677</v>
      </c>
      <c r="Q1756" s="272" t="s">
        <v>677</v>
      </c>
      <c r="R1756" s="272" t="s">
        <v>677</v>
      </c>
      <c r="S1756" s="272" t="s">
        <v>677</v>
      </c>
      <c r="T1756" s="272" t="s">
        <v>677</v>
      </c>
      <c r="U1756" s="272" t="s">
        <v>677</v>
      </c>
      <c r="V1756" s="272" t="s">
        <v>677</v>
      </c>
      <c r="W1756" s="272" t="s">
        <v>677</v>
      </c>
      <c r="X1756" s="272" t="s">
        <v>677</v>
      </c>
      <c r="Y1756" s="272" t="s">
        <v>677</v>
      </c>
      <c r="Z1756" s="272" t="s">
        <v>677</v>
      </c>
      <c r="AA1756" s="272" t="s">
        <v>677</v>
      </c>
      <c r="AB1756" s="272" t="s">
        <v>677</v>
      </c>
      <c r="AC1756" s="272" t="s">
        <v>677</v>
      </c>
      <c r="AD1756" s="272" t="s">
        <v>677</v>
      </c>
      <c r="AE1756" s="272" t="s">
        <v>677</v>
      </c>
      <c r="AF1756" s="272" t="s">
        <v>677</v>
      </c>
      <c r="AG1756" s="272" t="s">
        <v>677</v>
      </c>
      <c r="AH1756" s="272" t="s">
        <v>677</v>
      </c>
      <c r="AI1756" s="272" t="s">
        <v>677</v>
      </c>
      <c r="AJ1756" s="272" t="s">
        <v>677</v>
      </c>
      <c r="AK1756" s="272" t="s">
        <v>677</v>
      </c>
      <c r="AL1756" s="272" t="s">
        <v>677</v>
      </c>
      <c r="AM1756" s="272" t="s">
        <v>677</v>
      </c>
      <c r="AN1756" s="272" t="s">
        <v>677</v>
      </c>
      <c r="AO1756" s="272" t="s">
        <v>677</v>
      </c>
      <c r="AP1756" s="272" t="s">
        <v>677</v>
      </c>
      <c r="AQ1756" s="272" t="s">
        <v>677</v>
      </c>
      <c r="AR1756" s="272" t="s">
        <v>677</v>
      </c>
      <c r="AS1756" s="272" t="s">
        <v>677</v>
      </c>
      <c r="AT1756" s="272" t="s">
        <v>677</v>
      </c>
      <c r="AU1756" s="272" t="s">
        <v>677</v>
      </c>
      <c r="AV1756" s="272" t="s">
        <v>677</v>
      </c>
      <c r="AW1756" s="272" t="s">
        <v>677</v>
      </c>
      <c r="AX1756" s="272" t="s">
        <v>677</v>
      </c>
    </row>
    <row r="1757" spans="1:50">
      <c r="A1757" s="272">
        <v>811427</v>
      </c>
      <c r="B1757" s="272" t="s">
        <v>712</v>
      </c>
      <c r="C1757" s="272" t="s">
        <v>264</v>
      </c>
      <c r="D1757" s="272" t="s">
        <v>262</v>
      </c>
      <c r="E1757" s="272" t="s">
        <v>263</v>
      </c>
      <c r="F1757" s="272" t="s">
        <v>262</v>
      </c>
      <c r="G1757" s="272" t="s">
        <v>262</v>
      </c>
      <c r="H1757" s="272" t="s">
        <v>264</v>
      </c>
      <c r="I1757" s="272" t="s">
        <v>264</v>
      </c>
      <c r="J1757" s="272" t="s">
        <v>264</v>
      </c>
      <c r="K1757" s="272" t="s">
        <v>263</v>
      </c>
      <c r="L1757" s="272" t="s">
        <v>264</v>
      </c>
      <c r="M1757" s="272" t="s">
        <v>263</v>
      </c>
      <c r="N1757" s="272" t="s">
        <v>263</v>
      </c>
      <c r="O1757" s="272" t="s">
        <v>677</v>
      </c>
      <c r="P1757" s="272" t="s">
        <v>677</v>
      </c>
      <c r="Q1757" s="272" t="s">
        <v>677</v>
      </c>
      <c r="R1757" s="272" t="s">
        <v>677</v>
      </c>
      <c r="S1757" s="272" t="s">
        <v>677</v>
      </c>
      <c r="T1757" s="272" t="s">
        <v>677</v>
      </c>
      <c r="U1757" s="272" t="s">
        <v>677</v>
      </c>
      <c r="V1757" s="272" t="s">
        <v>677</v>
      </c>
      <c r="W1757" s="272" t="s">
        <v>677</v>
      </c>
      <c r="X1757" s="272" t="s">
        <v>677</v>
      </c>
      <c r="Y1757" s="272" t="s">
        <v>677</v>
      </c>
      <c r="Z1757" s="272" t="s">
        <v>677</v>
      </c>
      <c r="AA1757" s="272" t="s">
        <v>677</v>
      </c>
      <c r="AB1757" s="272" t="s">
        <v>677</v>
      </c>
      <c r="AC1757" s="272" t="s">
        <v>677</v>
      </c>
      <c r="AD1757" s="272" t="s">
        <v>677</v>
      </c>
      <c r="AE1757" s="272" t="s">
        <v>677</v>
      </c>
      <c r="AF1757" s="272" t="s">
        <v>677</v>
      </c>
      <c r="AG1757" s="272" t="s">
        <v>677</v>
      </c>
      <c r="AH1757" s="272" t="s">
        <v>677</v>
      </c>
      <c r="AI1757" s="272" t="s">
        <v>677</v>
      </c>
      <c r="AJ1757" s="272" t="s">
        <v>677</v>
      </c>
      <c r="AK1757" s="272" t="s">
        <v>677</v>
      </c>
      <c r="AL1757" s="272" t="s">
        <v>677</v>
      </c>
      <c r="AM1757" s="272" t="s">
        <v>677</v>
      </c>
      <c r="AN1757" s="272" t="s">
        <v>677</v>
      </c>
      <c r="AO1757" s="272" t="s">
        <v>677</v>
      </c>
      <c r="AP1757" s="272" t="s">
        <v>677</v>
      </c>
      <c r="AQ1757" s="272" t="s">
        <v>677</v>
      </c>
      <c r="AR1757" s="272" t="s">
        <v>677</v>
      </c>
      <c r="AS1757" s="272" t="s">
        <v>677</v>
      </c>
      <c r="AT1757" s="272" t="s">
        <v>677</v>
      </c>
      <c r="AU1757" s="272" t="s">
        <v>677</v>
      </c>
      <c r="AV1757" s="272" t="s">
        <v>677</v>
      </c>
      <c r="AW1757" s="272" t="s">
        <v>677</v>
      </c>
      <c r="AX1757" s="272" t="s">
        <v>677</v>
      </c>
    </row>
    <row r="1758" spans="1:50">
      <c r="A1758" s="272">
        <v>811436</v>
      </c>
      <c r="B1758" s="272" t="s">
        <v>712</v>
      </c>
      <c r="C1758" s="272" t="s">
        <v>264</v>
      </c>
      <c r="D1758" s="272" t="s">
        <v>262</v>
      </c>
      <c r="E1758" s="272" t="s">
        <v>262</v>
      </c>
      <c r="F1758" s="272" t="s">
        <v>262</v>
      </c>
      <c r="G1758" s="272" t="s">
        <v>262</v>
      </c>
      <c r="H1758" s="272" t="s">
        <v>264</v>
      </c>
      <c r="I1758" s="272" t="s">
        <v>264</v>
      </c>
      <c r="J1758" s="272" t="s">
        <v>263</v>
      </c>
      <c r="K1758" s="272" t="s">
        <v>263</v>
      </c>
      <c r="L1758" s="272" t="s">
        <v>263</v>
      </c>
      <c r="M1758" s="272" t="s">
        <v>263</v>
      </c>
      <c r="N1758" s="272" t="s">
        <v>263</v>
      </c>
      <c r="O1758" s="272" t="s">
        <v>677</v>
      </c>
      <c r="P1758" s="272" t="s">
        <v>677</v>
      </c>
      <c r="Q1758" s="272" t="s">
        <v>677</v>
      </c>
      <c r="R1758" s="272" t="s">
        <v>677</v>
      </c>
      <c r="S1758" s="272" t="s">
        <v>677</v>
      </c>
      <c r="T1758" s="272" t="s">
        <v>677</v>
      </c>
      <c r="U1758" s="272" t="s">
        <v>677</v>
      </c>
      <c r="V1758" s="272" t="s">
        <v>677</v>
      </c>
      <c r="W1758" s="272" t="s">
        <v>677</v>
      </c>
      <c r="X1758" s="272" t="s">
        <v>677</v>
      </c>
      <c r="Y1758" s="272" t="s">
        <v>677</v>
      </c>
      <c r="Z1758" s="272" t="s">
        <v>677</v>
      </c>
      <c r="AA1758" s="272" t="s">
        <v>677</v>
      </c>
      <c r="AB1758" s="272" t="s">
        <v>677</v>
      </c>
      <c r="AC1758" s="272" t="s">
        <v>677</v>
      </c>
      <c r="AD1758" s="272" t="s">
        <v>677</v>
      </c>
      <c r="AE1758" s="272" t="s">
        <v>677</v>
      </c>
      <c r="AF1758" s="272" t="s">
        <v>677</v>
      </c>
      <c r="AG1758" s="272" t="s">
        <v>677</v>
      </c>
      <c r="AH1758" s="272" t="s">
        <v>677</v>
      </c>
      <c r="AI1758" s="272" t="s">
        <v>677</v>
      </c>
      <c r="AJ1758" s="272" t="s">
        <v>677</v>
      </c>
      <c r="AK1758" s="272" t="s">
        <v>677</v>
      </c>
      <c r="AL1758" s="272" t="s">
        <v>677</v>
      </c>
      <c r="AM1758" s="272" t="s">
        <v>677</v>
      </c>
      <c r="AN1758" s="272" t="s">
        <v>677</v>
      </c>
      <c r="AO1758" s="272" t="s">
        <v>677</v>
      </c>
      <c r="AP1758" s="272" t="s">
        <v>677</v>
      </c>
      <c r="AQ1758" s="272" t="s">
        <v>677</v>
      </c>
      <c r="AR1758" s="272" t="s">
        <v>677</v>
      </c>
      <c r="AS1758" s="272" t="s">
        <v>677</v>
      </c>
      <c r="AT1758" s="272" t="s">
        <v>677</v>
      </c>
      <c r="AU1758" s="272" t="s">
        <v>677</v>
      </c>
      <c r="AV1758" s="272" t="s">
        <v>677</v>
      </c>
      <c r="AW1758" s="272" t="s">
        <v>677</v>
      </c>
      <c r="AX1758" s="272" t="s">
        <v>677</v>
      </c>
    </row>
    <row r="1759" spans="1:50">
      <c r="A1759" s="272">
        <v>811437</v>
      </c>
      <c r="B1759" s="272" t="s">
        <v>712</v>
      </c>
      <c r="C1759" s="272" t="s">
        <v>262</v>
      </c>
      <c r="D1759" s="272" t="s">
        <v>262</v>
      </c>
      <c r="E1759" s="272" t="s">
        <v>262</v>
      </c>
      <c r="F1759" s="272" t="s">
        <v>262</v>
      </c>
      <c r="G1759" s="272" t="s">
        <v>262</v>
      </c>
      <c r="H1759" s="272" t="s">
        <v>262</v>
      </c>
      <c r="I1759" s="272" t="s">
        <v>263</v>
      </c>
      <c r="J1759" s="272" t="s">
        <v>263</v>
      </c>
      <c r="K1759" s="272" t="s">
        <v>264</v>
      </c>
      <c r="L1759" s="272" t="s">
        <v>263</v>
      </c>
      <c r="M1759" s="272" t="s">
        <v>263</v>
      </c>
      <c r="N1759" s="272" t="s">
        <v>263</v>
      </c>
      <c r="O1759" s="272" t="s">
        <v>677</v>
      </c>
      <c r="P1759" s="272" t="s">
        <v>677</v>
      </c>
      <c r="Q1759" s="272" t="s">
        <v>677</v>
      </c>
      <c r="R1759" s="272" t="s">
        <v>677</v>
      </c>
      <c r="S1759" s="272" t="s">
        <v>677</v>
      </c>
      <c r="T1759" s="272" t="s">
        <v>677</v>
      </c>
      <c r="U1759" s="272" t="s">
        <v>677</v>
      </c>
      <c r="V1759" s="272" t="s">
        <v>677</v>
      </c>
      <c r="W1759" s="272" t="s">
        <v>677</v>
      </c>
      <c r="X1759" s="272" t="s">
        <v>677</v>
      </c>
      <c r="Y1759" s="272" t="s">
        <v>677</v>
      </c>
      <c r="Z1759" s="272" t="s">
        <v>677</v>
      </c>
      <c r="AA1759" s="272" t="s">
        <v>677</v>
      </c>
      <c r="AB1759" s="272" t="s">
        <v>677</v>
      </c>
      <c r="AC1759" s="272" t="s">
        <v>677</v>
      </c>
      <c r="AD1759" s="272" t="s">
        <v>677</v>
      </c>
      <c r="AE1759" s="272" t="s">
        <v>677</v>
      </c>
      <c r="AF1759" s="272" t="s">
        <v>677</v>
      </c>
      <c r="AG1759" s="272" t="s">
        <v>677</v>
      </c>
      <c r="AH1759" s="272" t="s">
        <v>677</v>
      </c>
      <c r="AI1759" s="272" t="s">
        <v>677</v>
      </c>
      <c r="AJ1759" s="272" t="s">
        <v>677</v>
      </c>
      <c r="AK1759" s="272" t="s">
        <v>677</v>
      </c>
      <c r="AL1759" s="272" t="s">
        <v>677</v>
      </c>
      <c r="AM1759" s="272" t="s">
        <v>677</v>
      </c>
      <c r="AN1759" s="272" t="s">
        <v>677</v>
      </c>
      <c r="AO1759" s="272" t="s">
        <v>677</v>
      </c>
      <c r="AP1759" s="272" t="s">
        <v>677</v>
      </c>
      <c r="AQ1759" s="272" t="s">
        <v>677</v>
      </c>
      <c r="AR1759" s="272" t="s">
        <v>677</v>
      </c>
      <c r="AS1759" s="272" t="s">
        <v>677</v>
      </c>
      <c r="AT1759" s="272" t="s">
        <v>677</v>
      </c>
      <c r="AU1759" s="272" t="s">
        <v>677</v>
      </c>
      <c r="AV1759" s="272" t="s">
        <v>677</v>
      </c>
      <c r="AW1759" s="272" t="s">
        <v>677</v>
      </c>
      <c r="AX1759" s="272" t="s">
        <v>677</v>
      </c>
    </row>
    <row r="1760" spans="1:50">
      <c r="A1760" s="272">
        <v>811440</v>
      </c>
      <c r="B1760" s="272" t="s">
        <v>712</v>
      </c>
      <c r="C1760" s="272" t="s">
        <v>264</v>
      </c>
      <c r="D1760" s="272" t="s">
        <v>263</v>
      </c>
      <c r="E1760" s="272" t="s">
        <v>264</v>
      </c>
      <c r="F1760" s="272" t="s">
        <v>264</v>
      </c>
      <c r="G1760" s="272" t="s">
        <v>264</v>
      </c>
      <c r="H1760" s="272" t="s">
        <v>262</v>
      </c>
      <c r="I1760" s="272" t="s">
        <v>264</v>
      </c>
      <c r="J1760" s="272" t="s">
        <v>264</v>
      </c>
      <c r="K1760" s="272" t="s">
        <v>263</v>
      </c>
      <c r="L1760" s="272" t="s">
        <v>264</v>
      </c>
      <c r="M1760" s="272" t="s">
        <v>264</v>
      </c>
      <c r="N1760" s="272" t="s">
        <v>263</v>
      </c>
      <c r="O1760" s="272" t="s">
        <v>677</v>
      </c>
      <c r="P1760" s="272" t="s">
        <v>677</v>
      </c>
      <c r="Q1760" s="272" t="s">
        <v>677</v>
      </c>
      <c r="R1760" s="272" t="s">
        <v>677</v>
      </c>
      <c r="S1760" s="272" t="s">
        <v>677</v>
      </c>
      <c r="T1760" s="272" t="s">
        <v>677</v>
      </c>
      <c r="U1760" s="272" t="s">
        <v>677</v>
      </c>
      <c r="V1760" s="272" t="s">
        <v>677</v>
      </c>
      <c r="W1760" s="272" t="s">
        <v>677</v>
      </c>
      <c r="X1760" s="272" t="s">
        <v>677</v>
      </c>
      <c r="Y1760" s="272" t="s">
        <v>677</v>
      </c>
      <c r="Z1760" s="272" t="s">
        <v>677</v>
      </c>
      <c r="AA1760" s="272" t="s">
        <v>677</v>
      </c>
      <c r="AB1760" s="272" t="s">
        <v>677</v>
      </c>
      <c r="AC1760" s="272" t="s">
        <v>677</v>
      </c>
      <c r="AD1760" s="272" t="s">
        <v>677</v>
      </c>
      <c r="AE1760" s="272" t="s">
        <v>677</v>
      </c>
      <c r="AF1760" s="272" t="s">
        <v>677</v>
      </c>
      <c r="AG1760" s="272" t="s">
        <v>677</v>
      </c>
      <c r="AH1760" s="272" t="s">
        <v>677</v>
      </c>
      <c r="AI1760" s="272" t="s">
        <v>677</v>
      </c>
      <c r="AJ1760" s="272" t="s">
        <v>677</v>
      </c>
      <c r="AK1760" s="272" t="s">
        <v>677</v>
      </c>
      <c r="AL1760" s="272" t="s">
        <v>677</v>
      </c>
      <c r="AM1760" s="272" t="s">
        <v>677</v>
      </c>
      <c r="AN1760" s="272" t="s">
        <v>677</v>
      </c>
      <c r="AO1760" s="272" t="s">
        <v>677</v>
      </c>
      <c r="AP1760" s="272" t="s">
        <v>677</v>
      </c>
      <c r="AQ1760" s="272" t="s">
        <v>677</v>
      </c>
      <c r="AR1760" s="272" t="s">
        <v>677</v>
      </c>
      <c r="AS1760" s="272" t="s">
        <v>677</v>
      </c>
      <c r="AT1760" s="272" t="s">
        <v>677</v>
      </c>
      <c r="AU1760" s="272" t="s">
        <v>677</v>
      </c>
      <c r="AV1760" s="272" t="s">
        <v>677</v>
      </c>
      <c r="AW1760" s="272" t="s">
        <v>677</v>
      </c>
      <c r="AX1760" s="272" t="s">
        <v>677</v>
      </c>
    </row>
    <row r="1761" spans="1:50">
      <c r="A1761" s="272">
        <v>811444</v>
      </c>
      <c r="B1761" s="272" t="s">
        <v>712</v>
      </c>
      <c r="C1761" s="272" t="s">
        <v>262</v>
      </c>
      <c r="D1761" s="272" t="s">
        <v>263</v>
      </c>
      <c r="E1761" s="272" t="s">
        <v>264</v>
      </c>
      <c r="F1761" s="272" t="s">
        <v>262</v>
      </c>
      <c r="G1761" s="272" t="s">
        <v>264</v>
      </c>
      <c r="H1761" s="272" t="s">
        <v>262</v>
      </c>
      <c r="I1761" s="272" t="s">
        <v>263</v>
      </c>
      <c r="J1761" s="272" t="s">
        <v>263</v>
      </c>
      <c r="K1761" s="272" t="s">
        <v>263</v>
      </c>
      <c r="L1761" s="272" t="s">
        <v>263</v>
      </c>
      <c r="M1761" s="272" t="s">
        <v>263</v>
      </c>
      <c r="N1761" s="272" t="s">
        <v>263</v>
      </c>
      <c r="O1761" s="272" t="s">
        <v>677</v>
      </c>
      <c r="P1761" s="272" t="s">
        <v>677</v>
      </c>
      <c r="Q1761" s="272" t="s">
        <v>677</v>
      </c>
      <c r="R1761" s="272" t="s">
        <v>677</v>
      </c>
      <c r="S1761" s="272" t="s">
        <v>677</v>
      </c>
      <c r="T1761" s="272" t="s">
        <v>677</v>
      </c>
      <c r="U1761" s="272" t="s">
        <v>677</v>
      </c>
      <c r="V1761" s="272" t="s">
        <v>677</v>
      </c>
      <c r="W1761" s="272" t="s">
        <v>677</v>
      </c>
      <c r="X1761" s="272" t="s">
        <v>677</v>
      </c>
      <c r="Y1761" s="272" t="s">
        <v>677</v>
      </c>
      <c r="Z1761" s="272" t="s">
        <v>677</v>
      </c>
      <c r="AA1761" s="272" t="s">
        <v>677</v>
      </c>
      <c r="AB1761" s="272" t="s">
        <v>677</v>
      </c>
      <c r="AC1761" s="272" t="s">
        <v>677</v>
      </c>
      <c r="AD1761" s="272" t="s">
        <v>677</v>
      </c>
      <c r="AE1761" s="272" t="s">
        <v>677</v>
      </c>
      <c r="AF1761" s="272" t="s">
        <v>677</v>
      </c>
      <c r="AG1761" s="272" t="s">
        <v>677</v>
      </c>
      <c r="AH1761" s="272" t="s">
        <v>677</v>
      </c>
      <c r="AI1761" s="272" t="s">
        <v>677</v>
      </c>
      <c r="AJ1761" s="272" t="s">
        <v>677</v>
      </c>
      <c r="AK1761" s="272" t="s">
        <v>677</v>
      </c>
      <c r="AL1761" s="272" t="s">
        <v>677</v>
      </c>
      <c r="AM1761" s="272" t="s">
        <v>677</v>
      </c>
      <c r="AN1761" s="272" t="s">
        <v>677</v>
      </c>
      <c r="AO1761" s="272" t="s">
        <v>677</v>
      </c>
      <c r="AP1761" s="272" t="s">
        <v>677</v>
      </c>
      <c r="AQ1761" s="272" t="s">
        <v>677</v>
      </c>
      <c r="AR1761" s="272" t="s">
        <v>677</v>
      </c>
      <c r="AS1761" s="272" t="s">
        <v>677</v>
      </c>
      <c r="AT1761" s="272" t="s">
        <v>677</v>
      </c>
      <c r="AU1761" s="272" t="s">
        <v>677</v>
      </c>
      <c r="AV1761" s="272" t="s">
        <v>677</v>
      </c>
      <c r="AW1761" s="272" t="s">
        <v>677</v>
      </c>
      <c r="AX1761" s="272" t="s">
        <v>677</v>
      </c>
    </row>
    <row r="1762" spans="1:50">
      <c r="A1762" s="272">
        <v>811445</v>
      </c>
      <c r="B1762" s="272" t="s">
        <v>712</v>
      </c>
      <c r="C1762" s="272" t="s">
        <v>264</v>
      </c>
      <c r="D1762" s="272" t="s">
        <v>264</v>
      </c>
      <c r="E1762" s="272" t="s">
        <v>264</v>
      </c>
      <c r="F1762" s="272" t="s">
        <v>264</v>
      </c>
      <c r="G1762" s="272" t="s">
        <v>264</v>
      </c>
      <c r="H1762" s="272" t="s">
        <v>264</v>
      </c>
      <c r="I1762" s="272" t="s">
        <v>264</v>
      </c>
      <c r="J1762" s="272" t="s">
        <v>263</v>
      </c>
      <c r="K1762" s="272" t="s">
        <v>263</v>
      </c>
      <c r="L1762" s="272" t="s">
        <v>263</v>
      </c>
      <c r="M1762" s="272" t="s">
        <v>264</v>
      </c>
      <c r="N1762" s="272" t="s">
        <v>264</v>
      </c>
      <c r="O1762" s="272" t="s">
        <v>677</v>
      </c>
      <c r="P1762" s="272" t="s">
        <v>677</v>
      </c>
      <c r="Q1762" s="272" t="s">
        <v>677</v>
      </c>
      <c r="R1762" s="272" t="s">
        <v>677</v>
      </c>
      <c r="S1762" s="272" t="s">
        <v>677</v>
      </c>
      <c r="T1762" s="272" t="s">
        <v>677</v>
      </c>
      <c r="U1762" s="272" t="s">
        <v>677</v>
      </c>
      <c r="V1762" s="272" t="s">
        <v>677</v>
      </c>
      <c r="W1762" s="272" t="s">
        <v>677</v>
      </c>
      <c r="X1762" s="272" t="s">
        <v>677</v>
      </c>
      <c r="Y1762" s="272" t="s">
        <v>677</v>
      </c>
      <c r="Z1762" s="272" t="s">
        <v>677</v>
      </c>
      <c r="AA1762" s="272" t="s">
        <v>677</v>
      </c>
      <c r="AB1762" s="272" t="s">
        <v>677</v>
      </c>
      <c r="AC1762" s="272" t="s">
        <v>677</v>
      </c>
      <c r="AD1762" s="272" t="s">
        <v>677</v>
      </c>
      <c r="AE1762" s="272" t="s">
        <v>677</v>
      </c>
      <c r="AF1762" s="272" t="s">
        <v>677</v>
      </c>
      <c r="AG1762" s="272" t="s">
        <v>677</v>
      </c>
      <c r="AH1762" s="272" t="s">
        <v>677</v>
      </c>
      <c r="AI1762" s="272" t="s">
        <v>677</v>
      </c>
      <c r="AJ1762" s="272" t="s">
        <v>677</v>
      </c>
      <c r="AK1762" s="272" t="s">
        <v>677</v>
      </c>
      <c r="AL1762" s="272" t="s">
        <v>677</v>
      </c>
      <c r="AM1762" s="272" t="s">
        <v>677</v>
      </c>
      <c r="AN1762" s="272" t="s">
        <v>677</v>
      </c>
      <c r="AO1762" s="272" t="s">
        <v>677</v>
      </c>
      <c r="AP1762" s="272" t="s">
        <v>677</v>
      </c>
      <c r="AQ1762" s="272" t="s">
        <v>677</v>
      </c>
      <c r="AR1762" s="272" t="s">
        <v>677</v>
      </c>
      <c r="AS1762" s="272" t="s">
        <v>677</v>
      </c>
      <c r="AT1762" s="272" t="s">
        <v>677</v>
      </c>
      <c r="AU1762" s="272" t="s">
        <v>677</v>
      </c>
      <c r="AV1762" s="272" t="s">
        <v>677</v>
      </c>
      <c r="AW1762" s="272" t="s">
        <v>677</v>
      </c>
      <c r="AX1762" s="272" t="s">
        <v>677</v>
      </c>
    </row>
    <row r="1763" spans="1:50">
      <c r="A1763" s="272">
        <v>811451</v>
      </c>
      <c r="B1763" s="272" t="s">
        <v>712</v>
      </c>
      <c r="C1763" s="272" t="s">
        <v>264</v>
      </c>
      <c r="D1763" s="272" t="s">
        <v>262</v>
      </c>
      <c r="E1763" s="272" t="s">
        <v>264</v>
      </c>
      <c r="F1763" s="272" t="s">
        <v>264</v>
      </c>
      <c r="G1763" s="272" t="s">
        <v>264</v>
      </c>
      <c r="H1763" s="272" t="s">
        <v>264</v>
      </c>
      <c r="I1763" s="272" t="s">
        <v>264</v>
      </c>
      <c r="J1763" s="272" t="s">
        <v>264</v>
      </c>
      <c r="K1763" s="272" t="s">
        <v>264</v>
      </c>
      <c r="L1763" s="272" t="s">
        <v>264</v>
      </c>
      <c r="M1763" s="272" t="s">
        <v>264</v>
      </c>
      <c r="N1763" s="272" t="s">
        <v>264</v>
      </c>
      <c r="O1763" s="272" t="s">
        <v>677</v>
      </c>
      <c r="P1763" s="272" t="s">
        <v>677</v>
      </c>
      <c r="Q1763" s="272" t="s">
        <v>677</v>
      </c>
      <c r="R1763" s="272" t="s">
        <v>677</v>
      </c>
      <c r="S1763" s="272" t="s">
        <v>677</v>
      </c>
      <c r="T1763" s="272" t="s">
        <v>677</v>
      </c>
      <c r="U1763" s="272" t="s">
        <v>677</v>
      </c>
      <c r="V1763" s="272" t="s">
        <v>677</v>
      </c>
      <c r="W1763" s="272" t="s">
        <v>677</v>
      </c>
      <c r="X1763" s="272" t="s">
        <v>677</v>
      </c>
      <c r="Y1763" s="272" t="s">
        <v>677</v>
      </c>
      <c r="Z1763" s="272" t="s">
        <v>677</v>
      </c>
      <c r="AA1763" s="272" t="s">
        <v>677</v>
      </c>
      <c r="AB1763" s="272" t="s">
        <v>677</v>
      </c>
      <c r="AC1763" s="272" t="s">
        <v>677</v>
      </c>
      <c r="AD1763" s="272" t="s">
        <v>677</v>
      </c>
      <c r="AE1763" s="272" t="s">
        <v>677</v>
      </c>
      <c r="AF1763" s="272" t="s">
        <v>677</v>
      </c>
      <c r="AG1763" s="272" t="s">
        <v>677</v>
      </c>
      <c r="AH1763" s="272" t="s">
        <v>677</v>
      </c>
      <c r="AI1763" s="272" t="s">
        <v>677</v>
      </c>
      <c r="AJ1763" s="272" t="s">
        <v>677</v>
      </c>
      <c r="AK1763" s="272" t="s">
        <v>677</v>
      </c>
      <c r="AL1763" s="272" t="s">
        <v>677</v>
      </c>
      <c r="AM1763" s="272" t="s">
        <v>677</v>
      </c>
      <c r="AN1763" s="272" t="s">
        <v>677</v>
      </c>
      <c r="AO1763" s="272" t="s">
        <v>677</v>
      </c>
      <c r="AP1763" s="272" t="s">
        <v>677</v>
      </c>
      <c r="AQ1763" s="272" t="s">
        <v>677</v>
      </c>
      <c r="AR1763" s="272" t="s">
        <v>677</v>
      </c>
      <c r="AS1763" s="272" t="s">
        <v>677</v>
      </c>
      <c r="AT1763" s="272" t="s">
        <v>677</v>
      </c>
      <c r="AU1763" s="272" t="s">
        <v>677</v>
      </c>
      <c r="AV1763" s="272" t="s">
        <v>677</v>
      </c>
      <c r="AW1763" s="272" t="s">
        <v>677</v>
      </c>
      <c r="AX1763" s="272" t="s">
        <v>677</v>
      </c>
    </row>
    <row r="1764" spans="1:50">
      <c r="A1764" s="272">
        <v>811454</v>
      </c>
      <c r="B1764" s="272" t="s">
        <v>712</v>
      </c>
      <c r="C1764" s="272" t="s">
        <v>262</v>
      </c>
      <c r="D1764" s="272" t="s">
        <v>262</v>
      </c>
      <c r="E1764" s="272" t="s">
        <v>264</v>
      </c>
      <c r="F1764" s="272" t="s">
        <v>262</v>
      </c>
      <c r="G1764" s="272" t="s">
        <v>264</v>
      </c>
      <c r="H1764" s="272" t="s">
        <v>262</v>
      </c>
      <c r="I1764" s="272" t="s">
        <v>262</v>
      </c>
      <c r="J1764" s="272" t="s">
        <v>263</v>
      </c>
      <c r="K1764" s="272" t="s">
        <v>264</v>
      </c>
      <c r="L1764" s="272" t="s">
        <v>263</v>
      </c>
      <c r="M1764" s="272" t="s">
        <v>263</v>
      </c>
      <c r="N1764" s="272" t="s">
        <v>262</v>
      </c>
      <c r="O1764" s="272" t="s">
        <v>677</v>
      </c>
      <c r="P1764" s="272" t="s">
        <v>677</v>
      </c>
      <c r="Q1764" s="272" t="s">
        <v>677</v>
      </c>
      <c r="R1764" s="272" t="s">
        <v>677</v>
      </c>
      <c r="S1764" s="272" t="s">
        <v>677</v>
      </c>
      <c r="T1764" s="272" t="s">
        <v>677</v>
      </c>
      <c r="U1764" s="272" t="s">
        <v>677</v>
      </c>
      <c r="V1764" s="272" t="s">
        <v>677</v>
      </c>
      <c r="W1764" s="272" t="s">
        <v>677</v>
      </c>
      <c r="X1764" s="272" t="s">
        <v>677</v>
      </c>
      <c r="Y1764" s="272" t="s">
        <v>677</v>
      </c>
      <c r="Z1764" s="272" t="s">
        <v>677</v>
      </c>
      <c r="AA1764" s="272" t="s">
        <v>677</v>
      </c>
      <c r="AB1764" s="272" t="s">
        <v>677</v>
      </c>
      <c r="AC1764" s="272" t="s">
        <v>677</v>
      </c>
      <c r="AD1764" s="272" t="s">
        <v>677</v>
      </c>
      <c r="AE1764" s="272" t="s">
        <v>677</v>
      </c>
      <c r="AF1764" s="272" t="s">
        <v>677</v>
      </c>
      <c r="AG1764" s="272" t="s">
        <v>677</v>
      </c>
      <c r="AH1764" s="272" t="s">
        <v>677</v>
      </c>
      <c r="AI1764" s="272" t="s">
        <v>677</v>
      </c>
      <c r="AJ1764" s="272" t="s">
        <v>677</v>
      </c>
      <c r="AK1764" s="272" t="s">
        <v>677</v>
      </c>
      <c r="AL1764" s="272" t="s">
        <v>677</v>
      </c>
      <c r="AM1764" s="272" t="s">
        <v>677</v>
      </c>
      <c r="AN1764" s="272" t="s">
        <v>677</v>
      </c>
      <c r="AO1764" s="272" t="s">
        <v>677</v>
      </c>
      <c r="AP1764" s="272" t="s">
        <v>677</v>
      </c>
      <c r="AQ1764" s="272" t="s">
        <v>677</v>
      </c>
      <c r="AR1764" s="272" t="s">
        <v>677</v>
      </c>
      <c r="AS1764" s="272" t="s">
        <v>677</v>
      </c>
      <c r="AT1764" s="272" t="s">
        <v>677</v>
      </c>
      <c r="AU1764" s="272" t="s">
        <v>677</v>
      </c>
      <c r="AV1764" s="272" t="s">
        <v>677</v>
      </c>
      <c r="AW1764" s="272" t="s">
        <v>677</v>
      </c>
      <c r="AX1764" s="272" t="s">
        <v>677</v>
      </c>
    </row>
    <row r="1765" spans="1:50">
      <c r="A1765" s="272">
        <v>811455</v>
      </c>
      <c r="B1765" s="272" t="s">
        <v>712</v>
      </c>
      <c r="C1765" s="272" t="s">
        <v>262</v>
      </c>
      <c r="D1765" s="272" t="s">
        <v>264</v>
      </c>
      <c r="E1765" s="272" t="s">
        <v>262</v>
      </c>
      <c r="F1765" s="272" t="s">
        <v>262</v>
      </c>
      <c r="G1765" s="272" t="s">
        <v>264</v>
      </c>
      <c r="H1765" s="272" t="s">
        <v>262</v>
      </c>
      <c r="I1765" s="272" t="s">
        <v>264</v>
      </c>
      <c r="J1765" s="272" t="s">
        <v>262</v>
      </c>
      <c r="K1765" s="272" t="s">
        <v>264</v>
      </c>
      <c r="L1765" s="272" t="s">
        <v>264</v>
      </c>
      <c r="M1765" s="272" t="s">
        <v>262</v>
      </c>
      <c r="N1765" s="272" t="s">
        <v>262</v>
      </c>
      <c r="O1765" s="272" t="s">
        <v>677</v>
      </c>
      <c r="P1765" s="272" t="s">
        <v>677</v>
      </c>
      <c r="Q1765" s="272" t="s">
        <v>677</v>
      </c>
      <c r="R1765" s="272" t="s">
        <v>677</v>
      </c>
      <c r="S1765" s="272" t="s">
        <v>677</v>
      </c>
      <c r="T1765" s="272" t="s">
        <v>677</v>
      </c>
      <c r="U1765" s="272" t="s">
        <v>677</v>
      </c>
      <c r="V1765" s="272" t="s">
        <v>677</v>
      </c>
      <c r="W1765" s="272" t="s">
        <v>677</v>
      </c>
      <c r="X1765" s="272" t="s">
        <v>677</v>
      </c>
      <c r="Y1765" s="272" t="s">
        <v>677</v>
      </c>
      <c r="Z1765" s="272" t="s">
        <v>677</v>
      </c>
      <c r="AA1765" s="272" t="s">
        <v>677</v>
      </c>
      <c r="AB1765" s="272" t="s">
        <v>677</v>
      </c>
      <c r="AC1765" s="272" t="s">
        <v>677</v>
      </c>
      <c r="AD1765" s="272" t="s">
        <v>677</v>
      </c>
      <c r="AE1765" s="272" t="s">
        <v>677</v>
      </c>
      <c r="AF1765" s="272" t="s">
        <v>677</v>
      </c>
      <c r="AG1765" s="272" t="s">
        <v>677</v>
      </c>
      <c r="AH1765" s="272" t="s">
        <v>677</v>
      </c>
      <c r="AI1765" s="272" t="s">
        <v>677</v>
      </c>
      <c r="AJ1765" s="272" t="s">
        <v>677</v>
      </c>
      <c r="AK1765" s="272" t="s">
        <v>677</v>
      </c>
      <c r="AL1765" s="272" t="s">
        <v>677</v>
      </c>
      <c r="AM1765" s="272" t="s">
        <v>677</v>
      </c>
      <c r="AN1765" s="272" t="s">
        <v>677</v>
      </c>
      <c r="AO1765" s="272" t="s">
        <v>677</v>
      </c>
      <c r="AP1765" s="272" t="s">
        <v>677</v>
      </c>
      <c r="AQ1765" s="272" t="s">
        <v>677</v>
      </c>
      <c r="AR1765" s="272" t="s">
        <v>677</v>
      </c>
      <c r="AS1765" s="272" t="s">
        <v>677</v>
      </c>
      <c r="AT1765" s="272" t="s">
        <v>677</v>
      </c>
      <c r="AU1765" s="272" t="s">
        <v>677</v>
      </c>
      <c r="AV1765" s="272" t="s">
        <v>677</v>
      </c>
      <c r="AW1765" s="272" t="s">
        <v>677</v>
      </c>
      <c r="AX1765" s="272" t="s">
        <v>677</v>
      </c>
    </row>
    <row r="1766" spans="1:50">
      <c r="A1766" s="272">
        <v>811456</v>
      </c>
      <c r="B1766" s="272" t="s">
        <v>712</v>
      </c>
      <c r="C1766" s="272" t="s">
        <v>262</v>
      </c>
      <c r="D1766" s="272" t="s">
        <v>262</v>
      </c>
      <c r="E1766" s="272" t="s">
        <v>264</v>
      </c>
      <c r="F1766" s="272" t="s">
        <v>264</v>
      </c>
      <c r="G1766" s="272" t="s">
        <v>262</v>
      </c>
      <c r="H1766" s="272" t="s">
        <v>263</v>
      </c>
      <c r="I1766" s="272" t="s">
        <v>262</v>
      </c>
      <c r="J1766" s="272" t="s">
        <v>263</v>
      </c>
      <c r="K1766" s="272" t="s">
        <v>263</v>
      </c>
      <c r="L1766" s="272" t="s">
        <v>263</v>
      </c>
      <c r="M1766" s="272" t="s">
        <v>263</v>
      </c>
      <c r="N1766" s="272" t="s">
        <v>263</v>
      </c>
      <c r="O1766" s="272" t="s">
        <v>677</v>
      </c>
      <c r="P1766" s="272" t="s">
        <v>677</v>
      </c>
      <c r="Q1766" s="272" t="s">
        <v>677</v>
      </c>
      <c r="R1766" s="272" t="s">
        <v>677</v>
      </c>
      <c r="S1766" s="272" t="s">
        <v>677</v>
      </c>
      <c r="T1766" s="272" t="s">
        <v>677</v>
      </c>
      <c r="U1766" s="272" t="s">
        <v>677</v>
      </c>
      <c r="V1766" s="272" t="s">
        <v>677</v>
      </c>
      <c r="W1766" s="272" t="s">
        <v>677</v>
      </c>
      <c r="X1766" s="272" t="s">
        <v>677</v>
      </c>
      <c r="Y1766" s="272" t="s">
        <v>677</v>
      </c>
      <c r="Z1766" s="272" t="s">
        <v>677</v>
      </c>
      <c r="AA1766" s="272" t="s">
        <v>677</v>
      </c>
      <c r="AB1766" s="272" t="s">
        <v>677</v>
      </c>
      <c r="AC1766" s="272" t="s">
        <v>677</v>
      </c>
      <c r="AD1766" s="272" t="s">
        <v>677</v>
      </c>
      <c r="AE1766" s="272" t="s">
        <v>677</v>
      </c>
      <c r="AF1766" s="272" t="s">
        <v>677</v>
      </c>
      <c r="AG1766" s="272" t="s">
        <v>677</v>
      </c>
      <c r="AH1766" s="272" t="s">
        <v>677</v>
      </c>
      <c r="AI1766" s="272" t="s">
        <v>677</v>
      </c>
      <c r="AJ1766" s="272" t="s">
        <v>677</v>
      </c>
      <c r="AK1766" s="272" t="s">
        <v>677</v>
      </c>
      <c r="AL1766" s="272" t="s">
        <v>677</v>
      </c>
      <c r="AM1766" s="272" t="s">
        <v>677</v>
      </c>
      <c r="AN1766" s="272" t="s">
        <v>677</v>
      </c>
      <c r="AO1766" s="272" t="s">
        <v>677</v>
      </c>
      <c r="AP1766" s="272" t="s">
        <v>677</v>
      </c>
      <c r="AQ1766" s="272" t="s">
        <v>677</v>
      </c>
      <c r="AR1766" s="272" t="s">
        <v>677</v>
      </c>
      <c r="AS1766" s="272" t="s">
        <v>677</v>
      </c>
      <c r="AT1766" s="272" t="s">
        <v>677</v>
      </c>
      <c r="AU1766" s="272" t="s">
        <v>677</v>
      </c>
      <c r="AV1766" s="272" t="s">
        <v>677</v>
      </c>
      <c r="AW1766" s="272" t="s">
        <v>677</v>
      </c>
      <c r="AX1766" s="272" t="s">
        <v>677</v>
      </c>
    </row>
    <row r="1767" spans="1:50">
      <c r="A1767" s="272">
        <v>811460</v>
      </c>
      <c r="B1767" s="272" t="s">
        <v>712</v>
      </c>
      <c r="C1767" s="272" t="s">
        <v>262</v>
      </c>
      <c r="D1767" s="272" t="s">
        <v>264</v>
      </c>
      <c r="E1767" s="272" t="s">
        <v>263</v>
      </c>
      <c r="F1767" s="272" t="s">
        <v>264</v>
      </c>
      <c r="G1767" s="272" t="s">
        <v>263</v>
      </c>
      <c r="H1767" s="272" t="s">
        <v>262</v>
      </c>
      <c r="I1767" s="272" t="s">
        <v>264</v>
      </c>
      <c r="J1767" s="272" t="s">
        <v>263</v>
      </c>
      <c r="K1767" s="272" t="s">
        <v>264</v>
      </c>
      <c r="L1767" s="272" t="s">
        <v>263</v>
      </c>
      <c r="M1767" s="272" t="s">
        <v>264</v>
      </c>
      <c r="N1767" s="272" t="s">
        <v>264</v>
      </c>
      <c r="O1767" s="272" t="s">
        <v>677</v>
      </c>
      <c r="P1767" s="272" t="s">
        <v>677</v>
      </c>
      <c r="Q1767" s="272" t="s">
        <v>677</v>
      </c>
      <c r="R1767" s="272" t="s">
        <v>677</v>
      </c>
      <c r="S1767" s="272" t="s">
        <v>677</v>
      </c>
      <c r="T1767" s="272" t="s">
        <v>677</v>
      </c>
      <c r="U1767" s="272" t="s">
        <v>677</v>
      </c>
      <c r="V1767" s="272" t="s">
        <v>677</v>
      </c>
      <c r="W1767" s="272" t="s">
        <v>677</v>
      </c>
      <c r="X1767" s="272" t="s">
        <v>677</v>
      </c>
      <c r="Y1767" s="272" t="s">
        <v>677</v>
      </c>
      <c r="Z1767" s="272" t="s">
        <v>677</v>
      </c>
      <c r="AA1767" s="272" t="s">
        <v>677</v>
      </c>
      <c r="AB1767" s="272" t="s">
        <v>677</v>
      </c>
      <c r="AC1767" s="272" t="s">
        <v>677</v>
      </c>
      <c r="AD1767" s="272" t="s">
        <v>677</v>
      </c>
      <c r="AE1767" s="272" t="s">
        <v>677</v>
      </c>
      <c r="AF1767" s="272" t="s">
        <v>677</v>
      </c>
      <c r="AG1767" s="272" t="s">
        <v>677</v>
      </c>
      <c r="AH1767" s="272" t="s">
        <v>677</v>
      </c>
      <c r="AI1767" s="272" t="s">
        <v>677</v>
      </c>
      <c r="AJ1767" s="272" t="s">
        <v>677</v>
      </c>
      <c r="AK1767" s="272" t="s">
        <v>677</v>
      </c>
      <c r="AL1767" s="272" t="s">
        <v>677</v>
      </c>
      <c r="AM1767" s="272" t="s">
        <v>677</v>
      </c>
      <c r="AN1767" s="272" t="s">
        <v>677</v>
      </c>
      <c r="AO1767" s="272" t="s">
        <v>677</v>
      </c>
      <c r="AP1767" s="272" t="s">
        <v>677</v>
      </c>
      <c r="AQ1767" s="272" t="s">
        <v>677</v>
      </c>
      <c r="AR1767" s="272" t="s">
        <v>677</v>
      </c>
      <c r="AS1767" s="272" t="s">
        <v>677</v>
      </c>
      <c r="AT1767" s="272" t="s">
        <v>677</v>
      </c>
      <c r="AU1767" s="272" t="s">
        <v>677</v>
      </c>
      <c r="AV1767" s="272" t="s">
        <v>677</v>
      </c>
      <c r="AW1767" s="272" t="s">
        <v>677</v>
      </c>
      <c r="AX1767" s="272" t="s">
        <v>677</v>
      </c>
    </row>
    <row r="1768" spans="1:50">
      <c r="A1768" s="272">
        <v>811465</v>
      </c>
      <c r="B1768" s="272" t="s">
        <v>712</v>
      </c>
      <c r="C1768" s="272" t="s">
        <v>262</v>
      </c>
      <c r="D1768" s="272" t="s">
        <v>264</v>
      </c>
      <c r="E1768" s="272" t="s">
        <v>264</v>
      </c>
      <c r="F1768" s="272" t="s">
        <v>262</v>
      </c>
      <c r="G1768" s="272" t="s">
        <v>264</v>
      </c>
      <c r="H1768" s="272" t="s">
        <v>264</v>
      </c>
      <c r="I1768" s="272" t="s">
        <v>263</v>
      </c>
      <c r="J1768" s="272" t="s">
        <v>263</v>
      </c>
      <c r="K1768" s="272" t="s">
        <v>263</v>
      </c>
      <c r="L1768" s="272" t="s">
        <v>263</v>
      </c>
      <c r="M1768" s="272" t="s">
        <v>263</v>
      </c>
      <c r="N1768" s="272" t="s">
        <v>263</v>
      </c>
      <c r="O1768" s="272" t="s">
        <v>677</v>
      </c>
      <c r="P1768" s="272" t="s">
        <v>677</v>
      </c>
      <c r="Q1768" s="272" t="s">
        <v>677</v>
      </c>
      <c r="R1768" s="272" t="s">
        <v>677</v>
      </c>
      <c r="S1768" s="272" t="s">
        <v>677</v>
      </c>
      <c r="T1768" s="272" t="s">
        <v>677</v>
      </c>
      <c r="U1768" s="272" t="s">
        <v>677</v>
      </c>
      <c r="V1768" s="272" t="s">
        <v>677</v>
      </c>
      <c r="W1768" s="272" t="s">
        <v>677</v>
      </c>
      <c r="X1768" s="272" t="s">
        <v>677</v>
      </c>
      <c r="Y1768" s="272" t="s">
        <v>677</v>
      </c>
      <c r="Z1768" s="272" t="s">
        <v>677</v>
      </c>
      <c r="AA1768" s="272" t="s">
        <v>677</v>
      </c>
      <c r="AB1768" s="272" t="s">
        <v>677</v>
      </c>
      <c r="AC1768" s="272" t="s">
        <v>677</v>
      </c>
      <c r="AD1768" s="272" t="s">
        <v>677</v>
      </c>
      <c r="AE1768" s="272" t="s">
        <v>677</v>
      </c>
      <c r="AF1768" s="272" t="s">
        <v>677</v>
      </c>
      <c r="AG1768" s="272" t="s">
        <v>677</v>
      </c>
      <c r="AH1768" s="272" t="s">
        <v>677</v>
      </c>
      <c r="AI1768" s="272" t="s">
        <v>677</v>
      </c>
      <c r="AJ1768" s="272" t="s">
        <v>677</v>
      </c>
      <c r="AK1768" s="272" t="s">
        <v>677</v>
      </c>
      <c r="AL1768" s="272" t="s">
        <v>677</v>
      </c>
      <c r="AM1768" s="272" t="s">
        <v>677</v>
      </c>
      <c r="AN1768" s="272" t="s">
        <v>677</v>
      </c>
      <c r="AO1768" s="272" t="s">
        <v>677</v>
      </c>
      <c r="AP1768" s="272" t="s">
        <v>677</v>
      </c>
      <c r="AQ1768" s="272" t="s">
        <v>677</v>
      </c>
      <c r="AR1768" s="272" t="s">
        <v>677</v>
      </c>
      <c r="AS1768" s="272" t="s">
        <v>677</v>
      </c>
      <c r="AT1768" s="272" t="s">
        <v>677</v>
      </c>
      <c r="AU1768" s="272" t="s">
        <v>677</v>
      </c>
      <c r="AV1768" s="272" t="s">
        <v>677</v>
      </c>
      <c r="AW1768" s="272" t="s">
        <v>677</v>
      </c>
      <c r="AX1768" s="272" t="s">
        <v>677</v>
      </c>
    </row>
    <row r="1769" spans="1:50">
      <c r="A1769" s="272">
        <v>811469</v>
      </c>
      <c r="B1769" s="272" t="s">
        <v>712</v>
      </c>
      <c r="C1769" s="272" t="s">
        <v>264</v>
      </c>
      <c r="D1769" s="272" t="s">
        <v>264</v>
      </c>
      <c r="E1769" s="272" t="s">
        <v>264</v>
      </c>
      <c r="F1769" s="272" t="s">
        <v>264</v>
      </c>
      <c r="G1769" s="272" t="s">
        <v>264</v>
      </c>
      <c r="H1769" s="272" t="s">
        <v>264</v>
      </c>
      <c r="I1769" s="272" t="s">
        <v>263</v>
      </c>
      <c r="J1769" s="272" t="s">
        <v>263</v>
      </c>
      <c r="K1769" s="272" t="s">
        <v>263</v>
      </c>
      <c r="L1769" s="272" t="s">
        <v>263</v>
      </c>
      <c r="M1769" s="272" t="s">
        <v>263</v>
      </c>
      <c r="N1769" s="272" t="s">
        <v>263</v>
      </c>
      <c r="O1769" s="272" t="s">
        <v>677</v>
      </c>
      <c r="P1769" s="272" t="s">
        <v>677</v>
      </c>
      <c r="Q1769" s="272" t="s">
        <v>677</v>
      </c>
      <c r="R1769" s="272" t="s">
        <v>677</v>
      </c>
      <c r="S1769" s="272" t="s">
        <v>677</v>
      </c>
      <c r="T1769" s="272" t="s">
        <v>677</v>
      </c>
      <c r="U1769" s="272" t="s">
        <v>677</v>
      </c>
      <c r="V1769" s="272" t="s">
        <v>677</v>
      </c>
      <c r="W1769" s="272" t="s">
        <v>677</v>
      </c>
      <c r="X1769" s="272" t="s">
        <v>677</v>
      </c>
      <c r="Y1769" s="272" t="s">
        <v>677</v>
      </c>
      <c r="Z1769" s="272" t="s">
        <v>677</v>
      </c>
      <c r="AA1769" s="272" t="s">
        <v>677</v>
      </c>
      <c r="AB1769" s="272" t="s">
        <v>677</v>
      </c>
      <c r="AC1769" s="272" t="s">
        <v>677</v>
      </c>
      <c r="AD1769" s="272" t="s">
        <v>677</v>
      </c>
      <c r="AE1769" s="272" t="s">
        <v>677</v>
      </c>
      <c r="AF1769" s="272" t="s">
        <v>677</v>
      </c>
      <c r="AG1769" s="272" t="s">
        <v>677</v>
      </c>
      <c r="AH1769" s="272" t="s">
        <v>677</v>
      </c>
      <c r="AI1769" s="272" t="s">
        <v>677</v>
      </c>
      <c r="AJ1769" s="272" t="s">
        <v>677</v>
      </c>
      <c r="AK1769" s="272" t="s">
        <v>677</v>
      </c>
      <c r="AL1769" s="272" t="s">
        <v>677</v>
      </c>
      <c r="AM1769" s="272" t="s">
        <v>677</v>
      </c>
      <c r="AN1769" s="272" t="s">
        <v>677</v>
      </c>
      <c r="AO1769" s="272" t="s">
        <v>677</v>
      </c>
      <c r="AP1769" s="272" t="s">
        <v>677</v>
      </c>
      <c r="AQ1769" s="272" t="s">
        <v>677</v>
      </c>
      <c r="AR1769" s="272" t="s">
        <v>677</v>
      </c>
      <c r="AS1769" s="272" t="s">
        <v>677</v>
      </c>
      <c r="AT1769" s="272" t="s">
        <v>677</v>
      </c>
      <c r="AU1769" s="272" t="s">
        <v>677</v>
      </c>
      <c r="AV1769" s="272" t="s">
        <v>677</v>
      </c>
      <c r="AW1769" s="272" t="s">
        <v>677</v>
      </c>
      <c r="AX1769" s="272" t="s">
        <v>677</v>
      </c>
    </row>
    <row r="1770" spans="1:50">
      <c r="A1770" s="272">
        <v>811473</v>
      </c>
      <c r="B1770" s="272" t="s">
        <v>712</v>
      </c>
      <c r="C1770" s="272" t="s">
        <v>262</v>
      </c>
      <c r="D1770" s="272" t="s">
        <v>264</v>
      </c>
      <c r="E1770" s="272" t="s">
        <v>264</v>
      </c>
      <c r="F1770" s="272" t="s">
        <v>264</v>
      </c>
      <c r="G1770" s="272" t="s">
        <v>264</v>
      </c>
      <c r="H1770" s="272" t="s">
        <v>264</v>
      </c>
      <c r="I1770" s="272" t="s">
        <v>263</v>
      </c>
      <c r="J1770" s="272" t="s">
        <v>263</v>
      </c>
      <c r="K1770" s="272" t="s">
        <v>263</v>
      </c>
      <c r="L1770" s="272" t="s">
        <v>263</v>
      </c>
      <c r="M1770" s="272" t="s">
        <v>263</v>
      </c>
      <c r="N1770" s="272" t="s">
        <v>263</v>
      </c>
      <c r="O1770" s="272" t="s">
        <v>677</v>
      </c>
      <c r="P1770" s="272" t="s">
        <v>677</v>
      </c>
      <c r="Q1770" s="272" t="s">
        <v>677</v>
      </c>
      <c r="R1770" s="272" t="s">
        <v>677</v>
      </c>
      <c r="S1770" s="272" t="s">
        <v>677</v>
      </c>
      <c r="T1770" s="272" t="s">
        <v>677</v>
      </c>
      <c r="U1770" s="272" t="s">
        <v>677</v>
      </c>
      <c r="V1770" s="272" t="s">
        <v>677</v>
      </c>
      <c r="W1770" s="272" t="s">
        <v>677</v>
      </c>
      <c r="X1770" s="272" t="s">
        <v>677</v>
      </c>
      <c r="Y1770" s="272" t="s">
        <v>677</v>
      </c>
      <c r="Z1770" s="272" t="s">
        <v>677</v>
      </c>
      <c r="AA1770" s="272" t="s">
        <v>677</v>
      </c>
      <c r="AB1770" s="272" t="s">
        <v>677</v>
      </c>
      <c r="AC1770" s="272" t="s">
        <v>677</v>
      </c>
      <c r="AD1770" s="272" t="s">
        <v>677</v>
      </c>
      <c r="AE1770" s="272" t="s">
        <v>677</v>
      </c>
      <c r="AF1770" s="272" t="s">
        <v>677</v>
      </c>
      <c r="AG1770" s="272" t="s">
        <v>677</v>
      </c>
      <c r="AH1770" s="272" t="s">
        <v>677</v>
      </c>
      <c r="AI1770" s="272" t="s">
        <v>677</v>
      </c>
      <c r="AJ1770" s="272" t="s">
        <v>677</v>
      </c>
      <c r="AK1770" s="272" t="s">
        <v>677</v>
      </c>
      <c r="AL1770" s="272" t="s">
        <v>677</v>
      </c>
      <c r="AM1770" s="272" t="s">
        <v>677</v>
      </c>
      <c r="AN1770" s="272" t="s">
        <v>677</v>
      </c>
      <c r="AO1770" s="272" t="s">
        <v>677</v>
      </c>
      <c r="AP1770" s="272" t="s">
        <v>677</v>
      </c>
      <c r="AQ1770" s="272" t="s">
        <v>677</v>
      </c>
      <c r="AR1770" s="272" t="s">
        <v>677</v>
      </c>
      <c r="AS1770" s="272" t="s">
        <v>677</v>
      </c>
      <c r="AT1770" s="272" t="s">
        <v>677</v>
      </c>
      <c r="AU1770" s="272" t="s">
        <v>677</v>
      </c>
      <c r="AV1770" s="272" t="s">
        <v>677</v>
      </c>
      <c r="AW1770" s="272" t="s">
        <v>677</v>
      </c>
      <c r="AX1770" s="272" t="s">
        <v>677</v>
      </c>
    </row>
    <row r="1771" spans="1:50">
      <c r="A1771" s="272">
        <v>811476</v>
      </c>
      <c r="B1771" s="272" t="s">
        <v>712</v>
      </c>
      <c r="C1771" s="272" t="s">
        <v>264</v>
      </c>
      <c r="D1771" s="272" t="s">
        <v>264</v>
      </c>
      <c r="E1771" s="272" t="s">
        <v>263</v>
      </c>
      <c r="F1771" s="272" t="s">
        <v>264</v>
      </c>
      <c r="G1771" s="272" t="s">
        <v>264</v>
      </c>
      <c r="H1771" s="272" t="s">
        <v>262</v>
      </c>
      <c r="I1771" s="272" t="s">
        <v>263</v>
      </c>
      <c r="J1771" s="272" t="s">
        <v>263</v>
      </c>
      <c r="K1771" s="272" t="s">
        <v>263</v>
      </c>
      <c r="L1771" s="272" t="s">
        <v>263</v>
      </c>
      <c r="M1771" s="272" t="s">
        <v>263</v>
      </c>
      <c r="N1771" s="272" t="s">
        <v>263</v>
      </c>
      <c r="O1771" s="272" t="s">
        <v>677</v>
      </c>
      <c r="P1771" s="272" t="s">
        <v>677</v>
      </c>
      <c r="Q1771" s="272" t="s">
        <v>677</v>
      </c>
      <c r="R1771" s="272" t="s">
        <v>677</v>
      </c>
      <c r="S1771" s="272" t="s">
        <v>677</v>
      </c>
      <c r="T1771" s="272" t="s">
        <v>677</v>
      </c>
      <c r="U1771" s="272" t="s">
        <v>677</v>
      </c>
      <c r="V1771" s="272" t="s">
        <v>677</v>
      </c>
      <c r="W1771" s="272" t="s">
        <v>677</v>
      </c>
      <c r="X1771" s="272" t="s">
        <v>677</v>
      </c>
      <c r="Y1771" s="272" t="s">
        <v>677</v>
      </c>
      <c r="Z1771" s="272" t="s">
        <v>677</v>
      </c>
      <c r="AA1771" s="272" t="s">
        <v>677</v>
      </c>
      <c r="AB1771" s="272" t="s">
        <v>677</v>
      </c>
      <c r="AC1771" s="272" t="s">
        <v>677</v>
      </c>
      <c r="AD1771" s="272" t="s">
        <v>677</v>
      </c>
      <c r="AE1771" s="272" t="s">
        <v>677</v>
      </c>
      <c r="AF1771" s="272" t="s">
        <v>677</v>
      </c>
      <c r="AG1771" s="272" t="s">
        <v>677</v>
      </c>
      <c r="AH1771" s="272" t="s">
        <v>677</v>
      </c>
      <c r="AI1771" s="272" t="s">
        <v>677</v>
      </c>
      <c r="AJ1771" s="272" t="s">
        <v>677</v>
      </c>
      <c r="AK1771" s="272" t="s">
        <v>677</v>
      </c>
      <c r="AL1771" s="272" t="s">
        <v>677</v>
      </c>
      <c r="AM1771" s="272" t="s">
        <v>677</v>
      </c>
      <c r="AN1771" s="272" t="s">
        <v>677</v>
      </c>
      <c r="AO1771" s="272" t="s">
        <v>677</v>
      </c>
      <c r="AP1771" s="272" t="s">
        <v>677</v>
      </c>
      <c r="AQ1771" s="272" t="s">
        <v>677</v>
      </c>
      <c r="AR1771" s="272" t="s">
        <v>677</v>
      </c>
      <c r="AS1771" s="272" t="s">
        <v>677</v>
      </c>
      <c r="AT1771" s="272" t="s">
        <v>677</v>
      </c>
      <c r="AU1771" s="272" t="s">
        <v>677</v>
      </c>
      <c r="AV1771" s="272" t="s">
        <v>677</v>
      </c>
      <c r="AW1771" s="272" t="s">
        <v>677</v>
      </c>
      <c r="AX1771" s="272" t="s">
        <v>677</v>
      </c>
    </row>
    <row r="1772" spans="1:50">
      <c r="A1772" s="272">
        <v>811477</v>
      </c>
      <c r="B1772" s="272" t="s">
        <v>712</v>
      </c>
      <c r="C1772" s="272" t="s">
        <v>262</v>
      </c>
      <c r="D1772" s="272" t="s">
        <v>264</v>
      </c>
      <c r="E1772" s="272" t="s">
        <v>262</v>
      </c>
      <c r="F1772" s="272" t="s">
        <v>264</v>
      </c>
      <c r="G1772" s="272" t="s">
        <v>264</v>
      </c>
      <c r="H1772" s="272" t="s">
        <v>262</v>
      </c>
      <c r="I1772" s="272" t="s">
        <v>263</v>
      </c>
      <c r="J1772" s="272" t="s">
        <v>263</v>
      </c>
      <c r="K1772" s="272" t="s">
        <v>263</v>
      </c>
      <c r="L1772" s="272" t="s">
        <v>263</v>
      </c>
      <c r="M1772" s="272" t="s">
        <v>263</v>
      </c>
      <c r="N1772" s="272" t="s">
        <v>263</v>
      </c>
      <c r="O1772" s="272" t="s">
        <v>677</v>
      </c>
      <c r="P1772" s="272" t="s">
        <v>677</v>
      </c>
      <c r="Q1772" s="272" t="s">
        <v>677</v>
      </c>
      <c r="R1772" s="272" t="s">
        <v>677</v>
      </c>
      <c r="S1772" s="272" t="s">
        <v>677</v>
      </c>
      <c r="T1772" s="272" t="s">
        <v>677</v>
      </c>
      <c r="U1772" s="272" t="s">
        <v>677</v>
      </c>
      <c r="V1772" s="272" t="s">
        <v>677</v>
      </c>
      <c r="W1772" s="272" t="s">
        <v>677</v>
      </c>
      <c r="X1772" s="272" t="s">
        <v>677</v>
      </c>
      <c r="Y1772" s="272" t="s">
        <v>677</v>
      </c>
      <c r="Z1772" s="272" t="s">
        <v>677</v>
      </c>
      <c r="AA1772" s="272" t="s">
        <v>677</v>
      </c>
      <c r="AB1772" s="272" t="s">
        <v>677</v>
      </c>
      <c r="AC1772" s="272" t="s">
        <v>677</v>
      </c>
      <c r="AD1772" s="272" t="s">
        <v>677</v>
      </c>
      <c r="AE1772" s="272" t="s">
        <v>677</v>
      </c>
      <c r="AF1772" s="272" t="s">
        <v>677</v>
      </c>
      <c r="AG1772" s="272" t="s">
        <v>677</v>
      </c>
      <c r="AH1772" s="272" t="s">
        <v>677</v>
      </c>
      <c r="AI1772" s="272" t="s">
        <v>677</v>
      </c>
      <c r="AJ1772" s="272" t="s">
        <v>677</v>
      </c>
      <c r="AK1772" s="272" t="s">
        <v>677</v>
      </c>
      <c r="AL1772" s="272" t="s">
        <v>677</v>
      </c>
      <c r="AM1772" s="272" t="s">
        <v>677</v>
      </c>
      <c r="AN1772" s="272" t="s">
        <v>677</v>
      </c>
      <c r="AO1772" s="272" t="s">
        <v>677</v>
      </c>
      <c r="AP1772" s="272" t="s">
        <v>677</v>
      </c>
      <c r="AQ1772" s="272" t="s">
        <v>677</v>
      </c>
      <c r="AR1772" s="272" t="s">
        <v>677</v>
      </c>
      <c r="AS1772" s="272" t="s">
        <v>677</v>
      </c>
      <c r="AT1772" s="272" t="s">
        <v>677</v>
      </c>
      <c r="AU1772" s="272" t="s">
        <v>677</v>
      </c>
      <c r="AV1772" s="272" t="s">
        <v>677</v>
      </c>
      <c r="AW1772" s="272" t="s">
        <v>677</v>
      </c>
      <c r="AX1772" s="272" t="s">
        <v>677</v>
      </c>
    </row>
    <row r="1773" spans="1:50">
      <c r="A1773" s="272">
        <v>811481</v>
      </c>
      <c r="B1773" s="272" t="s">
        <v>712</v>
      </c>
      <c r="C1773" s="272" t="s">
        <v>262</v>
      </c>
      <c r="D1773" s="272" t="s">
        <v>262</v>
      </c>
      <c r="E1773" s="272" t="s">
        <v>264</v>
      </c>
      <c r="F1773" s="272" t="s">
        <v>264</v>
      </c>
      <c r="G1773" s="272" t="s">
        <v>264</v>
      </c>
      <c r="H1773" s="272" t="s">
        <v>264</v>
      </c>
      <c r="I1773" s="272" t="s">
        <v>263</v>
      </c>
      <c r="J1773" s="272" t="s">
        <v>263</v>
      </c>
      <c r="K1773" s="272" t="s">
        <v>263</v>
      </c>
      <c r="L1773" s="272" t="s">
        <v>263</v>
      </c>
      <c r="M1773" s="272" t="s">
        <v>263</v>
      </c>
      <c r="N1773" s="272" t="s">
        <v>263</v>
      </c>
      <c r="O1773" s="272" t="s">
        <v>677</v>
      </c>
      <c r="P1773" s="272" t="s">
        <v>677</v>
      </c>
      <c r="Q1773" s="272" t="s">
        <v>677</v>
      </c>
      <c r="R1773" s="272" t="s">
        <v>677</v>
      </c>
      <c r="S1773" s="272" t="s">
        <v>677</v>
      </c>
      <c r="T1773" s="272" t="s">
        <v>677</v>
      </c>
      <c r="U1773" s="272" t="s">
        <v>677</v>
      </c>
      <c r="V1773" s="272" t="s">
        <v>677</v>
      </c>
      <c r="W1773" s="272" t="s">
        <v>677</v>
      </c>
      <c r="X1773" s="272" t="s">
        <v>677</v>
      </c>
      <c r="Y1773" s="272" t="s">
        <v>677</v>
      </c>
      <c r="Z1773" s="272" t="s">
        <v>677</v>
      </c>
      <c r="AA1773" s="272" t="s">
        <v>677</v>
      </c>
      <c r="AB1773" s="272" t="s">
        <v>677</v>
      </c>
      <c r="AC1773" s="272" t="s">
        <v>677</v>
      </c>
      <c r="AD1773" s="272" t="s">
        <v>677</v>
      </c>
      <c r="AE1773" s="272" t="s">
        <v>677</v>
      </c>
      <c r="AF1773" s="272" t="s">
        <v>677</v>
      </c>
      <c r="AG1773" s="272" t="s">
        <v>677</v>
      </c>
      <c r="AH1773" s="272" t="s">
        <v>677</v>
      </c>
      <c r="AI1773" s="272" t="s">
        <v>677</v>
      </c>
      <c r="AJ1773" s="272" t="s">
        <v>677</v>
      </c>
      <c r="AK1773" s="272" t="s">
        <v>677</v>
      </c>
      <c r="AL1773" s="272" t="s">
        <v>677</v>
      </c>
      <c r="AM1773" s="272" t="s">
        <v>677</v>
      </c>
      <c r="AN1773" s="272" t="s">
        <v>677</v>
      </c>
      <c r="AO1773" s="272" t="s">
        <v>677</v>
      </c>
      <c r="AP1773" s="272" t="s">
        <v>677</v>
      </c>
      <c r="AQ1773" s="272" t="s">
        <v>677</v>
      </c>
      <c r="AR1773" s="272" t="s">
        <v>677</v>
      </c>
      <c r="AS1773" s="272" t="s">
        <v>677</v>
      </c>
      <c r="AT1773" s="272" t="s">
        <v>677</v>
      </c>
      <c r="AU1773" s="272" t="s">
        <v>677</v>
      </c>
      <c r="AV1773" s="272" t="s">
        <v>677</v>
      </c>
      <c r="AW1773" s="272" t="s">
        <v>677</v>
      </c>
      <c r="AX1773" s="272" t="s">
        <v>677</v>
      </c>
    </row>
    <row r="1774" spans="1:50">
      <c r="A1774" s="272">
        <v>811486</v>
      </c>
      <c r="B1774" s="272" t="s">
        <v>712</v>
      </c>
      <c r="C1774" s="272" t="s">
        <v>264</v>
      </c>
      <c r="D1774" s="272" t="s">
        <v>264</v>
      </c>
      <c r="E1774" s="272" t="s">
        <v>263</v>
      </c>
      <c r="F1774" s="272" t="s">
        <v>263</v>
      </c>
      <c r="G1774" s="272" t="s">
        <v>263</v>
      </c>
      <c r="H1774" s="272" t="s">
        <v>263</v>
      </c>
      <c r="I1774" s="272" t="s">
        <v>263</v>
      </c>
      <c r="J1774" s="272" t="s">
        <v>263</v>
      </c>
      <c r="K1774" s="272" t="s">
        <v>263</v>
      </c>
      <c r="L1774" s="272" t="s">
        <v>264</v>
      </c>
      <c r="M1774" s="272" t="s">
        <v>264</v>
      </c>
      <c r="N1774" s="272" t="s">
        <v>263</v>
      </c>
      <c r="O1774" s="272" t="s">
        <v>677</v>
      </c>
      <c r="P1774" s="272" t="s">
        <v>677</v>
      </c>
      <c r="Q1774" s="272" t="s">
        <v>677</v>
      </c>
      <c r="R1774" s="272" t="s">
        <v>677</v>
      </c>
      <c r="S1774" s="272" t="s">
        <v>677</v>
      </c>
      <c r="T1774" s="272" t="s">
        <v>677</v>
      </c>
      <c r="U1774" s="272" t="s">
        <v>677</v>
      </c>
      <c r="V1774" s="272" t="s">
        <v>677</v>
      </c>
      <c r="W1774" s="272" t="s">
        <v>677</v>
      </c>
      <c r="X1774" s="272" t="s">
        <v>677</v>
      </c>
      <c r="Y1774" s="272" t="s">
        <v>677</v>
      </c>
      <c r="Z1774" s="272" t="s">
        <v>677</v>
      </c>
      <c r="AA1774" s="272" t="s">
        <v>677</v>
      </c>
      <c r="AB1774" s="272" t="s">
        <v>677</v>
      </c>
      <c r="AC1774" s="272" t="s">
        <v>677</v>
      </c>
      <c r="AD1774" s="272" t="s">
        <v>677</v>
      </c>
      <c r="AE1774" s="272" t="s">
        <v>677</v>
      </c>
      <c r="AF1774" s="272" t="s">
        <v>677</v>
      </c>
      <c r="AG1774" s="272" t="s">
        <v>677</v>
      </c>
      <c r="AH1774" s="272" t="s">
        <v>677</v>
      </c>
      <c r="AI1774" s="272" t="s">
        <v>677</v>
      </c>
      <c r="AJ1774" s="272" t="s">
        <v>677</v>
      </c>
      <c r="AK1774" s="272" t="s">
        <v>677</v>
      </c>
      <c r="AL1774" s="272" t="s">
        <v>677</v>
      </c>
      <c r="AM1774" s="272" t="s">
        <v>677</v>
      </c>
      <c r="AN1774" s="272" t="s">
        <v>677</v>
      </c>
      <c r="AO1774" s="272" t="s">
        <v>677</v>
      </c>
      <c r="AP1774" s="272" t="s">
        <v>677</v>
      </c>
      <c r="AQ1774" s="272" t="s">
        <v>677</v>
      </c>
      <c r="AR1774" s="272" t="s">
        <v>677</v>
      </c>
      <c r="AS1774" s="272" t="s">
        <v>677</v>
      </c>
      <c r="AT1774" s="272" t="s">
        <v>677</v>
      </c>
      <c r="AU1774" s="272" t="s">
        <v>677</v>
      </c>
      <c r="AV1774" s="272" t="s">
        <v>677</v>
      </c>
      <c r="AW1774" s="272" t="s">
        <v>677</v>
      </c>
      <c r="AX1774" s="272" t="s">
        <v>677</v>
      </c>
    </row>
    <row r="1775" spans="1:50">
      <c r="A1775" s="272">
        <v>811491</v>
      </c>
      <c r="B1775" s="272" t="s">
        <v>712</v>
      </c>
      <c r="C1775" s="272" t="s">
        <v>262</v>
      </c>
      <c r="D1775" s="272" t="s">
        <v>264</v>
      </c>
      <c r="E1775" s="272" t="s">
        <v>262</v>
      </c>
      <c r="F1775" s="272" t="s">
        <v>264</v>
      </c>
      <c r="G1775" s="272" t="s">
        <v>264</v>
      </c>
      <c r="H1775" s="272" t="s">
        <v>264</v>
      </c>
      <c r="I1775" s="272" t="s">
        <v>264</v>
      </c>
      <c r="J1775" s="272" t="s">
        <v>264</v>
      </c>
      <c r="K1775" s="272" t="s">
        <v>264</v>
      </c>
      <c r="L1775" s="272" t="s">
        <v>264</v>
      </c>
      <c r="M1775" s="272" t="s">
        <v>262</v>
      </c>
      <c r="N1775" s="272" t="s">
        <v>263</v>
      </c>
      <c r="O1775" s="272" t="s">
        <v>677</v>
      </c>
      <c r="P1775" s="272" t="s">
        <v>677</v>
      </c>
      <c r="Q1775" s="272" t="s">
        <v>677</v>
      </c>
      <c r="R1775" s="272" t="s">
        <v>677</v>
      </c>
      <c r="S1775" s="272" t="s">
        <v>677</v>
      </c>
      <c r="T1775" s="272" t="s">
        <v>677</v>
      </c>
      <c r="U1775" s="272" t="s">
        <v>677</v>
      </c>
      <c r="V1775" s="272" t="s">
        <v>677</v>
      </c>
      <c r="W1775" s="272" t="s">
        <v>677</v>
      </c>
      <c r="X1775" s="272" t="s">
        <v>677</v>
      </c>
      <c r="Y1775" s="272" t="s">
        <v>677</v>
      </c>
      <c r="Z1775" s="272" t="s">
        <v>677</v>
      </c>
      <c r="AA1775" s="272" t="s">
        <v>677</v>
      </c>
      <c r="AB1775" s="272" t="s">
        <v>677</v>
      </c>
      <c r="AC1775" s="272" t="s">
        <v>677</v>
      </c>
      <c r="AD1775" s="272" t="s">
        <v>677</v>
      </c>
      <c r="AE1775" s="272" t="s">
        <v>677</v>
      </c>
      <c r="AF1775" s="272" t="s">
        <v>677</v>
      </c>
      <c r="AG1775" s="272" t="s">
        <v>677</v>
      </c>
      <c r="AH1775" s="272" t="s">
        <v>677</v>
      </c>
      <c r="AI1775" s="272" t="s">
        <v>677</v>
      </c>
      <c r="AJ1775" s="272" t="s">
        <v>677</v>
      </c>
      <c r="AK1775" s="272" t="s">
        <v>677</v>
      </c>
      <c r="AL1775" s="272" t="s">
        <v>677</v>
      </c>
      <c r="AM1775" s="272" t="s">
        <v>677</v>
      </c>
      <c r="AN1775" s="272" t="s">
        <v>677</v>
      </c>
      <c r="AO1775" s="272" t="s">
        <v>677</v>
      </c>
      <c r="AP1775" s="272" t="s">
        <v>677</v>
      </c>
      <c r="AQ1775" s="272" t="s">
        <v>677</v>
      </c>
      <c r="AR1775" s="272" t="s">
        <v>677</v>
      </c>
      <c r="AS1775" s="272" t="s">
        <v>677</v>
      </c>
      <c r="AT1775" s="272" t="s">
        <v>677</v>
      </c>
      <c r="AU1775" s="272" t="s">
        <v>677</v>
      </c>
      <c r="AV1775" s="272" t="s">
        <v>677</v>
      </c>
      <c r="AW1775" s="272" t="s">
        <v>677</v>
      </c>
      <c r="AX1775" s="272" t="s">
        <v>677</v>
      </c>
    </row>
    <row r="1776" spans="1:50">
      <c r="A1776" s="272">
        <v>811500</v>
      </c>
      <c r="B1776" s="272" t="s">
        <v>712</v>
      </c>
      <c r="C1776" s="272" t="s">
        <v>264</v>
      </c>
      <c r="D1776" s="272" t="s">
        <v>264</v>
      </c>
      <c r="E1776" s="272" t="s">
        <v>262</v>
      </c>
      <c r="F1776" s="272" t="s">
        <v>264</v>
      </c>
      <c r="G1776" s="272" t="s">
        <v>262</v>
      </c>
      <c r="H1776" s="272" t="s">
        <v>264</v>
      </c>
      <c r="I1776" s="272" t="s">
        <v>264</v>
      </c>
      <c r="J1776" s="272" t="s">
        <v>263</v>
      </c>
      <c r="K1776" s="272" t="s">
        <v>263</v>
      </c>
      <c r="L1776" s="272" t="s">
        <v>264</v>
      </c>
      <c r="M1776" s="272" t="s">
        <v>263</v>
      </c>
      <c r="N1776" s="272" t="s">
        <v>264</v>
      </c>
      <c r="O1776" s="272" t="s">
        <v>677</v>
      </c>
      <c r="P1776" s="272" t="s">
        <v>677</v>
      </c>
      <c r="Q1776" s="272" t="s">
        <v>677</v>
      </c>
      <c r="R1776" s="272" t="s">
        <v>677</v>
      </c>
      <c r="S1776" s="272" t="s">
        <v>677</v>
      </c>
      <c r="T1776" s="272" t="s">
        <v>677</v>
      </c>
      <c r="U1776" s="272" t="s">
        <v>677</v>
      </c>
      <c r="V1776" s="272" t="s">
        <v>677</v>
      </c>
      <c r="W1776" s="272" t="s">
        <v>677</v>
      </c>
      <c r="X1776" s="272" t="s">
        <v>677</v>
      </c>
      <c r="Y1776" s="272" t="s">
        <v>677</v>
      </c>
      <c r="Z1776" s="272" t="s">
        <v>677</v>
      </c>
      <c r="AA1776" s="272" t="s">
        <v>677</v>
      </c>
      <c r="AB1776" s="272" t="s">
        <v>677</v>
      </c>
      <c r="AC1776" s="272" t="s">
        <v>677</v>
      </c>
      <c r="AD1776" s="272" t="s">
        <v>677</v>
      </c>
      <c r="AE1776" s="272" t="s">
        <v>677</v>
      </c>
      <c r="AF1776" s="272" t="s">
        <v>677</v>
      </c>
      <c r="AG1776" s="272" t="s">
        <v>677</v>
      </c>
      <c r="AH1776" s="272" t="s">
        <v>677</v>
      </c>
      <c r="AI1776" s="272" t="s">
        <v>677</v>
      </c>
      <c r="AJ1776" s="272" t="s">
        <v>677</v>
      </c>
      <c r="AK1776" s="272" t="s">
        <v>677</v>
      </c>
      <c r="AL1776" s="272" t="s">
        <v>677</v>
      </c>
      <c r="AM1776" s="272" t="s">
        <v>677</v>
      </c>
      <c r="AN1776" s="272" t="s">
        <v>677</v>
      </c>
      <c r="AO1776" s="272" t="s">
        <v>677</v>
      </c>
      <c r="AP1776" s="272" t="s">
        <v>677</v>
      </c>
      <c r="AQ1776" s="272" t="s">
        <v>677</v>
      </c>
      <c r="AR1776" s="272" t="s">
        <v>677</v>
      </c>
      <c r="AS1776" s="272" t="s">
        <v>677</v>
      </c>
      <c r="AT1776" s="272" t="s">
        <v>677</v>
      </c>
      <c r="AU1776" s="272" t="s">
        <v>677</v>
      </c>
      <c r="AV1776" s="272" t="s">
        <v>677</v>
      </c>
      <c r="AW1776" s="272" t="s">
        <v>677</v>
      </c>
      <c r="AX1776" s="272" t="s">
        <v>677</v>
      </c>
    </row>
    <row r="1777" spans="1:50">
      <c r="A1777" s="272">
        <v>811502</v>
      </c>
      <c r="B1777" s="272" t="s">
        <v>712</v>
      </c>
      <c r="C1777" s="272" t="s">
        <v>264</v>
      </c>
      <c r="D1777" s="272" t="s">
        <v>264</v>
      </c>
      <c r="E1777" s="272" t="s">
        <v>264</v>
      </c>
      <c r="F1777" s="272" t="s">
        <v>262</v>
      </c>
      <c r="G1777" s="272" t="s">
        <v>263</v>
      </c>
      <c r="H1777" s="272" t="s">
        <v>264</v>
      </c>
      <c r="I1777" s="272" t="s">
        <v>264</v>
      </c>
      <c r="J1777" s="272" t="s">
        <v>262</v>
      </c>
      <c r="K1777" s="272" t="s">
        <v>263</v>
      </c>
      <c r="L1777" s="272" t="s">
        <v>263</v>
      </c>
      <c r="M1777" s="272" t="s">
        <v>264</v>
      </c>
      <c r="N1777" s="272" t="s">
        <v>263</v>
      </c>
      <c r="O1777" s="272" t="s">
        <v>677</v>
      </c>
      <c r="P1777" s="272" t="s">
        <v>677</v>
      </c>
      <c r="Q1777" s="272" t="s">
        <v>677</v>
      </c>
      <c r="R1777" s="272" t="s">
        <v>677</v>
      </c>
      <c r="S1777" s="272" t="s">
        <v>677</v>
      </c>
      <c r="T1777" s="272" t="s">
        <v>677</v>
      </c>
      <c r="U1777" s="272" t="s">
        <v>677</v>
      </c>
      <c r="V1777" s="272" t="s">
        <v>677</v>
      </c>
      <c r="W1777" s="272" t="s">
        <v>677</v>
      </c>
      <c r="X1777" s="272" t="s">
        <v>677</v>
      </c>
      <c r="Y1777" s="272" t="s">
        <v>677</v>
      </c>
      <c r="Z1777" s="272" t="s">
        <v>677</v>
      </c>
      <c r="AA1777" s="272" t="s">
        <v>677</v>
      </c>
      <c r="AB1777" s="272" t="s">
        <v>677</v>
      </c>
      <c r="AC1777" s="272" t="s">
        <v>677</v>
      </c>
      <c r="AD1777" s="272" t="s">
        <v>677</v>
      </c>
      <c r="AE1777" s="272" t="s">
        <v>677</v>
      </c>
      <c r="AF1777" s="272" t="s">
        <v>677</v>
      </c>
      <c r="AG1777" s="272" t="s">
        <v>677</v>
      </c>
      <c r="AH1777" s="272" t="s">
        <v>677</v>
      </c>
      <c r="AI1777" s="272" t="s">
        <v>677</v>
      </c>
      <c r="AJ1777" s="272" t="s">
        <v>677</v>
      </c>
      <c r="AK1777" s="272" t="s">
        <v>677</v>
      </c>
      <c r="AL1777" s="272" t="s">
        <v>677</v>
      </c>
      <c r="AM1777" s="272" t="s">
        <v>677</v>
      </c>
      <c r="AN1777" s="272" t="s">
        <v>677</v>
      </c>
      <c r="AO1777" s="272" t="s">
        <v>677</v>
      </c>
      <c r="AP1777" s="272" t="s">
        <v>677</v>
      </c>
      <c r="AQ1777" s="272" t="s">
        <v>677</v>
      </c>
      <c r="AR1777" s="272" t="s">
        <v>677</v>
      </c>
      <c r="AS1777" s="272" t="s">
        <v>677</v>
      </c>
      <c r="AT1777" s="272" t="s">
        <v>677</v>
      </c>
      <c r="AU1777" s="272" t="s">
        <v>677</v>
      </c>
      <c r="AV1777" s="272" t="s">
        <v>677</v>
      </c>
      <c r="AW1777" s="272" t="s">
        <v>677</v>
      </c>
      <c r="AX1777" s="272" t="s">
        <v>677</v>
      </c>
    </row>
    <row r="1778" spans="1:50">
      <c r="A1778" s="272">
        <v>811503</v>
      </c>
      <c r="B1778" s="272" t="s">
        <v>712</v>
      </c>
      <c r="C1778" s="272" t="s">
        <v>264</v>
      </c>
      <c r="D1778" s="272" t="s">
        <v>264</v>
      </c>
      <c r="E1778" s="272" t="s">
        <v>263</v>
      </c>
      <c r="F1778" s="272" t="s">
        <v>264</v>
      </c>
      <c r="G1778" s="272" t="s">
        <v>262</v>
      </c>
      <c r="H1778" s="272" t="s">
        <v>264</v>
      </c>
      <c r="I1778" s="272" t="s">
        <v>264</v>
      </c>
      <c r="J1778" s="272" t="s">
        <v>264</v>
      </c>
      <c r="K1778" s="272" t="s">
        <v>263</v>
      </c>
      <c r="L1778" s="272" t="s">
        <v>263</v>
      </c>
      <c r="M1778" s="272" t="s">
        <v>262</v>
      </c>
      <c r="N1778" s="272" t="s">
        <v>263</v>
      </c>
      <c r="O1778" s="272" t="s">
        <v>677</v>
      </c>
      <c r="P1778" s="272" t="s">
        <v>677</v>
      </c>
      <c r="Q1778" s="272" t="s">
        <v>677</v>
      </c>
      <c r="R1778" s="272" t="s">
        <v>677</v>
      </c>
      <c r="S1778" s="272" t="s">
        <v>677</v>
      </c>
      <c r="T1778" s="272" t="s">
        <v>677</v>
      </c>
      <c r="U1778" s="272" t="s">
        <v>677</v>
      </c>
      <c r="V1778" s="272" t="s">
        <v>677</v>
      </c>
      <c r="W1778" s="272" t="s">
        <v>677</v>
      </c>
      <c r="X1778" s="272" t="s">
        <v>677</v>
      </c>
      <c r="Y1778" s="272" t="s">
        <v>677</v>
      </c>
      <c r="Z1778" s="272" t="s">
        <v>677</v>
      </c>
      <c r="AA1778" s="272" t="s">
        <v>677</v>
      </c>
      <c r="AB1778" s="272" t="s">
        <v>677</v>
      </c>
      <c r="AC1778" s="272" t="s">
        <v>677</v>
      </c>
      <c r="AD1778" s="272" t="s">
        <v>677</v>
      </c>
      <c r="AE1778" s="272" t="s">
        <v>677</v>
      </c>
      <c r="AF1778" s="272" t="s">
        <v>677</v>
      </c>
      <c r="AG1778" s="272" t="s">
        <v>677</v>
      </c>
      <c r="AH1778" s="272" t="s">
        <v>677</v>
      </c>
      <c r="AI1778" s="272" t="s">
        <v>677</v>
      </c>
      <c r="AJ1778" s="272" t="s">
        <v>677</v>
      </c>
      <c r="AK1778" s="272" t="s">
        <v>677</v>
      </c>
      <c r="AL1778" s="272" t="s">
        <v>677</v>
      </c>
      <c r="AM1778" s="272" t="s">
        <v>677</v>
      </c>
      <c r="AN1778" s="272" t="s">
        <v>677</v>
      </c>
      <c r="AO1778" s="272" t="s">
        <v>677</v>
      </c>
      <c r="AP1778" s="272" t="s">
        <v>677</v>
      </c>
      <c r="AQ1778" s="272" t="s">
        <v>677</v>
      </c>
      <c r="AR1778" s="272" t="s">
        <v>677</v>
      </c>
      <c r="AS1778" s="272" t="s">
        <v>677</v>
      </c>
      <c r="AT1778" s="272" t="s">
        <v>677</v>
      </c>
      <c r="AU1778" s="272" t="s">
        <v>677</v>
      </c>
      <c r="AV1778" s="272" t="s">
        <v>677</v>
      </c>
      <c r="AW1778" s="272" t="s">
        <v>677</v>
      </c>
      <c r="AX1778" s="272" t="s">
        <v>677</v>
      </c>
    </row>
    <row r="1779" spans="1:50">
      <c r="A1779" s="272">
        <v>811505</v>
      </c>
      <c r="B1779" s="272" t="s">
        <v>712</v>
      </c>
      <c r="C1779" s="272" t="s">
        <v>264</v>
      </c>
      <c r="D1779" s="272" t="s">
        <v>264</v>
      </c>
      <c r="E1779" s="272" t="s">
        <v>264</v>
      </c>
      <c r="F1779" s="272" t="s">
        <v>262</v>
      </c>
      <c r="G1779" s="272" t="s">
        <v>262</v>
      </c>
      <c r="H1779" s="272" t="s">
        <v>262</v>
      </c>
      <c r="I1779" s="272" t="s">
        <v>262</v>
      </c>
      <c r="J1779" s="272" t="s">
        <v>264</v>
      </c>
      <c r="K1779" s="272" t="s">
        <v>263</v>
      </c>
      <c r="L1779" s="272" t="s">
        <v>262</v>
      </c>
      <c r="M1779" s="272" t="s">
        <v>264</v>
      </c>
      <c r="N1779" s="272" t="s">
        <v>264</v>
      </c>
      <c r="O1779" s="272" t="s">
        <v>677</v>
      </c>
      <c r="P1779" s="272" t="s">
        <v>677</v>
      </c>
      <c r="Q1779" s="272" t="s">
        <v>677</v>
      </c>
      <c r="R1779" s="272" t="s">
        <v>677</v>
      </c>
      <c r="S1779" s="272" t="s">
        <v>677</v>
      </c>
      <c r="T1779" s="272" t="s">
        <v>677</v>
      </c>
      <c r="U1779" s="272" t="s">
        <v>677</v>
      </c>
      <c r="V1779" s="272" t="s">
        <v>677</v>
      </c>
      <c r="W1779" s="272" t="s">
        <v>677</v>
      </c>
      <c r="X1779" s="272" t="s">
        <v>677</v>
      </c>
      <c r="Y1779" s="272" t="s">
        <v>677</v>
      </c>
      <c r="Z1779" s="272" t="s">
        <v>677</v>
      </c>
      <c r="AA1779" s="272" t="s">
        <v>677</v>
      </c>
      <c r="AB1779" s="272" t="s">
        <v>677</v>
      </c>
      <c r="AC1779" s="272" t="s">
        <v>677</v>
      </c>
      <c r="AD1779" s="272" t="s">
        <v>677</v>
      </c>
      <c r="AE1779" s="272" t="s">
        <v>677</v>
      </c>
      <c r="AF1779" s="272" t="s">
        <v>677</v>
      </c>
      <c r="AG1779" s="272" t="s">
        <v>677</v>
      </c>
      <c r="AH1779" s="272" t="s">
        <v>677</v>
      </c>
      <c r="AI1779" s="272" t="s">
        <v>677</v>
      </c>
      <c r="AJ1779" s="272" t="s">
        <v>677</v>
      </c>
      <c r="AK1779" s="272" t="s">
        <v>677</v>
      </c>
      <c r="AL1779" s="272" t="s">
        <v>677</v>
      </c>
      <c r="AM1779" s="272" t="s">
        <v>677</v>
      </c>
      <c r="AN1779" s="272" t="s">
        <v>677</v>
      </c>
      <c r="AO1779" s="272" t="s">
        <v>677</v>
      </c>
      <c r="AP1779" s="272" t="s">
        <v>677</v>
      </c>
      <c r="AQ1779" s="272" t="s">
        <v>677</v>
      </c>
      <c r="AR1779" s="272" t="s">
        <v>677</v>
      </c>
      <c r="AS1779" s="272" t="s">
        <v>677</v>
      </c>
      <c r="AT1779" s="272" t="s">
        <v>677</v>
      </c>
      <c r="AU1779" s="272" t="s">
        <v>677</v>
      </c>
      <c r="AV1779" s="272" t="s">
        <v>677</v>
      </c>
      <c r="AW1779" s="272" t="s">
        <v>677</v>
      </c>
      <c r="AX1779" s="272" t="s">
        <v>677</v>
      </c>
    </row>
    <row r="1780" spans="1:50">
      <c r="A1780" s="272">
        <v>811516</v>
      </c>
      <c r="B1780" s="272" t="s">
        <v>712</v>
      </c>
      <c r="C1780" s="272" t="s">
        <v>264</v>
      </c>
      <c r="D1780" s="272" t="s">
        <v>264</v>
      </c>
      <c r="E1780" s="272" t="s">
        <v>264</v>
      </c>
      <c r="F1780" s="272" t="s">
        <v>264</v>
      </c>
      <c r="G1780" s="272" t="s">
        <v>263</v>
      </c>
      <c r="H1780" s="272" t="s">
        <v>263</v>
      </c>
      <c r="I1780" s="272" t="s">
        <v>264</v>
      </c>
      <c r="J1780" s="272" t="s">
        <v>263</v>
      </c>
      <c r="K1780" s="272" t="s">
        <v>263</v>
      </c>
      <c r="L1780" s="272" t="s">
        <v>263</v>
      </c>
      <c r="M1780" s="272" t="s">
        <v>264</v>
      </c>
      <c r="N1780" s="272" t="s">
        <v>263</v>
      </c>
      <c r="O1780" s="272" t="s">
        <v>677</v>
      </c>
      <c r="P1780" s="272" t="s">
        <v>677</v>
      </c>
      <c r="Q1780" s="272" t="s">
        <v>677</v>
      </c>
      <c r="R1780" s="272" t="s">
        <v>677</v>
      </c>
      <c r="S1780" s="272" t="s">
        <v>677</v>
      </c>
      <c r="T1780" s="272" t="s">
        <v>677</v>
      </c>
      <c r="U1780" s="272" t="s">
        <v>677</v>
      </c>
      <c r="V1780" s="272" t="s">
        <v>677</v>
      </c>
      <c r="W1780" s="272" t="s">
        <v>677</v>
      </c>
      <c r="X1780" s="272" t="s">
        <v>677</v>
      </c>
      <c r="Y1780" s="272" t="s">
        <v>677</v>
      </c>
      <c r="Z1780" s="272" t="s">
        <v>677</v>
      </c>
      <c r="AA1780" s="272" t="s">
        <v>677</v>
      </c>
      <c r="AB1780" s="272" t="s">
        <v>677</v>
      </c>
      <c r="AC1780" s="272" t="s">
        <v>677</v>
      </c>
      <c r="AD1780" s="272" t="s">
        <v>677</v>
      </c>
      <c r="AE1780" s="272" t="s">
        <v>677</v>
      </c>
      <c r="AF1780" s="272" t="s">
        <v>677</v>
      </c>
      <c r="AG1780" s="272" t="s">
        <v>677</v>
      </c>
      <c r="AH1780" s="272" t="s">
        <v>677</v>
      </c>
      <c r="AI1780" s="272" t="s">
        <v>677</v>
      </c>
      <c r="AJ1780" s="272" t="s">
        <v>677</v>
      </c>
      <c r="AK1780" s="272" t="s">
        <v>677</v>
      </c>
      <c r="AL1780" s="272" t="s">
        <v>677</v>
      </c>
      <c r="AM1780" s="272" t="s">
        <v>677</v>
      </c>
      <c r="AN1780" s="272" t="s">
        <v>677</v>
      </c>
      <c r="AO1780" s="272" t="s">
        <v>677</v>
      </c>
      <c r="AP1780" s="272" t="s">
        <v>677</v>
      </c>
      <c r="AQ1780" s="272" t="s">
        <v>677</v>
      </c>
      <c r="AR1780" s="272" t="s">
        <v>677</v>
      </c>
      <c r="AS1780" s="272" t="s">
        <v>677</v>
      </c>
      <c r="AT1780" s="272" t="s">
        <v>677</v>
      </c>
      <c r="AU1780" s="272" t="s">
        <v>677</v>
      </c>
      <c r="AV1780" s="272" t="s">
        <v>677</v>
      </c>
      <c r="AW1780" s="272" t="s">
        <v>677</v>
      </c>
      <c r="AX1780" s="272" t="s">
        <v>677</v>
      </c>
    </row>
    <row r="1781" spans="1:50">
      <c r="A1781" s="272">
        <v>811517</v>
      </c>
      <c r="B1781" s="272" t="s">
        <v>712</v>
      </c>
      <c r="C1781" s="272" t="s">
        <v>262</v>
      </c>
      <c r="D1781" s="272" t="s">
        <v>263</v>
      </c>
      <c r="E1781" s="272" t="s">
        <v>263</v>
      </c>
      <c r="F1781" s="272" t="s">
        <v>262</v>
      </c>
      <c r="G1781" s="272" t="s">
        <v>262</v>
      </c>
      <c r="H1781" s="272" t="s">
        <v>263</v>
      </c>
      <c r="I1781" s="272" t="s">
        <v>263</v>
      </c>
      <c r="J1781" s="272" t="s">
        <v>263</v>
      </c>
      <c r="K1781" s="272" t="s">
        <v>263</v>
      </c>
      <c r="L1781" s="272" t="s">
        <v>263</v>
      </c>
      <c r="M1781" s="272" t="s">
        <v>263</v>
      </c>
      <c r="N1781" s="272" t="s">
        <v>263</v>
      </c>
      <c r="O1781" s="272" t="s">
        <v>677</v>
      </c>
      <c r="P1781" s="272" t="s">
        <v>677</v>
      </c>
      <c r="Q1781" s="272" t="s">
        <v>677</v>
      </c>
      <c r="R1781" s="272" t="s">
        <v>677</v>
      </c>
      <c r="S1781" s="272" t="s">
        <v>677</v>
      </c>
      <c r="T1781" s="272" t="s">
        <v>677</v>
      </c>
      <c r="U1781" s="272" t="s">
        <v>677</v>
      </c>
      <c r="V1781" s="272" t="s">
        <v>677</v>
      </c>
      <c r="W1781" s="272" t="s">
        <v>677</v>
      </c>
      <c r="X1781" s="272" t="s">
        <v>677</v>
      </c>
      <c r="Y1781" s="272" t="s">
        <v>677</v>
      </c>
      <c r="Z1781" s="272" t="s">
        <v>677</v>
      </c>
      <c r="AA1781" s="272" t="s">
        <v>677</v>
      </c>
      <c r="AB1781" s="272" t="s">
        <v>677</v>
      </c>
      <c r="AC1781" s="272" t="s">
        <v>677</v>
      </c>
      <c r="AD1781" s="272" t="s">
        <v>677</v>
      </c>
      <c r="AE1781" s="272" t="s">
        <v>677</v>
      </c>
      <c r="AF1781" s="272" t="s">
        <v>677</v>
      </c>
      <c r="AG1781" s="272" t="s">
        <v>677</v>
      </c>
      <c r="AH1781" s="272" t="s">
        <v>677</v>
      </c>
      <c r="AI1781" s="272" t="s">
        <v>677</v>
      </c>
      <c r="AJ1781" s="272" t="s">
        <v>677</v>
      </c>
      <c r="AK1781" s="272" t="s">
        <v>677</v>
      </c>
      <c r="AL1781" s="272" t="s">
        <v>677</v>
      </c>
      <c r="AM1781" s="272" t="s">
        <v>677</v>
      </c>
      <c r="AN1781" s="272" t="s">
        <v>677</v>
      </c>
      <c r="AO1781" s="272" t="s">
        <v>677</v>
      </c>
      <c r="AP1781" s="272" t="s">
        <v>677</v>
      </c>
      <c r="AQ1781" s="272" t="s">
        <v>677</v>
      </c>
      <c r="AR1781" s="272" t="s">
        <v>677</v>
      </c>
      <c r="AS1781" s="272" t="s">
        <v>677</v>
      </c>
      <c r="AT1781" s="272" t="s">
        <v>677</v>
      </c>
      <c r="AU1781" s="272" t="s">
        <v>677</v>
      </c>
      <c r="AV1781" s="272" t="s">
        <v>677</v>
      </c>
      <c r="AW1781" s="272" t="s">
        <v>677</v>
      </c>
      <c r="AX1781" s="272" t="s">
        <v>677</v>
      </c>
    </row>
    <row r="1782" spans="1:50">
      <c r="A1782" s="272">
        <v>811526</v>
      </c>
      <c r="B1782" s="272" t="s">
        <v>712</v>
      </c>
      <c r="C1782" s="272" t="s">
        <v>264</v>
      </c>
      <c r="D1782" s="272" t="s">
        <v>264</v>
      </c>
      <c r="E1782" s="272" t="s">
        <v>264</v>
      </c>
      <c r="F1782" s="272" t="s">
        <v>262</v>
      </c>
      <c r="G1782" s="272" t="s">
        <v>262</v>
      </c>
      <c r="H1782" s="272" t="s">
        <v>262</v>
      </c>
      <c r="I1782" s="272" t="s">
        <v>264</v>
      </c>
      <c r="J1782" s="272" t="s">
        <v>264</v>
      </c>
      <c r="K1782" s="272" t="s">
        <v>263</v>
      </c>
      <c r="L1782" s="272" t="s">
        <v>263</v>
      </c>
      <c r="M1782" s="272" t="s">
        <v>264</v>
      </c>
      <c r="N1782" s="272" t="s">
        <v>264</v>
      </c>
      <c r="O1782" s="272" t="s">
        <v>677</v>
      </c>
      <c r="P1782" s="272" t="s">
        <v>677</v>
      </c>
      <c r="Q1782" s="272" t="s">
        <v>677</v>
      </c>
      <c r="R1782" s="272" t="s">
        <v>677</v>
      </c>
      <c r="S1782" s="272" t="s">
        <v>677</v>
      </c>
      <c r="T1782" s="272" t="s">
        <v>677</v>
      </c>
      <c r="U1782" s="272" t="s">
        <v>677</v>
      </c>
      <c r="V1782" s="272" t="s">
        <v>677</v>
      </c>
      <c r="W1782" s="272" t="s">
        <v>677</v>
      </c>
      <c r="X1782" s="272" t="s">
        <v>677</v>
      </c>
      <c r="Y1782" s="272" t="s">
        <v>677</v>
      </c>
      <c r="Z1782" s="272" t="s">
        <v>677</v>
      </c>
      <c r="AA1782" s="272" t="s">
        <v>677</v>
      </c>
      <c r="AB1782" s="272" t="s">
        <v>677</v>
      </c>
      <c r="AC1782" s="272" t="s">
        <v>677</v>
      </c>
      <c r="AD1782" s="272" t="s">
        <v>677</v>
      </c>
      <c r="AE1782" s="272" t="s">
        <v>677</v>
      </c>
      <c r="AF1782" s="272" t="s">
        <v>677</v>
      </c>
      <c r="AG1782" s="272" t="s">
        <v>677</v>
      </c>
      <c r="AH1782" s="272" t="s">
        <v>677</v>
      </c>
      <c r="AI1782" s="272" t="s">
        <v>677</v>
      </c>
      <c r="AJ1782" s="272" t="s">
        <v>677</v>
      </c>
      <c r="AK1782" s="272" t="s">
        <v>677</v>
      </c>
      <c r="AL1782" s="272" t="s">
        <v>677</v>
      </c>
      <c r="AM1782" s="272" t="s">
        <v>677</v>
      </c>
      <c r="AN1782" s="272" t="s">
        <v>677</v>
      </c>
      <c r="AO1782" s="272" t="s">
        <v>677</v>
      </c>
      <c r="AP1782" s="272" t="s">
        <v>677</v>
      </c>
      <c r="AQ1782" s="272" t="s">
        <v>677</v>
      </c>
      <c r="AR1782" s="272" t="s">
        <v>677</v>
      </c>
      <c r="AS1782" s="272" t="s">
        <v>677</v>
      </c>
      <c r="AT1782" s="272" t="s">
        <v>677</v>
      </c>
      <c r="AU1782" s="272" t="s">
        <v>677</v>
      </c>
      <c r="AV1782" s="272" t="s">
        <v>677</v>
      </c>
      <c r="AW1782" s="272" t="s">
        <v>677</v>
      </c>
      <c r="AX1782" s="272" t="s">
        <v>677</v>
      </c>
    </row>
    <row r="1783" spans="1:50">
      <c r="A1783" s="272">
        <v>811529</v>
      </c>
      <c r="B1783" s="272" t="s">
        <v>712</v>
      </c>
      <c r="C1783" s="272" t="s">
        <v>264</v>
      </c>
      <c r="D1783" s="272" t="s">
        <v>264</v>
      </c>
      <c r="E1783" s="272" t="s">
        <v>264</v>
      </c>
      <c r="F1783" s="272" t="s">
        <v>264</v>
      </c>
      <c r="G1783" s="272" t="s">
        <v>264</v>
      </c>
      <c r="H1783" s="272" t="s">
        <v>262</v>
      </c>
      <c r="I1783" s="272" t="s">
        <v>264</v>
      </c>
      <c r="J1783" s="272" t="s">
        <v>262</v>
      </c>
      <c r="K1783" s="272" t="s">
        <v>264</v>
      </c>
      <c r="L1783" s="272" t="s">
        <v>264</v>
      </c>
      <c r="M1783" s="272" t="s">
        <v>264</v>
      </c>
      <c r="N1783" s="272" t="s">
        <v>263</v>
      </c>
      <c r="O1783" s="272" t="s">
        <v>677</v>
      </c>
      <c r="P1783" s="272" t="s">
        <v>677</v>
      </c>
      <c r="Q1783" s="272" t="s">
        <v>677</v>
      </c>
      <c r="R1783" s="272" t="s">
        <v>677</v>
      </c>
      <c r="S1783" s="272" t="s">
        <v>677</v>
      </c>
      <c r="T1783" s="272" t="s">
        <v>677</v>
      </c>
      <c r="U1783" s="272" t="s">
        <v>677</v>
      </c>
      <c r="V1783" s="272" t="s">
        <v>677</v>
      </c>
      <c r="W1783" s="272" t="s">
        <v>677</v>
      </c>
      <c r="X1783" s="272" t="s">
        <v>677</v>
      </c>
      <c r="Y1783" s="272" t="s">
        <v>677</v>
      </c>
      <c r="Z1783" s="272" t="s">
        <v>677</v>
      </c>
      <c r="AA1783" s="272" t="s">
        <v>677</v>
      </c>
      <c r="AB1783" s="272" t="s">
        <v>677</v>
      </c>
      <c r="AC1783" s="272" t="s">
        <v>677</v>
      </c>
      <c r="AD1783" s="272" t="s">
        <v>677</v>
      </c>
      <c r="AE1783" s="272" t="s">
        <v>677</v>
      </c>
      <c r="AF1783" s="272" t="s">
        <v>677</v>
      </c>
      <c r="AG1783" s="272" t="s">
        <v>677</v>
      </c>
      <c r="AH1783" s="272" t="s">
        <v>677</v>
      </c>
      <c r="AI1783" s="272" t="s">
        <v>677</v>
      </c>
      <c r="AJ1783" s="272" t="s">
        <v>677</v>
      </c>
      <c r="AK1783" s="272" t="s">
        <v>677</v>
      </c>
      <c r="AL1783" s="272" t="s">
        <v>677</v>
      </c>
      <c r="AM1783" s="272" t="s">
        <v>677</v>
      </c>
      <c r="AN1783" s="272" t="s">
        <v>677</v>
      </c>
      <c r="AO1783" s="272" t="s">
        <v>677</v>
      </c>
      <c r="AP1783" s="272" t="s">
        <v>677</v>
      </c>
      <c r="AQ1783" s="272" t="s">
        <v>677</v>
      </c>
      <c r="AR1783" s="272" t="s">
        <v>677</v>
      </c>
      <c r="AS1783" s="272" t="s">
        <v>677</v>
      </c>
      <c r="AT1783" s="272" t="s">
        <v>677</v>
      </c>
      <c r="AU1783" s="272" t="s">
        <v>677</v>
      </c>
      <c r="AV1783" s="272" t="s">
        <v>677</v>
      </c>
      <c r="AW1783" s="272" t="s">
        <v>677</v>
      </c>
      <c r="AX1783" s="272" t="s">
        <v>677</v>
      </c>
    </row>
    <row r="1784" spans="1:50">
      <c r="A1784" s="272">
        <v>811540</v>
      </c>
      <c r="B1784" s="272" t="s">
        <v>712</v>
      </c>
      <c r="C1784" s="272" t="s">
        <v>262</v>
      </c>
      <c r="D1784" s="272" t="s">
        <v>264</v>
      </c>
      <c r="E1784" s="272" t="s">
        <v>262</v>
      </c>
      <c r="F1784" s="272" t="s">
        <v>262</v>
      </c>
      <c r="G1784" s="272" t="s">
        <v>262</v>
      </c>
      <c r="H1784" s="272" t="s">
        <v>264</v>
      </c>
      <c r="I1784" s="272" t="s">
        <v>264</v>
      </c>
      <c r="J1784" s="272" t="s">
        <v>264</v>
      </c>
      <c r="K1784" s="272" t="s">
        <v>264</v>
      </c>
      <c r="L1784" s="272" t="s">
        <v>263</v>
      </c>
      <c r="M1784" s="272" t="s">
        <v>264</v>
      </c>
      <c r="N1784" s="272" t="s">
        <v>264</v>
      </c>
      <c r="O1784" s="272" t="s">
        <v>677</v>
      </c>
      <c r="P1784" s="272" t="s">
        <v>677</v>
      </c>
      <c r="Q1784" s="272" t="s">
        <v>677</v>
      </c>
      <c r="R1784" s="272" t="s">
        <v>677</v>
      </c>
      <c r="S1784" s="272" t="s">
        <v>677</v>
      </c>
      <c r="T1784" s="272" t="s">
        <v>677</v>
      </c>
      <c r="U1784" s="272" t="s">
        <v>677</v>
      </c>
      <c r="V1784" s="272" t="s">
        <v>677</v>
      </c>
      <c r="W1784" s="272" t="s">
        <v>677</v>
      </c>
      <c r="X1784" s="272" t="s">
        <v>677</v>
      </c>
      <c r="Y1784" s="272" t="s">
        <v>677</v>
      </c>
      <c r="Z1784" s="272" t="s">
        <v>677</v>
      </c>
      <c r="AA1784" s="272" t="s">
        <v>677</v>
      </c>
      <c r="AB1784" s="272" t="s">
        <v>677</v>
      </c>
      <c r="AC1784" s="272" t="s">
        <v>677</v>
      </c>
      <c r="AD1784" s="272" t="s">
        <v>677</v>
      </c>
      <c r="AE1784" s="272" t="s">
        <v>677</v>
      </c>
      <c r="AF1784" s="272" t="s">
        <v>677</v>
      </c>
      <c r="AG1784" s="272" t="s">
        <v>677</v>
      </c>
      <c r="AH1784" s="272" t="s">
        <v>677</v>
      </c>
      <c r="AI1784" s="272" t="s">
        <v>677</v>
      </c>
      <c r="AJ1784" s="272" t="s">
        <v>677</v>
      </c>
      <c r="AK1784" s="272" t="s">
        <v>677</v>
      </c>
      <c r="AL1784" s="272" t="s">
        <v>677</v>
      </c>
      <c r="AM1784" s="272" t="s">
        <v>677</v>
      </c>
      <c r="AN1784" s="272" t="s">
        <v>677</v>
      </c>
      <c r="AO1784" s="272" t="s">
        <v>677</v>
      </c>
      <c r="AP1784" s="272" t="s">
        <v>677</v>
      </c>
      <c r="AQ1784" s="272" t="s">
        <v>677</v>
      </c>
      <c r="AR1784" s="272" t="s">
        <v>677</v>
      </c>
      <c r="AS1784" s="272" t="s">
        <v>677</v>
      </c>
      <c r="AT1784" s="272" t="s">
        <v>677</v>
      </c>
      <c r="AU1784" s="272" t="s">
        <v>677</v>
      </c>
      <c r="AV1784" s="272" t="s">
        <v>677</v>
      </c>
      <c r="AW1784" s="272" t="s">
        <v>677</v>
      </c>
      <c r="AX1784" s="272" t="s">
        <v>677</v>
      </c>
    </row>
    <row r="1785" spans="1:50">
      <c r="A1785" s="272">
        <v>811541</v>
      </c>
      <c r="B1785" s="272" t="s">
        <v>712</v>
      </c>
      <c r="C1785" s="272" t="s">
        <v>264</v>
      </c>
      <c r="D1785" s="272" t="s">
        <v>262</v>
      </c>
      <c r="E1785" s="272" t="s">
        <v>263</v>
      </c>
      <c r="F1785" s="272" t="s">
        <v>263</v>
      </c>
      <c r="G1785" s="272" t="s">
        <v>263</v>
      </c>
      <c r="H1785" s="272" t="s">
        <v>264</v>
      </c>
      <c r="I1785" s="272" t="s">
        <v>262</v>
      </c>
      <c r="J1785" s="272" t="s">
        <v>263</v>
      </c>
      <c r="K1785" s="272" t="s">
        <v>263</v>
      </c>
      <c r="L1785" s="272" t="s">
        <v>263</v>
      </c>
      <c r="M1785" s="272" t="s">
        <v>262</v>
      </c>
      <c r="N1785" s="272" t="s">
        <v>262</v>
      </c>
      <c r="O1785" s="272" t="s">
        <v>677</v>
      </c>
      <c r="P1785" s="272" t="s">
        <v>677</v>
      </c>
      <c r="Q1785" s="272" t="s">
        <v>677</v>
      </c>
      <c r="R1785" s="272" t="s">
        <v>677</v>
      </c>
      <c r="S1785" s="272" t="s">
        <v>677</v>
      </c>
      <c r="T1785" s="272" t="s">
        <v>677</v>
      </c>
      <c r="U1785" s="272" t="s">
        <v>677</v>
      </c>
      <c r="V1785" s="272" t="s">
        <v>677</v>
      </c>
      <c r="W1785" s="272" t="s">
        <v>677</v>
      </c>
      <c r="X1785" s="272" t="s">
        <v>677</v>
      </c>
      <c r="Y1785" s="272" t="s">
        <v>677</v>
      </c>
      <c r="Z1785" s="272" t="s">
        <v>677</v>
      </c>
      <c r="AA1785" s="272" t="s">
        <v>677</v>
      </c>
      <c r="AB1785" s="272" t="s">
        <v>677</v>
      </c>
      <c r="AC1785" s="272" t="s">
        <v>677</v>
      </c>
      <c r="AD1785" s="272" t="s">
        <v>677</v>
      </c>
      <c r="AE1785" s="272" t="s">
        <v>677</v>
      </c>
      <c r="AF1785" s="272" t="s">
        <v>677</v>
      </c>
      <c r="AG1785" s="272" t="s">
        <v>677</v>
      </c>
      <c r="AH1785" s="272" t="s">
        <v>677</v>
      </c>
      <c r="AI1785" s="272" t="s">
        <v>677</v>
      </c>
      <c r="AJ1785" s="272" t="s">
        <v>677</v>
      </c>
      <c r="AK1785" s="272" t="s">
        <v>677</v>
      </c>
      <c r="AL1785" s="272" t="s">
        <v>677</v>
      </c>
      <c r="AM1785" s="272" t="s">
        <v>677</v>
      </c>
      <c r="AN1785" s="272" t="s">
        <v>677</v>
      </c>
      <c r="AO1785" s="272" t="s">
        <v>677</v>
      </c>
      <c r="AP1785" s="272" t="s">
        <v>677</v>
      </c>
      <c r="AQ1785" s="272" t="s">
        <v>677</v>
      </c>
      <c r="AR1785" s="272" t="s">
        <v>677</v>
      </c>
      <c r="AS1785" s="272" t="s">
        <v>677</v>
      </c>
      <c r="AT1785" s="272" t="s">
        <v>677</v>
      </c>
      <c r="AU1785" s="272" t="s">
        <v>677</v>
      </c>
      <c r="AV1785" s="272" t="s">
        <v>677</v>
      </c>
      <c r="AW1785" s="272" t="s">
        <v>677</v>
      </c>
      <c r="AX1785" s="272" t="s">
        <v>677</v>
      </c>
    </row>
    <row r="1786" spans="1:50">
      <c r="A1786" s="272">
        <v>811542</v>
      </c>
      <c r="B1786" s="272" t="s">
        <v>712</v>
      </c>
      <c r="C1786" s="272" t="s">
        <v>264</v>
      </c>
      <c r="D1786" s="272" t="s">
        <v>264</v>
      </c>
      <c r="E1786" s="272" t="s">
        <v>262</v>
      </c>
      <c r="F1786" s="272" t="s">
        <v>262</v>
      </c>
      <c r="G1786" s="272" t="s">
        <v>262</v>
      </c>
      <c r="H1786" s="272" t="s">
        <v>262</v>
      </c>
      <c r="I1786" s="272" t="s">
        <v>264</v>
      </c>
      <c r="J1786" s="272" t="s">
        <v>262</v>
      </c>
      <c r="K1786" s="272" t="s">
        <v>264</v>
      </c>
      <c r="L1786" s="272" t="s">
        <v>262</v>
      </c>
      <c r="M1786" s="272" t="s">
        <v>262</v>
      </c>
      <c r="N1786" s="272" t="s">
        <v>264</v>
      </c>
      <c r="O1786" s="272" t="s">
        <v>677</v>
      </c>
      <c r="P1786" s="272" t="s">
        <v>677</v>
      </c>
      <c r="Q1786" s="272" t="s">
        <v>677</v>
      </c>
      <c r="R1786" s="272" t="s">
        <v>677</v>
      </c>
      <c r="S1786" s="272" t="s">
        <v>677</v>
      </c>
      <c r="T1786" s="272" t="s">
        <v>677</v>
      </c>
      <c r="U1786" s="272" t="s">
        <v>677</v>
      </c>
      <c r="V1786" s="272" t="s">
        <v>677</v>
      </c>
      <c r="W1786" s="272" t="s">
        <v>677</v>
      </c>
      <c r="X1786" s="272" t="s">
        <v>677</v>
      </c>
      <c r="Y1786" s="272" t="s">
        <v>677</v>
      </c>
      <c r="Z1786" s="272" t="s">
        <v>677</v>
      </c>
      <c r="AA1786" s="272" t="s">
        <v>677</v>
      </c>
      <c r="AB1786" s="272" t="s">
        <v>677</v>
      </c>
      <c r="AC1786" s="272" t="s">
        <v>677</v>
      </c>
      <c r="AD1786" s="272" t="s">
        <v>677</v>
      </c>
      <c r="AE1786" s="272" t="s">
        <v>677</v>
      </c>
      <c r="AF1786" s="272" t="s">
        <v>677</v>
      </c>
      <c r="AG1786" s="272" t="s">
        <v>677</v>
      </c>
      <c r="AH1786" s="272" t="s">
        <v>677</v>
      </c>
      <c r="AI1786" s="272" t="s">
        <v>677</v>
      </c>
      <c r="AJ1786" s="272" t="s">
        <v>677</v>
      </c>
      <c r="AK1786" s="272" t="s">
        <v>677</v>
      </c>
      <c r="AL1786" s="272" t="s">
        <v>677</v>
      </c>
      <c r="AM1786" s="272" t="s">
        <v>677</v>
      </c>
      <c r="AN1786" s="272" t="s">
        <v>677</v>
      </c>
      <c r="AO1786" s="272" t="s">
        <v>677</v>
      </c>
      <c r="AP1786" s="272" t="s">
        <v>677</v>
      </c>
      <c r="AQ1786" s="272" t="s">
        <v>677</v>
      </c>
      <c r="AR1786" s="272" t="s">
        <v>677</v>
      </c>
      <c r="AS1786" s="272" t="s">
        <v>677</v>
      </c>
      <c r="AT1786" s="272" t="s">
        <v>677</v>
      </c>
      <c r="AU1786" s="272" t="s">
        <v>677</v>
      </c>
      <c r="AV1786" s="272" t="s">
        <v>677</v>
      </c>
      <c r="AW1786" s="272" t="s">
        <v>677</v>
      </c>
      <c r="AX1786" s="272" t="s">
        <v>677</v>
      </c>
    </row>
    <row r="1787" spans="1:50">
      <c r="A1787" s="272">
        <v>811545</v>
      </c>
      <c r="B1787" s="272" t="s">
        <v>712</v>
      </c>
      <c r="C1787" s="272" t="s">
        <v>264</v>
      </c>
      <c r="D1787" s="272" t="s">
        <v>262</v>
      </c>
      <c r="E1787" s="272" t="s">
        <v>262</v>
      </c>
      <c r="F1787" s="272" t="s">
        <v>262</v>
      </c>
      <c r="G1787" s="272" t="s">
        <v>264</v>
      </c>
      <c r="H1787" s="272" t="s">
        <v>263</v>
      </c>
      <c r="I1787" s="272" t="s">
        <v>264</v>
      </c>
      <c r="J1787" s="272" t="s">
        <v>264</v>
      </c>
      <c r="K1787" s="272" t="s">
        <v>264</v>
      </c>
      <c r="L1787" s="272" t="s">
        <v>264</v>
      </c>
      <c r="M1787" s="272" t="s">
        <v>264</v>
      </c>
      <c r="N1787" s="272" t="s">
        <v>263</v>
      </c>
      <c r="O1787" s="272" t="s">
        <v>677</v>
      </c>
      <c r="P1787" s="272" t="s">
        <v>677</v>
      </c>
      <c r="Q1787" s="272" t="s">
        <v>677</v>
      </c>
      <c r="R1787" s="272" t="s">
        <v>677</v>
      </c>
      <c r="S1787" s="272" t="s">
        <v>677</v>
      </c>
      <c r="T1787" s="272" t="s">
        <v>677</v>
      </c>
      <c r="U1787" s="272" t="s">
        <v>677</v>
      </c>
      <c r="V1787" s="272" t="s">
        <v>677</v>
      </c>
      <c r="W1787" s="272" t="s">
        <v>677</v>
      </c>
      <c r="X1787" s="272" t="s">
        <v>677</v>
      </c>
      <c r="Y1787" s="272" t="s">
        <v>677</v>
      </c>
      <c r="Z1787" s="272" t="s">
        <v>677</v>
      </c>
      <c r="AA1787" s="272" t="s">
        <v>677</v>
      </c>
      <c r="AB1787" s="272" t="s">
        <v>677</v>
      </c>
      <c r="AC1787" s="272" t="s">
        <v>677</v>
      </c>
      <c r="AD1787" s="272" t="s">
        <v>677</v>
      </c>
      <c r="AE1787" s="272" t="s">
        <v>677</v>
      </c>
      <c r="AF1787" s="272" t="s">
        <v>677</v>
      </c>
      <c r="AG1787" s="272" t="s">
        <v>677</v>
      </c>
      <c r="AH1787" s="272" t="s">
        <v>677</v>
      </c>
      <c r="AI1787" s="272" t="s">
        <v>677</v>
      </c>
      <c r="AJ1787" s="272" t="s">
        <v>677</v>
      </c>
      <c r="AK1787" s="272" t="s">
        <v>677</v>
      </c>
      <c r="AL1787" s="272" t="s">
        <v>677</v>
      </c>
      <c r="AM1787" s="272" t="s">
        <v>677</v>
      </c>
      <c r="AN1787" s="272" t="s">
        <v>677</v>
      </c>
      <c r="AO1787" s="272" t="s">
        <v>677</v>
      </c>
      <c r="AP1787" s="272" t="s">
        <v>677</v>
      </c>
      <c r="AQ1787" s="272" t="s">
        <v>677</v>
      </c>
      <c r="AR1787" s="272" t="s">
        <v>677</v>
      </c>
      <c r="AS1787" s="272" t="s">
        <v>677</v>
      </c>
      <c r="AT1787" s="272" t="s">
        <v>677</v>
      </c>
      <c r="AU1787" s="272" t="s">
        <v>677</v>
      </c>
      <c r="AV1787" s="272" t="s">
        <v>677</v>
      </c>
      <c r="AW1787" s="272" t="s">
        <v>677</v>
      </c>
      <c r="AX1787" s="272" t="s">
        <v>677</v>
      </c>
    </row>
    <row r="1788" spans="1:50">
      <c r="A1788" s="272">
        <v>811546</v>
      </c>
      <c r="B1788" s="272" t="s">
        <v>712</v>
      </c>
      <c r="C1788" s="272" t="s">
        <v>262</v>
      </c>
      <c r="D1788" s="272" t="s">
        <v>262</v>
      </c>
      <c r="E1788" s="272" t="s">
        <v>263</v>
      </c>
      <c r="F1788" s="272" t="s">
        <v>264</v>
      </c>
      <c r="G1788" s="272" t="s">
        <v>264</v>
      </c>
      <c r="H1788" s="272" t="s">
        <v>263</v>
      </c>
      <c r="I1788" s="272" t="s">
        <v>264</v>
      </c>
      <c r="J1788" s="272" t="s">
        <v>264</v>
      </c>
      <c r="K1788" s="272" t="s">
        <v>264</v>
      </c>
      <c r="L1788" s="272" t="s">
        <v>264</v>
      </c>
      <c r="M1788" s="272" t="s">
        <v>263</v>
      </c>
      <c r="N1788" s="272" t="s">
        <v>263</v>
      </c>
      <c r="O1788" s="272" t="s">
        <v>677</v>
      </c>
      <c r="P1788" s="272" t="s">
        <v>677</v>
      </c>
      <c r="Q1788" s="272" t="s">
        <v>677</v>
      </c>
      <c r="R1788" s="272" t="s">
        <v>677</v>
      </c>
      <c r="S1788" s="272" t="s">
        <v>677</v>
      </c>
      <c r="T1788" s="272" t="s">
        <v>677</v>
      </c>
      <c r="U1788" s="272" t="s">
        <v>677</v>
      </c>
      <c r="V1788" s="272" t="s">
        <v>677</v>
      </c>
      <c r="W1788" s="272" t="s">
        <v>677</v>
      </c>
      <c r="X1788" s="272" t="s">
        <v>677</v>
      </c>
      <c r="Y1788" s="272" t="s">
        <v>677</v>
      </c>
      <c r="Z1788" s="272" t="s">
        <v>677</v>
      </c>
      <c r="AA1788" s="272" t="s">
        <v>677</v>
      </c>
      <c r="AB1788" s="272" t="s">
        <v>677</v>
      </c>
      <c r="AC1788" s="272" t="s">
        <v>677</v>
      </c>
      <c r="AD1788" s="272" t="s">
        <v>677</v>
      </c>
      <c r="AE1788" s="272" t="s">
        <v>677</v>
      </c>
      <c r="AF1788" s="272" t="s">
        <v>677</v>
      </c>
      <c r="AG1788" s="272" t="s">
        <v>677</v>
      </c>
      <c r="AH1788" s="272" t="s">
        <v>677</v>
      </c>
      <c r="AI1788" s="272" t="s">
        <v>677</v>
      </c>
      <c r="AJ1788" s="272" t="s">
        <v>677</v>
      </c>
      <c r="AK1788" s="272" t="s">
        <v>677</v>
      </c>
      <c r="AL1788" s="272" t="s">
        <v>677</v>
      </c>
      <c r="AM1788" s="272" t="s">
        <v>677</v>
      </c>
      <c r="AN1788" s="272" t="s">
        <v>677</v>
      </c>
      <c r="AO1788" s="272" t="s">
        <v>677</v>
      </c>
      <c r="AP1788" s="272" t="s">
        <v>677</v>
      </c>
      <c r="AQ1788" s="272" t="s">
        <v>677</v>
      </c>
      <c r="AR1788" s="272" t="s">
        <v>677</v>
      </c>
      <c r="AS1788" s="272" t="s">
        <v>677</v>
      </c>
      <c r="AT1788" s="272" t="s">
        <v>677</v>
      </c>
      <c r="AU1788" s="272" t="s">
        <v>677</v>
      </c>
      <c r="AV1788" s="272" t="s">
        <v>677</v>
      </c>
      <c r="AW1788" s="272" t="s">
        <v>677</v>
      </c>
      <c r="AX1788" s="272" t="s">
        <v>677</v>
      </c>
    </row>
    <row r="1789" spans="1:50">
      <c r="A1789" s="272">
        <v>811549</v>
      </c>
      <c r="B1789" s="272" t="s">
        <v>712</v>
      </c>
      <c r="C1789" s="272" t="s">
        <v>262</v>
      </c>
      <c r="D1789" s="272" t="s">
        <v>264</v>
      </c>
      <c r="E1789" s="272" t="s">
        <v>262</v>
      </c>
      <c r="F1789" s="272" t="s">
        <v>262</v>
      </c>
      <c r="G1789" s="272" t="s">
        <v>262</v>
      </c>
      <c r="H1789" s="272" t="s">
        <v>262</v>
      </c>
      <c r="I1789" s="272" t="s">
        <v>262</v>
      </c>
      <c r="J1789" s="272" t="s">
        <v>262</v>
      </c>
      <c r="K1789" s="272" t="s">
        <v>264</v>
      </c>
      <c r="L1789" s="272" t="s">
        <v>262</v>
      </c>
      <c r="M1789" s="272" t="s">
        <v>262</v>
      </c>
      <c r="N1789" s="272" t="s">
        <v>264</v>
      </c>
      <c r="O1789" s="272" t="s">
        <v>677</v>
      </c>
      <c r="P1789" s="272" t="s">
        <v>677</v>
      </c>
      <c r="Q1789" s="272" t="s">
        <v>677</v>
      </c>
      <c r="R1789" s="272" t="s">
        <v>677</v>
      </c>
      <c r="S1789" s="272" t="s">
        <v>677</v>
      </c>
      <c r="T1789" s="272" t="s">
        <v>677</v>
      </c>
      <c r="U1789" s="272" t="s">
        <v>677</v>
      </c>
      <c r="V1789" s="272" t="s">
        <v>677</v>
      </c>
      <c r="W1789" s="272" t="s">
        <v>677</v>
      </c>
      <c r="X1789" s="272" t="s">
        <v>677</v>
      </c>
      <c r="Y1789" s="272" t="s">
        <v>677</v>
      </c>
      <c r="Z1789" s="272" t="s">
        <v>677</v>
      </c>
      <c r="AA1789" s="272" t="s">
        <v>677</v>
      </c>
      <c r="AB1789" s="272" t="s">
        <v>677</v>
      </c>
      <c r="AC1789" s="272" t="s">
        <v>677</v>
      </c>
      <c r="AD1789" s="272" t="s">
        <v>677</v>
      </c>
      <c r="AE1789" s="272" t="s">
        <v>677</v>
      </c>
      <c r="AF1789" s="272" t="s">
        <v>677</v>
      </c>
      <c r="AG1789" s="272" t="s">
        <v>677</v>
      </c>
      <c r="AH1789" s="272" t="s">
        <v>677</v>
      </c>
      <c r="AI1789" s="272" t="s">
        <v>677</v>
      </c>
      <c r="AJ1789" s="272" t="s">
        <v>677</v>
      </c>
      <c r="AK1789" s="272" t="s">
        <v>677</v>
      </c>
      <c r="AL1789" s="272" t="s">
        <v>677</v>
      </c>
      <c r="AM1789" s="272" t="s">
        <v>677</v>
      </c>
      <c r="AN1789" s="272" t="s">
        <v>677</v>
      </c>
      <c r="AO1789" s="272" t="s">
        <v>677</v>
      </c>
      <c r="AP1789" s="272" t="s">
        <v>677</v>
      </c>
      <c r="AQ1789" s="272" t="s">
        <v>677</v>
      </c>
      <c r="AR1789" s="272" t="s">
        <v>677</v>
      </c>
      <c r="AS1789" s="272" t="s">
        <v>677</v>
      </c>
      <c r="AT1789" s="272" t="s">
        <v>677</v>
      </c>
      <c r="AU1789" s="272" t="s">
        <v>677</v>
      </c>
      <c r="AV1789" s="272" t="s">
        <v>677</v>
      </c>
      <c r="AW1789" s="272" t="s">
        <v>677</v>
      </c>
      <c r="AX1789" s="272" t="s">
        <v>677</v>
      </c>
    </row>
    <row r="1790" spans="1:50">
      <c r="A1790" s="272">
        <v>811550</v>
      </c>
      <c r="B1790" s="272" t="s">
        <v>712</v>
      </c>
      <c r="C1790" s="272" t="s">
        <v>262</v>
      </c>
      <c r="D1790" s="272" t="s">
        <v>262</v>
      </c>
      <c r="E1790" s="272" t="s">
        <v>264</v>
      </c>
      <c r="F1790" s="272" t="s">
        <v>262</v>
      </c>
      <c r="G1790" s="272" t="s">
        <v>264</v>
      </c>
      <c r="H1790" s="272" t="s">
        <v>264</v>
      </c>
      <c r="I1790" s="272" t="s">
        <v>264</v>
      </c>
      <c r="J1790" s="272" t="s">
        <v>263</v>
      </c>
      <c r="K1790" s="272" t="s">
        <v>263</v>
      </c>
      <c r="L1790" s="272" t="s">
        <v>262</v>
      </c>
      <c r="M1790" s="272" t="s">
        <v>264</v>
      </c>
      <c r="N1790" s="272" t="s">
        <v>263</v>
      </c>
      <c r="O1790" s="272" t="s">
        <v>677</v>
      </c>
      <c r="P1790" s="272" t="s">
        <v>677</v>
      </c>
      <c r="Q1790" s="272" t="s">
        <v>677</v>
      </c>
      <c r="R1790" s="272" t="s">
        <v>677</v>
      </c>
      <c r="S1790" s="272" t="s">
        <v>677</v>
      </c>
      <c r="T1790" s="272" t="s">
        <v>677</v>
      </c>
      <c r="U1790" s="272" t="s">
        <v>677</v>
      </c>
      <c r="V1790" s="272" t="s">
        <v>677</v>
      </c>
      <c r="W1790" s="272" t="s">
        <v>677</v>
      </c>
      <c r="X1790" s="272" t="s">
        <v>677</v>
      </c>
      <c r="Y1790" s="272" t="s">
        <v>677</v>
      </c>
      <c r="Z1790" s="272" t="s">
        <v>677</v>
      </c>
      <c r="AA1790" s="272" t="s">
        <v>677</v>
      </c>
      <c r="AB1790" s="272" t="s">
        <v>677</v>
      </c>
      <c r="AC1790" s="272" t="s">
        <v>677</v>
      </c>
      <c r="AD1790" s="272" t="s">
        <v>677</v>
      </c>
      <c r="AE1790" s="272" t="s">
        <v>677</v>
      </c>
      <c r="AF1790" s="272" t="s">
        <v>677</v>
      </c>
      <c r="AG1790" s="272" t="s">
        <v>677</v>
      </c>
      <c r="AH1790" s="272" t="s">
        <v>677</v>
      </c>
      <c r="AI1790" s="272" t="s">
        <v>677</v>
      </c>
      <c r="AJ1790" s="272" t="s">
        <v>677</v>
      </c>
      <c r="AK1790" s="272" t="s">
        <v>677</v>
      </c>
      <c r="AL1790" s="272" t="s">
        <v>677</v>
      </c>
      <c r="AM1790" s="272" t="s">
        <v>677</v>
      </c>
      <c r="AN1790" s="272" t="s">
        <v>677</v>
      </c>
      <c r="AO1790" s="272" t="s">
        <v>677</v>
      </c>
      <c r="AP1790" s="272" t="s">
        <v>677</v>
      </c>
      <c r="AQ1790" s="272" t="s">
        <v>677</v>
      </c>
      <c r="AR1790" s="272" t="s">
        <v>677</v>
      </c>
      <c r="AS1790" s="272" t="s">
        <v>677</v>
      </c>
      <c r="AT1790" s="272" t="s">
        <v>677</v>
      </c>
      <c r="AU1790" s="272" t="s">
        <v>677</v>
      </c>
      <c r="AV1790" s="272" t="s">
        <v>677</v>
      </c>
      <c r="AW1790" s="272" t="s">
        <v>677</v>
      </c>
      <c r="AX1790" s="272" t="s">
        <v>677</v>
      </c>
    </row>
    <row r="1791" spans="1:50">
      <c r="A1791" s="272">
        <v>811552</v>
      </c>
      <c r="B1791" s="272" t="s">
        <v>712</v>
      </c>
      <c r="C1791" s="272" t="s">
        <v>264</v>
      </c>
      <c r="D1791" s="272" t="s">
        <v>264</v>
      </c>
      <c r="E1791" s="272" t="s">
        <v>264</v>
      </c>
      <c r="F1791" s="272" t="s">
        <v>264</v>
      </c>
      <c r="G1791" s="272" t="s">
        <v>263</v>
      </c>
      <c r="H1791" s="272" t="s">
        <v>264</v>
      </c>
      <c r="I1791" s="272" t="s">
        <v>264</v>
      </c>
      <c r="J1791" s="272" t="s">
        <v>263</v>
      </c>
      <c r="K1791" s="272" t="s">
        <v>263</v>
      </c>
      <c r="L1791" s="272" t="s">
        <v>264</v>
      </c>
      <c r="M1791" s="272" t="s">
        <v>263</v>
      </c>
      <c r="N1791" s="272" t="s">
        <v>263</v>
      </c>
      <c r="O1791" s="272" t="s">
        <v>677</v>
      </c>
      <c r="P1791" s="272" t="s">
        <v>677</v>
      </c>
      <c r="Q1791" s="272" t="s">
        <v>677</v>
      </c>
      <c r="R1791" s="272" t="s">
        <v>677</v>
      </c>
      <c r="S1791" s="272" t="s">
        <v>677</v>
      </c>
      <c r="T1791" s="272" t="s">
        <v>677</v>
      </c>
      <c r="U1791" s="272" t="s">
        <v>677</v>
      </c>
      <c r="V1791" s="272" t="s">
        <v>677</v>
      </c>
      <c r="W1791" s="272" t="s">
        <v>677</v>
      </c>
      <c r="X1791" s="272" t="s">
        <v>677</v>
      </c>
      <c r="Y1791" s="272" t="s">
        <v>677</v>
      </c>
      <c r="Z1791" s="272" t="s">
        <v>677</v>
      </c>
      <c r="AA1791" s="272" t="s">
        <v>677</v>
      </c>
      <c r="AB1791" s="272" t="s">
        <v>677</v>
      </c>
      <c r="AC1791" s="272" t="s">
        <v>677</v>
      </c>
      <c r="AD1791" s="272" t="s">
        <v>677</v>
      </c>
      <c r="AE1791" s="272" t="s">
        <v>677</v>
      </c>
      <c r="AF1791" s="272" t="s">
        <v>677</v>
      </c>
      <c r="AG1791" s="272" t="s">
        <v>677</v>
      </c>
      <c r="AH1791" s="272" t="s">
        <v>677</v>
      </c>
      <c r="AI1791" s="272" t="s">
        <v>677</v>
      </c>
      <c r="AJ1791" s="272" t="s">
        <v>677</v>
      </c>
      <c r="AK1791" s="272" t="s">
        <v>677</v>
      </c>
      <c r="AL1791" s="272" t="s">
        <v>677</v>
      </c>
      <c r="AM1791" s="272" t="s">
        <v>677</v>
      </c>
      <c r="AN1791" s="272" t="s">
        <v>677</v>
      </c>
      <c r="AO1791" s="272" t="s">
        <v>677</v>
      </c>
      <c r="AP1791" s="272" t="s">
        <v>677</v>
      </c>
      <c r="AQ1791" s="272" t="s">
        <v>677</v>
      </c>
      <c r="AR1791" s="272" t="s">
        <v>677</v>
      </c>
      <c r="AS1791" s="272" t="s">
        <v>677</v>
      </c>
      <c r="AT1791" s="272" t="s">
        <v>677</v>
      </c>
      <c r="AU1791" s="272" t="s">
        <v>677</v>
      </c>
      <c r="AV1791" s="272" t="s">
        <v>677</v>
      </c>
      <c r="AW1791" s="272" t="s">
        <v>677</v>
      </c>
      <c r="AX1791" s="272" t="s">
        <v>677</v>
      </c>
    </row>
    <row r="1792" spans="1:50">
      <c r="A1792" s="272">
        <v>811553</v>
      </c>
      <c r="B1792" s="272" t="s">
        <v>712</v>
      </c>
      <c r="C1792" s="272" t="s">
        <v>262</v>
      </c>
      <c r="D1792" s="272" t="s">
        <v>264</v>
      </c>
      <c r="E1792" s="272" t="s">
        <v>264</v>
      </c>
      <c r="F1792" s="272" t="s">
        <v>262</v>
      </c>
      <c r="G1792" s="272" t="s">
        <v>262</v>
      </c>
      <c r="H1792" s="272" t="s">
        <v>264</v>
      </c>
      <c r="I1792" s="272" t="s">
        <v>264</v>
      </c>
      <c r="J1792" s="272" t="s">
        <v>263</v>
      </c>
      <c r="K1792" s="272" t="s">
        <v>264</v>
      </c>
      <c r="L1792" s="272" t="s">
        <v>262</v>
      </c>
      <c r="M1792" s="272" t="s">
        <v>264</v>
      </c>
      <c r="N1792" s="272" t="s">
        <v>264</v>
      </c>
      <c r="O1792" s="272" t="s">
        <v>677</v>
      </c>
      <c r="P1792" s="272" t="s">
        <v>677</v>
      </c>
      <c r="Q1792" s="272" t="s">
        <v>677</v>
      </c>
      <c r="R1792" s="272" t="s">
        <v>677</v>
      </c>
      <c r="S1792" s="272" t="s">
        <v>677</v>
      </c>
      <c r="T1792" s="272" t="s">
        <v>677</v>
      </c>
      <c r="U1792" s="272" t="s">
        <v>677</v>
      </c>
      <c r="V1792" s="272" t="s">
        <v>677</v>
      </c>
      <c r="W1792" s="272" t="s">
        <v>677</v>
      </c>
      <c r="X1792" s="272" t="s">
        <v>677</v>
      </c>
      <c r="Y1792" s="272" t="s">
        <v>677</v>
      </c>
      <c r="Z1792" s="272" t="s">
        <v>677</v>
      </c>
      <c r="AA1792" s="272" t="s">
        <v>677</v>
      </c>
      <c r="AB1792" s="272" t="s">
        <v>677</v>
      </c>
      <c r="AC1792" s="272" t="s">
        <v>677</v>
      </c>
      <c r="AD1792" s="272" t="s">
        <v>677</v>
      </c>
      <c r="AE1792" s="272" t="s">
        <v>677</v>
      </c>
      <c r="AF1792" s="272" t="s">
        <v>677</v>
      </c>
      <c r="AG1792" s="272" t="s">
        <v>677</v>
      </c>
      <c r="AH1792" s="272" t="s">
        <v>677</v>
      </c>
      <c r="AI1792" s="272" t="s">
        <v>677</v>
      </c>
      <c r="AJ1792" s="272" t="s">
        <v>677</v>
      </c>
      <c r="AK1792" s="272" t="s">
        <v>677</v>
      </c>
      <c r="AL1792" s="272" t="s">
        <v>677</v>
      </c>
      <c r="AM1792" s="272" t="s">
        <v>677</v>
      </c>
      <c r="AN1792" s="272" t="s">
        <v>677</v>
      </c>
      <c r="AO1792" s="272" t="s">
        <v>677</v>
      </c>
      <c r="AP1792" s="272" t="s">
        <v>677</v>
      </c>
      <c r="AQ1792" s="272" t="s">
        <v>677</v>
      </c>
      <c r="AR1792" s="272" t="s">
        <v>677</v>
      </c>
      <c r="AS1792" s="272" t="s">
        <v>677</v>
      </c>
      <c r="AT1792" s="272" t="s">
        <v>677</v>
      </c>
      <c r="AU1792" s="272" t="s">
        <v>677</v>
      </c>
      <c r="AV1792" s="272" t="s">
        <v>677</v>
      </c>
      <c r="AW1792" s="272" t="s">
        <v>677</v>
      </c>
      <c r="AX1792" s="272" t="s">
        <v>677</v>
      </c>
    </row>
    <row r="1793" spans="1:50">
      <c r="A1793" s="272">
        <v>811554</v>
      </c>
      <c r="B1793" s="272" t="s">
        <v>712</v>
      </c>
      <c r="C1793" s="272" t="s">
        <v>264</v>
      </c>
      <c r="D1793" s="272" t="s">
        <v>264</v>
      </c>
      <c r="E1793" s="272" t="s">
        <v>263</v>
      </c>
      <c r="F1793" s="272" t="s">
        <v>263</v>
      </c>
      <c r="G1793" s="272" t="s">
        <v>264</v>
      </c>
      <c r="H1793" s="272" t="s">
        <v>264</v>
      </c>
      <c r="I1793" s="272" t="s">
        <v>264</v>
      </c>
      <c r="J1793" s="272" t="s">
        <v>264</v>
      </c>
      <c r="K1793" s="272" t="s">
        <v>263</v>
      </c>
      <c r="L1793" s="272" t="s">
        <v>264</v>
      </c>
      <c r="M1793" s="272" t="s">
        <v>264</v>
      </c>
      <c r="N1793" s="272" t="s">
        <v>263</v>
      </c>
      <c r="O1793" s="272" t="s">
        <v>677</v>
      </c>
      <c r="P1793" s="272" t="s">
        <v>677</v>
      </c>
      <c r="Q1793" s="272" t="s">
        <v>677</v>
      </c>
      <c r="R1793" s="272" t="s">
        <v>677</v>
      </c>
      <c r="S1793" s="272" t="s">
        <v>677</v>
      </c>
      <c r="T1793" s="272" t="s">
        <v>677</v>
      </c>
      <c r="U1793" s="272" t="s">
        <v>677</v>
      </c>
      <c r="V1793" s="272" t="s">
        <v>677</v>
      </c>
      <c r="W1793" s="272" t="s">
        <v>677</v>
      </c>
      <c r="X1793" s="272" t="s">
        <v>677</v>
      </c>
      <c r="Y1793" s="272" t="s">
        <v>677</v>
      </c>
      <c r="Z1793" s="272" t="s">
        <v>677</v>
      </c>
      <c r="AA1793" s="272" t="s">
        <v>677</v>
      </c>
      <c r="AB1793" s="272" t="s">
        <v>677</v>
      </c>
      <c r="AC1793" s="272" t="s">
        <v>677</v>
      </c>
      <c r="AD1793" s="272" t="s">
        <v>677</v>
      </c>
      <c r="AE1793" s="272" t="s">
        <v>677</v>
      </c>
      <c r="AF1793" s="272" t="s">
        <v>677</v>
      </c>
      <c r="AG1793" s="272" t="s">
        <v>677</v>
      </c>
      <c r="AH1793" s="272" t="s">
        <v>677</v>
      </c>
      <c r="AI1793" s="272" t="s">
        <v>677</v>
      </c>
      <c r="AJ1793" s="272" t="s">
        <v>677</v>
      </c>
      <c r="AK1793" s="272" t="s">
        <v>677</v>
      </c>
      <c r="AL1793" s="272" t="s">
        <v>677</v>
      </c>
      <c r="AM1793" s="272" t="s">
        <v>677</v>
      </c>
      <c r="AN1793" s="272" t="s">
        <v>677</v>
      </c>
      <c r="AO1793" s="272" t="s">
        <v>677</v>
      </c>
      <c r="AP1793" s="272" t="s">
        <v>677</v>
      </c>
      <c r="AQ1793" s="272" t="s">
        <v>677</v>
      </c>
      <c r="AR1793" s="272" t="s">
        <v>677</v>
      </c>
      <c r="AS1793" s="272" t="s">
        <v>677</v>
      </c>
      <c r="AT1793" s="272" t="s">
        <v>677</v>
      </c>
      <c r="AU1793" s="272" t="s">
        <v>677</v>
      </c>
      <c r="AV1793" s="272" t="s">
        <v>677</v>
      </c>
      <c r="AW1793" s="272" t="s">
        <v>677</v>
      </c>
      <c r="AX1793" s="272" t="s">
        <v>677</v>
      </c>
    </row>
    <row r="1794" spans="1:50">
      <c r="A1794" s="272">
        <v>811556</v>
      </c>
      <c r="B1794" s="272" t="s">
        <v>712</v>
      </c>
      <c r="C1794" s="272" t="s">
        <v>264</v>
      </c>
      <c r="D1794" s="272" t="s">
        <v>264</v>
      </c>
      <c r="E1794" s="272" t="s">
        <v>264</v>
      </c>
      <c r="F1794" s="272" t="s">
        <v>262</v>
      </c>
      <c r="G1794" s="272" t="s">
        <v>264</v>
      </c>
      <c r="H1794" s="272" t="s">
        <v>264</v>
      </c>
      <c r="I1794" s="272" t="s">
        <v>264</v>
      </c>
      <c r="J1794" s="272" t="s">
        <v>264</v>
      </c>
      <c r="K1794" s="272" t="s">
        <v>262</v>
      </c>
      <c r="L1794" s="272" t="s">
        <v>264</v>
      </c>
      <c r="M1794" s="272" t="s">
        <v>262</v>
      </c>
      <c r="N1794" s="272" t="s">
        <v>264</v>
      </c>
      <c r="O1794" s="272" t="s">
        <v>677</v>
      </c>
      <c r="P1794" s="272" t="s">
        <v>677</v>
      </c>
      <c r="Q1794" s="272" t="s">
        <v>677</v>
      </c>
      <c r="R1794" s="272" t="s">
        <v>677</v>
      </c>
      <c r="S1794" s="272" t="s">
        <v>677</v>
      </c>
      <c r="T1794" s="272" t="s">
        <v>677</v>
      </c>
      <c r="U1794" s="272" t="s">
        <v>677</v>
      </c>
      <c r="V1794" s="272" t="s">
        <v>677</v>
      </c>
      <c r="W1794" s="272" t="s">
        <v>677</v>
      </c>
      <c r="X1794" s="272" t="s">
        <v>677</v>
      </c>
      <c r="Y1794" s="272" t="s">
        <v>677</v>
      </c>
      <c r="Z1794" s="272" t="s">
        <v>677</v>
      </c>
      <c r="AA1794" s="272" t="s">
        <v>677</v>
      </c>
      <c r="AB1794" s="272" t="s">
        <v>677</v>
      </c>
      <c r="AC1794" s="272" t="s">
        <v>677</v>
      </c>
      <c r="AD1794" s="272" t="s">
        <v>677</v>
      </c>
      <c r="AE1794" s="272" t="s">
        <v>677</v>
      </c>
      <c r="AF1794" s="272" t="s">
        <v>677</v>
      </c>
      <c r="AG1794" s="272" t="s">
        <v>677</v>
      </c>
      <c r="AH1794" s="272" t="s">
        <v>677</v>
      </c>
      <c r="AI1794" s="272" t="s">
        <v>677</v>
      </c>
      <c r="AJ1794" s="272" t="s">
        <v>677</v>
      </c>
      <c r="AK1794" s="272" t="s">
        <v>677</v>
      </c>
      <c r="AL1794" s="272" t="s">
        <v>677</v>
      </c>
      <c r="AM1794" s="272" t="s">
        <v>677</v>
      </c>
      <c r="AN1794" s="272" t="s">
        <v>677</v>
      </c>
      <c r="AO1794" s="272" t="s">
        <v>677</v>
      </c>
      <c r="AP1794" s="272" t="s">
        <v>677</v>
      </c>
      <c r="AQ1794" s="272" t="s">
        <v>677</v>
      </c>
      <c r="AR1794" s="272" t="s">
        <v>677</v>
      </c>
      <c r="AS1794" s="272" t="s">
        <v>677</v>
      </c>
      <c r="AT1794" s="272" t="s">
        <v>677</v>
      </c>
      <c r="AU1794" s="272" t="s">
        <v>677</v>
      </c>
      <c r="AV1794" s="272" t="s">
        <v>677</v>
      </c>
      <c r="AW1794" s="272" t="s">
        <v>677</v>
      </c>
      <c r="AX1794" s="272" t="s">
        <v>677</v>
      </c>
    </row>
    <row r="1795" spans="1:50">
      <c r="A1795" s="272">
        <v>811562</v>
      </c>
      <c r="B1795" s="272" t="s">
        <v>712</v>
      </c>
      <c r="C1795" s="272" t="s">
        <v>262</v>
      </c>
      <c r="D1795" s="272" t="s">
        <v>264</v>
      </c>
      <c r="E1795" s="272" t="s">
        <v>264</v>
      </c>
      <c r="F1795" s="272" t="s">
        <v>262</v>
      </c>
      <c r="G1795" s="272" t="s">
        <v>262</v>
      </c>
      <c r="H1795" s="272" t="s">
        <v>263</v>
      </c>
      <c r="I1795" s="272" t="s">
        <v>263</v>
      </c>
      <c r="J1795" s="272" t="s">
        <v>263</v>
      </c>
      <c r="K1795" s="272" t="s">
        <v>263</v>
      </c>
      <c r="L1795" s="272" t="s">
        <v>263</v>
      </c>
      <c r="M1795" s="272" t="s">
        <v>263</v>
      </c>
      <c r="N1795" s="272" t="s">
        <v>263</v>
      </c>
      <c r="O1795" s="272" t="s">
        <v>677</v>
      </c>
      <c r="P1795" s="272" t="s">
        <v>677</v>
      </c>
      <c r="Q1795" s="272" t="s">
        <v>677</v>
      </c>
      <c r="R1795" s="272" t="s">
        <v>677</v>
      </c>
      <c r="S1795" s="272" t="s">
        <v>677</v>
      </c>
      <c r="T1795" s="272" t="s">
        <v>677</v>
      </c>
      <c r="U1795" s="272" t="s">
        <v>677</v>
      </c>
      <c r="V1795" s="272" t="s">
        <v>677</v>
      </c>
      <c r="W1795" s="272" t="s">
        <v>677</v>
      </c>
      <c r="X1795" s="272" t="s">
        <v>677</v>
      </c>
      <c r="Y1795" s="272" t="s">
        <v>677</v>
      </c>
      <c r="Z1795" s="272" t="s">
        <v>677</v>
      </c>
      <c r="AA1795" s="272" t="s">
        <v>677</v>
      </c>
      <c r="AB1795" s="272" t="s">
        <v>677</v>
      </c>
      <c r="AC1795" s="272" t="s">
        <v>677</v>
      </c>
      <c r="AD1795" s="272" t="s">
        <v>677</v>
      </c>
      <c r="AE1795" s="272" t="s">
        <v>677</v>
      </c>
      <c r="AF1795" s="272" t="s">
        <v>677</v>
      </c>
      <c r="AG1795" s="272" t="s">
        <v>677</v>
      </c>
      <c r="AH1795" s="272" t="s">
        <v>677</v>
      </c>
      <c r="AI1795" s="272" t="s">
        <v>677</v>
      </c>
      <c r="AJ1795" s="272" t="s">
        <v>677</v>
      </c>
      <c r="AK1795" s="272" t="s">
        <v>677</v>
      </c>
      <c r="AL1795" s="272" t="s">
        <v>677</v>
      </c>
      <c r="AM1795" s="272" t="s">
        <v>677</v>
      </c>
      <c r="AN1795" s="272" t="s">
        <v>677</v>
      </c>
      <c r="AO1795" s="272" t="s">
        <v>677</v>
      </c>
      <c r="AP1795" s="272" t="s">
        <v>677</v>
      </c>
      <c r="AQ1795" s="272" t="s">
        <v>677</v>
      </c>
      <c r="AR1795" s="272" t="s">
        <v>677</v>
      </c>
      <c r="AS1795" s="272" t="s">
        <v>677</v>
      </c>
      <c r="AT1795" s="272" t="s">
        <v>677</v>
      </c>
      <c r="AU1795" s="272" t="s">
        <v>677</v>
      </c>
      <c r="AV1795" s="272" t="s">
        <v>677</v>
      </c>
      <c r="AW1795" s="272" t="s">
        <v>677</v>
      </c>
      <c r="AX1795" s="272" t="s">
        <v>677</v>
      </c>
    </row>
    <row r="1796" spans="1:50">
      <c r="A1796" s="272">
        <v>811564</v>
      </c>
      <c r="B1796" s="272" t="s">
        <v>712</v>
      </c>
      <c r="C1796" s="272" t="s">
        <v>262</v>
      </c>
      <c r="D1796" s="272" t="s">
        <v>262</v>
      </c>
      <c r="E1796" s="272" t="s">
        <v>264</v>
      </c>
      <c r="F1796" s="272" t="s">
        <v>262</v>
      </c>
      <c r="G1796" s="272" t="s">
        <v>262</v>
      </c>
      <c r="H1796" s="272" t="s">
        <v>262</v>
      </c>
      <c r="I1796" s="272" t="s">
        <v>264</v>
      </c>
      <c r="J1796" s="272" t="s">
        <v>264</v>
      </c>
      <c r="K1796" s="272" t="s">
        <v>264</v>
      </c>
      <c r="L1796" s="272" t="s">
        <v>263</v>
      </c>
      <c r="M1796" s="272" t="s">
        <v>264</v>
      </c>
      <c r="N1796" s="272" t="s">
        <v>264</v>
      </c>
      <c r="O1796" s="272" t="s">
        <v>677</v>
      </c>
      <c r="P1796" s="272" t="s">
        <v>677</v>
      </c>
      <c r="Q1796" s="272" t="s">
        <v>677</v>
      </c>
      <c r="R1796" s="272" t="s">
        <v>677</v>
      </c>
      <c r="S1796" s="272" t="s">
        <v>677</v>
      </c>
      <c r="T1796" s="272" t="s">
        <v>677</v>
      </c>
      <c r="U1796" s="272" t="s">
        <v>677</v>
      </c>
      <c r="V1796" s="272" t="s">
        <v>677</v>
      </c>
      <c r="W1796" s="272" t="s">
        <v>677</v>
      </c>
      <c r="X1796" s="272" t="s">
        <v>677</v>
      </c>
      <c r="Y1796" s="272" t="s">
        <v>677</v>
      </c>
      <c r="Z1796" s="272" t="s">
        <v>677</v>
      </c>
      <c r="AA1796" s="272" t="s">
        <v>677</v>
      </c>
      <c r="AB1796" s="272" t="s">
        <v>677</v>
      </c>
      <c r="AC1796" s="272" t="s">
        <v>677</v>
      </c>
      <c r="AD1796" s="272" t="s">
        <v>677</v>
      </c>
      <c r="AE1796" s="272" t="s">
        <v>677</v>
      </c>
      <c r="AF1796" s="272" t="s">
        <v>677</v>
      </c>
      <c r="AG1796" s="272" t="s">
        <v>677</v>
      </c>
      <c r="AH1796" s="272" t="s">
        <v>677</v>
      </c>
      <c r="AI1796" s="272" t="s">
        <v>677</v>
      </c>
      <c r="AJ1796" s="272" t="s">
        <v>677</v>
      </c>
      <c r="AK1796" s="272" t="s">
        <v>677</v>
      </c>
      <c r="AL1796" s="272" t="s">
        <v>677</v>
      </c>
      <c r="AM1796" s="272" t="s">
        <v>677</v>
      </c>
      <c r="AN1796" s="272" t="s">
        <v>677</v>
      </c>
      <c r="AO1796" s="272" t="s">
        <v>677</v>
      </c>
      <c r="AP1796" s="272" t="s">
        <v>677</v>
      </c>
      <c r="AQ1796" s="272" t="s">
        <v>677</v>
      </c>
      <c r="AR1796" s="272" t="s">
        <v>677</v>
      </c>
      <c r="AS1796" s="272" t="s">
        <v>677</v>
      </c>
      <c r="AT1796" s="272" t="s">
        <v>677</v>
      </c>
      <c r="AU1796" s="272" t="s">
        <v>677</v>
      </c>
      <c r="AV1796" s="272" t="s">
        <v>677</v>
      </c>
      <c r="AW1796" s="272" t="s">
        <v>677</v>
      </c>
      <c r="AX1796" s="272" t="s">
        <v>677</v>
      </c>
    </row>
    <row r="1797" spans="1:50">
      <c r="A1797" s="272">
        <v>811569</v>
      </c>
      <c r="B1797" s="272" t="s">
        <v>712</v>
      </c>
      <c r="C1797" s="272" t="s">
        <v>262</v>
      </c>
      <c r="D1797" s="272" t="s">
        <v>264</v>
      </c>
      <c r="E1797" s="272" t="s">
        <v>264</v>
      </c>
      <c r="F1797" s="272" t="s">
        <v>262</v>
      </c>
      <c r="G1797" s="272" t="s">
        <v>264</v>
      </c>
      <c r="H1797" s="272" t="s">
        <v>263</v>
      </c>
      <c r="I1797" s="272" t="s">
        <v>263</v>
      </c>
      <c r="J1797" s="272" t="s">
        <v>264</v>
      </c>
      <c r="K1797" s="272" t="s">
        <v>263</v>
      </c>
      <c r="L1797" s="272" t="s">
        <v>263</v>
      </c>
      <c r="M1797" s="272" t="s">
        <v>264</v>
      </c>
      <c r="N1797" s="272" t="s">
        <v>263</v>
      </c>
      <c r="O1797" s="272" t="s">
        <v>677</v>
      </c>
      <c r="P1797" s="272" t="s">
        <v>677</v>
      </c>
      <c r="Q1797" s="272" t="s">
        <v>677</v>
      </c>
      <c r="R1797" s="272" t="s">
        <v>677</v>
      </c>
      <c r="S1797" s="272" t="s">
        <v>677</v>
      </c>
      <c r="T1797" s="272" t="s">
        <v>677</v>
      </c>
      <c r="U1797" s="272" t="s">
        <v>677</v>
      </c>
      <c r="V1797" s="272" t="s">
        <v>677</v>
      </c>
      <c r="W1797" s="272" t="s">
        <v>677</v>
      </c>
      <c r="X1797" s="272" t="s">
        <v>677</v>
      </c>
      <c r="Y1797" s="272" t="s">
        <v>677</v>
      </c>
      <c r="Z1797" s="272" t="s">
        <v>677</v>
      </c>
      <c r="AA1797" s="272" t="s">
        <v>677</v>
      </c>
      <c r="AB1797" s="272" t="s">
        <v>677</v>
      </c>
      <c r="AC1797" s="272" t="s">
        <v>677</v>
      </c>
      <c r="AD1797" s="272" t="s">
        <v>677</v>
      </c>
      <c r="AE1797" s="272" t="s">
        <v>677</v>
      </c>
      <c r="AF1797" s="272" t="s">
        <v>677</v>
      </c>
      <c r="AG1797" s="272" t="s">
        <v>677</v>
      </c>
      <c r="AH1797" s="272" t="s">
        <v>677</v>
      </c>
      <c r="AI1797" s="272" t="s">
        <v>677</v>
      </c>
      <c r="AJ1797" s="272" t="s">
        <v>677</v>
      </c>
      <c r="AK1797" s="272" t="s">
        <v>677</v>
      </c>
      <c r="AL1797" s="272" t="s">
        <v>677</v>
      </c>
      <c r="AM1797" s="272" t="s">
        <v>677</v>
      </c>
      <c r="AN1797" s="272" t="s">
        <v>677</v>
      </c>
      <c r="AO1797" s="272" t="s">
        <v>677</v>
      </c>
      <c r="AP1797" s="272" t="s">
        <v>677</v>
      </c>
      <c r="AQ1797" s="272" t="s">
        <v>677</v>
      </c>
      <c r="AR1797" s="272" t="s">
        <v>677</v>
      </c>
      <c r="AS1797" s="272" t="s">
        <v>677</v>
      </c>
      <c r="AT1797" s="272" t="s">
        <v>677</v>
      </c>
      <c r="AU1797" s="272" t="s">
        <v>677</v>
      </c>
      <c r="AV1797" s="272" t="s">
        <v>677</v>
      </c>
      <c r="AW1797" s="272" t="s">
        <v>677</v>
      </c>
      <c r="AX1797" s="272" t="s">
        <v>677</v>
      </c>
    </row>
    <row r="1798" spans="1:50">
      <c r="A1798" s="272">
        <v>811570</v>
      </c>
      <c r="B1798" s="272" t="s">
        <v>712</v>
      </c>
      <c r="C1798" s="272" t="s">
        <v>262</v>
      </c>
      <c r="D1798" s="272" t="s">
        <v>263</v>
      </c>
      <c r="E1798" s="272" t="s">
        <v>264</v>
      </c>
      <c r="F1798" s="272" t="s">
        <v>264</v>
      </c>
      <c r="G1798" s="272" t="s">
        <v>264</v>
      </c>
      <c r="H1798" s="272" t="s">
        <v>264</v>
      </c>
      <c r="I1798" s="272" t="s">
        <v>264</v>
      </c>
      <c r="J1798" s="272" t="s">
        <v>264</v>
      </c>
      <c r="K1798" s="272" t="s">
        <v>263</v>
      </c>
      <c r="L1798" s="272" t="s">
        <v>262</v>
      </c>
      <c r="M1798" s="272" t="s">
        <v>263</v>
      </c>
      <c r="N1798" s="272" t="s">
        <v>264</v>
      </c>
      <c r="O1798" s="272" t="s">
        <v>677</v>
      </c>
      <c r="P1798" s="272" t="s">
        <v>677</v>
      </c>
      <c r="Q1798" s="272" t="s">
        <v>677</v>
      </c>
      <c r="R1798" s="272" t="s">
        <v>677</v>
      </c>
      <c r="S1798" s="272" t="s">
        <v>677</v>
      </c>
      <c r="T1798" s="272" t="s">
        <v>677</v>
      </c>
      <c r="U1798" s="272" t="s">
        <v>677</v>
      </c>
      <c r="V1798" s="272" t="s">
        <v>677</v>
      </c>
      <c r="W1798" s="272" t="s">
        <v>677</v>
      </c>
      <c r="X1798" s="272" t="s">
        <v>677</v>
      </c>
      <c r="Y1798" s="272" t="s">
        <v>677</v>
      </c>
      <c r="Z1798" s="272" t="s">
        <v>677</v>
      </c>
      <c r="AA1798" s="272" t="s">
        <v>677</v>
      </c>
      <c r="AB1798" s="272" t="s">
        <v>677</v>
      </c>
      <c r="AC1798" s="272" t="s">
        <v>677</v>
      </c>
      <c r="AD1798" s="272" t="s">
        <v>677</v>
      </c>
      <c r="AE1798" s="272" t="s">
        <v>677</v>
      </c>
      <c r="AF1798" s="272" t="s">
        <v>677</v>
      </c>
      <c r="AG1798" s="272" t="s">
        <v>677</v>
      </c>
      <c r="AH1798" s="272" t="s">
        <v>677</v>
      </c>
      <c r="AI1798" s="272" t="s">
        <v>677</v>
      </c>
      <c r="AJ1798" s="272" t="s">
        <v>677</v>
      </c>
      <c r="AK1798" s="272" t="s">
        <v>677</v>
      </c>
      <c r="AL1798" s="272" t="s">
        <v>677</v>
      </c>
      <c r="AM1798" s="272" t="s">
        <v>677</v>
      </c>
      <c r="AN1798" s="272" t="s">
        <v>677</v>
      </c>
      <c r="AO1798" s="272" t="s">
        <v>677</v>
      </c>
      <c r="AP1798" s="272" t="s">
        <v>677</v>
      </c>
      <c r="AQ1798" s="272" t="s">
        <v>677</v>
      </c>
      <c r="AR1798" s="272" t="s">
        <v>677</v>
      </c>
      <c r="AS1798" s="272" t="s">
        <v>677</v>
      </c>
      <c r="AT1798" s="272" t="s">
        <v>677</v>
      </c>
      <c r="AU1798" s="272" t="s">
        <v>677</v>
      </c>
      <c r="AV1798" s="272" t="s">
        <v>677</v>
      </c>
      <c r="AW1798" s="272" t="s">
        <v>677</v>
      </c>
      <c r="AX1798" s="272" t="s">
        <v>677</v>
      </c>
    </row>
    <row r="1799" spans="1:50">
      <c r="A1799" s="272">
        <v>811573</v>
      </c>
      <c r="B1799" s="272" t="s">
        <v>712</v>
      </c>
      <c r="C1799" s="272" t="s">
        <v>262</v>
      </c>
      <c r="D1799" s="272" t="s">
        <v>263</v>
      </c>
      <c r="E1799" s="272" t="s">
        <v>262</v>
      </c>
      <c r="F1799" s="272" t="s">
        <v>264</v>
      </c>
      <c r="G1799" s="272" t="s">
        <v>264</v>
      </c>
      <c r="H1799" s="272" t="s">
        <v>264</v>
      </c>
      <c r="I1799" s="272" t="s">
        <v>263</v>
      </c>
      <c r="J1799" s="272" t="s">
        <v>263</v>
      </c>
      <c r="K1799" s="272" t="s">
        <v>263</v>
      </c>
      <c r="L1799" s="272" t="s">
        <v>263</v>
      </c>
      <c r="M1799" s="272" t="s">
        <v>264</v>
      </c>
      <c r="N1799" s="272" t="s">
        <v>263</v>
      </c>
      <c r="O1799" s="272" t="s">
        <v>677</v>
      </c>
      <c r="P1799" s="272" t="s">
        <v>677</v>
      </c>
      <c r="Q1799" s="272" t="s">
        <v>677</v>
      </c>
      <c r="R1799" s="272" t="s">
        <v>677</v>
      </c>
      <c r="S1799" s="272" t="s">
        <v>677</v>
      </c>
      <c r="T1799" s="272" t="s">
        <v>677</v>
      </c>
      <c r="U1799" s="272" t="s">
        <v>677</v>
      </c>
      <c r="V1799" s="272" t="s">
        <v>677</v>
      </c>
      <c r="W1799" s="272" t="s">
        <v>677</v>
      </c>
      <c r="X1799" s="272" t="s">
        <v>677</v>
      </c>
      <c r="Y1799" s="272" t="s">
        <v>677</v>
      </c>
      <c r="Z1799" s="272" t="s">
        <v>677</v>
      </c>
      <c r="AA1799" s="272" t="s">
        <v>677</v>
      </c>
      <c r="AB1799" s="272" t="s">
        <v>677</v>
      </c>
      <c r="AC1799" s="272" t="s">
        <v>677</v>
      </c>
      <c r="AD1799" s="272" t="s">
        <v>677</v>
      </c>
      <c r="AE1799" s="272" t="s">
        <v>677</v>
      </c>
      <c r="AF1799" s="272" t="s">
        <v>677</v>
      </c>
      <c r="AG1799" s="272" t="s">
        <v>677</v>
      </c>
      <c r="AH1799" s="272" t="s">
        <v>677</v>
      </c>
      <c r="AI1799" s="272" t="s">
        <v>677</v>
      </c>
      <c r="AJ1799" s="272" t="s">
        <v>677</v>
      </c>
      <c r="AK1799" s="272" t="s">
        <v>677</v>
      </c>
      <c r="AL1799" s="272" t="s">
        <v>677</v>
      </c>
      <c r="AM1799" s="272" t="s">
        <v>677</v>
      </c>
      <c r="AN1799" s="272" t="s">
        <v>677</v>
      </c>
      <c r="AO1799" s="272" t="s">
        <v>677</v>
      </c>
      <c r="AP1799" s="272" t="s">
        <v>677</v>
      </c>
      <c r="AQ1799" s="272" t="s">
        <v>677</v>
      </c>
      <c r="AR1799" s="272" t="s">
        <v>677</v>
      </c>
      <c r="AS1799" s="272" t="s">
        <v>677</v>
      </c>
      <c r="AT1799" s="272" t="s">
        <v>677</v>
      </c>
      <c r="AU1799" s="272" t="s">
        <v>677</v>
      </c>
      <c r="AV1799" s="272" t="s">
        <v>677</v>
      </c>
      <c r="AW1799" s="272" t="s">
        <v>677</v>
      </c>
      <c r="AX1799" s="272" t="s">
        <v>677</v>
      </c>
    </row>
    <row r="1800" spans="1:50">
      <c r="A1800" s="272">
        <v>811574</v>
      </c>
      <c r="B1800" s="272" t="s">
        <v>712</v>
      </c>
      <c r="C1800" s="272" t="s">
        <v>264</v>
      </c>
      <c r="D1800" s="272" t="s">
        <v>264</v>
      </c>
      <c r="E1800" s="272" t="s">
        <v>264</v>
      </c>
      <c r="F1800" s="272" t="s">
        <v>262</v>
      </c>
      <c r="G1800" s="272" t="s">
        <v>262</v>
      </c>
      <c r="H1800" s="272" t="s">
        <v>264</v>
      </c>
      <c r="I1800" s="272" t="s">
        <v>264</v>
      </c>
      <c r="J1800" s="272" t="s">
        <v>262</v>
      </c>
      <c r="K1800" s="272" t="s">
        <v>262</v>
      </c>
      <c r="L1800" s="272" t="s">
        <v>263</v>
      </c>
      <c r="M1800" s="272" t="s">
        <v>262</v>
      </c>
      <c r="N1800" s="272" t="s">
        <v>264</v>
      </c>
      <c r="O1800" s="272" t="s">
        <v>677</v>
      </c>
      <c r="P1800" s="272" t="s">
        <v>677</v>
      </c>
      <c r="Q1800" s="272" t="s">
        <v>677</v>
      </c>
      <c r="R1800" s="272" t="s">
        <v>677</v>
      </c>
      <c r="S1800" s="272" t="s">
        <v>677</v>
      </c>
      <c r="T1800" s="272" t="s">
        <v>677</v>
      </c>
      <c r="U1800" s="272" t="s">
        <v>677</v>
      </c>
      <c r="V1800" s="272" t="s">
        <v>677</v>
      </c>
      <c r="W1800" s="272" t="s">
        <v>677</v>
      </c>
      <c r="X1800" s="272" t="s">
        <v>677</v>
      </c>
      <c r="Y1800" s="272" t="s">
        <v>677</v>
      </c>
      <c r="Z1800" s="272" t="s">
        <v>677</v>
      </c>
      <c r="AA1800" s="272" t="s">
        <v>677</v>
      </c>
      <c r="AB1800" s="272" t="s">
        <v>677</v>
      </c>
      <c r="AC1800" s="272" t="s">
        <v>677</v>
      </c>
      <c r="AD1800" s="272" t="s">
        <v>677</v>
      </c>
      <c r="AE1800" s="272" t="s">
        <v>677</v>
      </c>
      <c r="AF1800" s="272" t="s">
        <v>677</v>
      </c>
      <c r="AG1800" s="272" t="s">
        <v>677</v>
      </c>
      <c r="AH1800" s="272" t="s">
        <v>677</v>
      </c>
      <c r="AI1800" s="272" t="s">
        <v>677</v>
      </c>
      <c r="AJ1800" s="272" t="s">
        <v>677</v>
      </c>
      <c r="AK1800" s="272" t="s">
        <v>677</v>
      </c>
      <c r="AL1800" s="272" t="s">
        <v>677</v>
      </c>
      <c r="AM1800" s="272" t="s">
        <v>677</v>
      </c>
      <c r="AN1800" s="272" t="s">
        <v>677</v>
      </c>
      <c r="AO1800" s="272" t="s">
        <v>677</v>
      </c>
      <c r="AP1800" s="272" t="s">
        <v>677</v>
      </c>
      <c r="AQ1800" s="272" t="s">
        <v>677</v>
      </c>
      <c r="AR1800" s="272" t="s">
        <v>677</v>
      </c>
      <c r="AS1800" s="272" t="s">
        <v>677</v>
      </c>
      <c r="AT1800" s="272" t="s">
        <v>677</v>
      </c>
      <c r="AU1800" s="272" t="s">
        <v>677</v>
      </c>
      <c r="AV1800" s="272" t="s">
        <v>677</v>
      </c>
      <c r="AW1800" s="272" t="s">
        <v>677</v>
      </c>
      <c r="AX1800" s="272" t="s">
        <v>677</v>
      </c>
    </row>
    <row r="1801" spans="1:50">
      <c r="A1801" s="272">
        <v>811576</v>
      </c>
      <c r="B1801" s="272" t="s">
        <v>712</v>
      </c>
      <c r="C1801" s="272" t="s">
        <v>262</v>
      </c>
      <c r="D1801" s="272" t="s">
        <v>264</v>
      </c>
      <c r="E1801" s="272" t="s">
        <v>263</v>
      </c>
      <c r="F1801" s="272" t="s">
        <v>264</v>
      </c>
      <c r="G1801" s="272" t="s">
        <v>263</v>
      </c>
      <c r="H1801" s="272" t="s">
        <v>262</v>
      </c>
      <c r="I1801" s="272" t="s">
        <v>264</v>
      </c>
      <c r="J1801" s="272" t="s">
        <v>263</v>
      </c>
      <c r="K1801" s="272" t="s">
        <v>263</v>
      </c>
      <c r="L1801" s="272" t="s">
        <v>263</v>
      </c>
      <c r="M1801" s="272" t="s">
        <v>264</v>
      </c>
      <c r="N1801" s="272" t="s">
        <v>264</v>
      </c>
      <c r="O1801" s="272" t="s">
        <v>677</v>
      </c>
      <c r="P1801" s="272" t="s">
        <v>677</v>
      </c>
      <c r="Q1801" s="272" t="s">
        <v>677</v>
      </c>
      <c r="R1801" s="272" t="s">
        <v>677</v>
      </c>
      <c r="S1801" s="272" t="s">
        <v>677</v>
      </c>
      <c r="T1801" s="272" t="s">
        <v>677</v>
      </c>
      <c r="U1801" s="272" t="s">
        <v>677</v>
      </c>
      <c r="V1801" s="272" t="s">
        <v>677</v>
      </c>
      <c r="W1801" s="272" t="s">
        <v>677</v>
      </c>
      <c r="X1801" s="272" t="s">
        <v>677</v>
      </c>
      <c r="Y1801" s="272" t="s">
        <v>677</v>
      </c>
      <c r="Z1801" s="272" t="s">
        <v>677</v>
      </c>
      <c r="AA1801" s="272" t="s">
        <v>677</v>
      </c>
      <c r="AB1801" s="272" t="s">
        <v>677</v>
      </c>
      <c r="AC1801" s="272" t="s">
        <v>677</v>
      </c>
      <c r="AD1801" s="272" t="s">
        <v>677</v>
      </c>
      <c r="AE1801" s="272" t="s">
        <v>677</v>
      </c>
      <c r="AF1801" s="272" t="s">
        <v>677</v>
      </c>
      <c r="AG1801" s="272" t="s">
        <v>677</v>
      </c>
      <c r="AH1801" s="272" t="s">
        <v>677</v>
      </c>
      <c r="AI1801" s="272" t="s">
        <v>677</v>
      </c>
      <c r="AJ1801" s="272" t="s">
        <v>677</v>
      </c>
      <c r="AK1801" s="272" t="s">
        <v>677</v>
      </c>
      <c r="AL1801" s="272" t="s">
        <v>677</v>
      </c>
      <c r="AM1801" s="272" t="s">
        <v>677</v>
      </c>
      <c r="AN1801" s="272" t="s">
        <v>677</v>
      </c>
      <c r="AO1801" s="272" t="s">
        <v>677</v>
      </c>
      <c r="AP1801" s="272" t="s">
        <v>677</v>
      </c>
      <c r="AQ1801" s="272" t="s">
        <v>677</v>
      </c>
      <c r="AR1801" s="272" t="s">
        <v>677</v>
      </c>
      <c r="AS1801" s="272" t="s">
        <v>677</v>
      </c>
      <c r="AT1801" s="272" t="s">
        <v>677</v>
      </c>
      <c r="AU1801" s="272" t="s">
        <v>677</v>
      </c>
      <c r="AV1801" s="272" t="s">
        <v>677</v>
      </c>
      <c r="AW1801" s="272" t="s">
        <v>677</v>
      </c>
      <c r="AX1801" s="272" t="s">
        <v>677</v>
      </c>
    </row>
    <row r="1802" spans="1:50">
      <c r="A1802" s="272">
        <v>811580</v>
      </c>
      <c r="B1802" s="272" t="s">
        <v>712</v>
      </c>
      <c r="C1802" s="272" t="s">
        <v>264</v>
      </c>
      <c r="D1802" s="272" t="s">
        <v>264</v>
      </c>
      <c r="E1802" s="272" t="s">
        <v>264</v>
      </c>
      <c r="F1802" s="272" t="s">
        <v>264</v>
      </c>
      <c r="G1802" s="272" t="s">
        <v>262</v>
      </c>
      <c r="H1802" s="272" t="s">
        <v>264</v>
      </c>
      <c r="I1802" s="272" t="s">
        <v>264</v>
      </c>
      <c r="J1802" s="272" t="s">
        <v>264</v>
      </c>
      <c r="K1802" s="272" t="s">
        <v>263</v>
      </c>
      <c r="L1802" s="272" t="s">
        <v>264</v>
      </c>
      <c r="M1802" s="272" t="s">
        <v>264</v>
      </c>
      <c r="N1802" s="272" t="s">
        <v>263</v>
      </c>
      <c r="O1802" s="272" t="s">
        <v>677</v>
      </c>
      <c r="P1802" s="272" t="s">
        <v>677</v>
      </c>
      <c r="Q1802" s="272" t="s">
        <v>677</v>
      </c>
      <c r="R1802" s="272" t="s">
        <v>677</v>
      </c>
      <c r="S1802" s="272" t="s">
        <v>677</v>
      </c>
      <c r="T1802" s="272" t="s">
        <v>677</v>
      </c>
      <c r="U1802" s="272" t="s">
        <v>677</v>
      </c>
      <c r="V1802" s="272" t="s">
        <v>677</v>
      </c>
      <c r="W1802" s="272" t="s">
        <v>677</v>
      </c>
      <c r="X1802" s="272" t="s">
        <v>677</v>
      </c>
      <c r="Y1802" s="272" t="s">
        <v>677</v>
      </c>
      <c r="Z1802" s="272" t="s">
        <v>677</v>
      </c>
      <c r="AA1802" s="272" t="s">
        <v>677</v>
      </c>
      <c r="AB1802" s="272" t="s">
        <v>677</v>
      </c>
      <c r="AC1802" s="272" t="s">
        <v>677</v>
      </c>
      <c r="AD1802" s="272" t="s">
        <v>677</v>
      </c>
      <c r="AE1802" s="272" t="s">
        <v>677</v>
      </c>
      <c r="AF1802" s="272" t="s">
        <v>677</v>
      </c>
      <c r="AG1802" s="272" t="s">
        <v>677</v>
      </c>
      <c r="AH1802" s="272" t="s">
        <v>677</v>
      </c>
      <c r="AI1802" s="272" t="s">
        <v>677</v>
      </c>
      <c r="AJ1802" s="272" t="s">
        <v>677</v>
      </c>
      <c r="AK1802" s="272" t="s">
        <v>677</v>
      </c>
      <c r="AL1802" s="272" t="s">
        <v>677</v>
      </c>
      <c r="AM1802" s="272" t="s">
        <v>677</v>
      </c>
      <c r="AN1802" s="272" t="s">
        <v>677</v>
      </c>
      <c r="AO1802" s="272" t="s">
        <v>677</v>
      </c>
      <c r="AP1802" s="272" t="s">
        <v>677</v>
      </c>
      <c r="AQ1802" s="272" t="s">
        <v>677</v>
      </c>
      <c r="AR1802" s="272" t="s">
        <v>677</v>
      </c>
      <c r="AS1802" s="272" t="s">
        <v>677</v>
      </c>
      <c r="AT1802" s="272" t="s">
        <v>677</v>
      </c>
      <c r="AU1802" s="272" t="s">
        <v>677</v>
      </c>
      <c r="AV1802" s="272" t="s">
        <v>677</v>
      </c>
      <c r="AW1802" s="272" t="s">
        <v>677</v>
      </c>
      <c r="AX1802" s="272" t="s">
        <v>677</v>
      </c>
    </row>
    <row r="1803" spans="1:50">
      <c r="A1803" s="272">
        <v>811590</v>
      </c>
      <c r="B1803" s="272" t="s">
        <v>712</v>
      </c>
      <c r="C1803" s="272" t="s">
        <v>263</v>
      </c>
      <c r="D1803" s="272" t="s">
        <v>262</v>
      </c>
      <c r="E1803" s="272" t="s">
        <v>263</v>
      </c>
      <c r="F1803" s="272" t="s">
        <v>263</v>
      </c>
      <c r="G1803" s="272" t="s">
        <v>262</v>
      </c>
      <c r="H1803" s="272" t="s">
        <v>263</v>
      </c>
      <c r="I1803" s="272" t="s">
        <v>263</v>
      </c>
      <c r="J1803" s="272" t="s">
        <v>263</v>
      </c>
      <c r="K1803" s="272" t="s">
        <v>263</v>
      </c>
      <c r="L1803" s="272" t="s">
        <v>264</v>
      </c>
      <c r="M1803" s="272" t="s">
        <v>264</v>
      </c>
      <c r="N1803" s="272" t="s">
        <v>264</v>
      </c>
      <c r="O1803" s="272" t="s">
        <v>677</v>
      </c>
      <c r="P1803" s="272" t="s">
        <v>677</v>
      </c>
      <c r="Q1803" s="272" t="s">
        <v>677</v>
      </c>
      <c r="R1803" s="272" t="s">
        <v>677</v>
      </c>
      <c r="S1803" s="272" t="s">
        <v>677</v>
      </c>
      <c r="T1803" s="272" t="s">
        <v>677</v>
      </c>
      <c r="U1803" s="272" t="s">
        <v>677</v>
      </c>
      <c r="V1803" s="272" t="s">
        <v>677</v>
      </c>
      <c r="W1803" s="272" t="s">
        <v>677</v>
      </c>
      <c r="X1803" s="272" t="s">
        <v>677</v>
      </c>
      <c r="Y1803" s="272" t="s">
        <v>677</v>
      </c>
      <c r="Z1803" s="272" t="s">
        <v>677</v>
      </c>
      <c r="AA1803" s="272" t="s">
        <v>677</v>
      </c>
      <c r="AB1803" s="272" t="s">
        <v>677</v>
      </c>
      <c r="AC1803" s="272" t="s">
        <v>677</v>
      </c>
      <c r="AD1803" s="272" t="s">
        <v>677</v>
      </c>
      <c r="AE1803" s="272" t="s">
        <v>677</v>
      </c>
      <c r="AF1803" s="272" t="s">
        <v>677</v>
      </c>
      <c r="AG1803" s="272" t="s">
        <v>677</v>
      </c>
      <c r="AH1803" s="272" t="s">
        <v>677</v>
      </c>
      <c r="AI1803" s="272" t="s">
        <v>677</v>
      </c>
      <c r="AJ1803" s="272" t="s">
        <v>677</v>
      </c>
      <c r="AK1803" s="272" t="s">
        <v>677</v>
      </c>
      <c r="AL1803" s="272" t="s">
        <v>677</v>
      </c>
      <c r="AM1803" s="272" t="s">
        <v>677</v>
      </c>
      <c r="AN1803" s="272" t="s">
        <v>677</v>
      </c>
      <c r="AO1803" s="272" t="s">
        <v>677</v>
      </c>
      <c r="AP1803" s="272" t="s">
        <v>677</v>
      </c>
      <c r="AQ1803" s="272" t="s">
        <v>677</v>
      </c>
      <c r="AR1803" s="272" t="s">
        <v>677</v>
      </c>
      <c r="AS1803" s="272" t="s">
        <v>677</v>
      </c>
      <c r="AT1803" s="272" t="s">
        <v>677</v>
      </c>
      <c r="AU1803" s="272" t="s">
        <v>677</v>
      </c>
      <c r="AV1803" s="272" t="s">
        <v>677</v>
      </c>
      <c r="AW1803" s="272" t="s">
        <v>677</v>
      </c>
      <c r="AX1803" s="272" t="s">
        <v>677</v>
      </c>
    </row>
    <row r="1804" spans="1:50">
      <c r="A1804" s="272">
        <v>811594</v>
      </c>
      <c r="B1804" s="272" t="s">
        <v>712</v>
      </c>
      <c r="C1804" s="272" t="s">
        <v>262</v>
      </c>
      <c r="D1804" s="272" t="s">
        <v>262</v>
      </c>
      <c r="E1804" s="272" t="s">
        <v>264</v>
      </c>
      <c r="F1804" s="272" t="s">
        <v>264</v>
      </c>
      <c r="G1804" s="272" t="s">
        <v>262</v>
      </c>
      <c r="H1804" s="272" t="s">
        <v>264</v>
      </c>
      <c r="I1804" s="272" t="s">
        <v>264</v>
      </c>
      <c r="J1804" s="272" t="s">
        <v>264</v>
      </c>
      <c r="K1804" s="272" t="s">
        <v>264</v>
      </c>
      <c r="L1804" s="272" t="s">
        <v>264</v>
      </c>
      <c r="M1804" s="272" t="s">
        <v>263</v>
      </c>
      <c r="N1804" s="272" t="s">
        <v>264</v>
      </c>
      <c r="O1804" s="272" t="s">
        <v>677</v>
      </c>
      <c r="P1804" s="272" t="s">
        <v>677</v>
      </c>
      <c r="Q1804" s="272" t="s">
        <v>677</v>
      </c>
      <c r="R1804" s="272" t="s">
        <v>677</v>
      </c>
      <c r="S1804" s="272" t="s">
        <v>677</v>
      </c>
      <c r="T1804" s="272" t="s">
        <v>677</v>
      </c>
      <c r="U1804" s="272" t="s">
        <v>677</v>
      </c>
      <c r="V1804" s="272" t="s">
        <v>677</v>
      </c>
      <c r="W1804" s="272" t="s">
        <v>677</v>
      </c>
      <c r="X1804" s="272" t="s">
        <v>677</v>
      </c>
      <c r="Y1804" s="272" t="s">
        <v>677</v>
      </c>
      <c r="Z1804" s="272" t="s">
        <v>677</v>
      </c>
      <c r="AA1804" s="272" t="s">
        <v>677</v>
      </c>
      <c r="AB1804" s="272" t="s">
        <v>677</v>
      </c>
      <c r="AC1804" s="272" t="s">
        <v>677</v>
      </c>
      <c r="AD1804" s="272" t="s">
        <v>677</v>
      </c>
      <c r="AE1804" s="272" t="s">
        <v>677</v>
      </c>
      <c r="AF1804" s="272" t="s">
        <v>677</v>
      </c>
      <c r="AG1804" s="272" t="s">
        <v>677</v>
      </c>
      <c r="AH1804" s="272" t="s">
        <v>677</v>
      </c>
      <c r="AI1804" s="272" t="s">
        <v>677</v>
      </c>
      <c r="AJ1804" s="272" t="s">
        <v>677</v>
      </c>
      <c r="AK1804" s="272" t="s">
        <v>677</v>
      </c>
      <c r="AL1804" s="272" t="s">
        <v>677</v>
      </c>
      <c r="AM1804" s="272" t="s">
        <v>677</v>
      </c>
      <c r="AN1804" s="272" t="s">
        <v>677</v>
      </c>
      <c r="AO1804" s="272" t="s">
        <v>677</v>
      </c>
      <c r="AP1804" s="272" t="s">
        <v>677</v>
      </c>
      <c r="AQ1804" s="272" t="s">
        <v>677</v>
      </c>
      <c r="AR1804" s="272" t="s">
        <v>677</v>
      </c>
      <c r="AS1804" s="272" t="s">
        <v>677</v>
      </c>
      <c r="AT1804" s="272" t="s">
        <v>677</v>
      </c>
      <c r="AU1804" s="272" t="s">
        <v>677</v>
      </c>
      <c r="AV1804" s="272" t="s">
        <v>677</v>
      </c>
      <c r="AW1804" s="272" t="s">
        <v>677</v>
      </c>
      <c r="AX1804" s="272" t="s">
        <v>677</v>
      </c>
    </row>
    <row r="1805" spans="1:50">
      <c r="A1805" s="272">
        <v>811596</v>
      </c>
      <c r="B1805" s="272" t="s">
        <v>712</v>
      </c>
      <c r="C1805" s="272" t="s">
        <v>264</v>
      </c>
      <c r="D1805" s="272" t="s">
        <v>262</v>
      </c>
      <c r="E1805" s="272" t="s">
        <v>262</v>
      </c>
      <c r="F1805" s="272" t="s">
        <v>262</v>
      </c>
      <c r="G1805" s="272" t="s">
        <v>262</v>
      </c>
      <c r="H1805" s="272" t="s">
        <v>264</v>
      </c>
      <c r="I1805" s="272" t="s">
        <v>262</v>
      </c>
      <c r="J1805" s="272" t="s">
        <v>264</v>
      </c>
      <c r="K1805" s="272" t="s">
        <v>264</v>
      </c>
      <c r="L1805" s="272" t="s">
        <v>264</v>
      </c>
      <c r="M1805" s="272" t="s">
        <v>264</v>
      </c>
      <c r="N1805" s="272" t="s">
        <v>263</v>
      </c>
      <c r="O1805" s="272" t="s">
        <v>677</v>
      </c>
      <c r="P1805" s="272" t="s">
        <v>677</v>
      </c>
      <c r="Q1805" s="272" t="s">
        <v>677</v>
      </c>
      <c r="R1805" s="272" t="s">
        <v>677</v>
      </c>
      <c r="S1805" s="272" t="s">
        <v>677</v>
      </c>
      <c r="T1805" s="272" t="s">
        <v>677</v>
      </c>
      <c r="U1805" s="272" t="s">
        <v>677</v>
      </c>
      <c r="V1805" s="272" t="s">
        <v>677</v>
      </c>
      <c r="W1805" s="272" t="s">
        <v>677</v>
      </c>
      <c r="X1805" s="272" t="s">
        <v>677</v>
      </c>
      <c r="Y1805" s="272" t="s">
        <v>677</v>
      </c>
      <c r="Z1805" s="272" t="s">
        <v>677</v>
      </c>
      <c r="AA1805" s="272" t="s">
        <v>677</v>
      </c>
      <c r="AB1805" s="272" t="s">
        <v>677</v>
      </c>
      <c r="AC1805" s="272" t="s">
        <v>677</v>
      </c>
      <c r="AD1805" s="272" t="s">
        <v>677</v>
      </c>
      <c r="AE1805" s="272" t="s">
        <v>677</v>
      </c>
      <c r="AF1805" s="272" t="s">
        <v>677</v>
      </c>
      <c r="AG1805" s="272" t="s">
        <v>677</v>
      </c>
      <c r="AH1805" s="272" t="s">
        <v>677</v>
      </c>
      <c r="AI1805" s="272" t="s">
        <v>677</v>
      </c>
      <c r="AJ1805" s="272" t="s">
        <v>677</v>
      </c>
      <c r="AK1805" s="272" t="s">
        <v>677</v>
      </c>
      <c r="AL1805" s="272" t="s">
        <v>677</v>
      </c>
      <c r="AM1805" s="272" t="s">
        <v>677</v>
      </c>
      <c r="AN1805" s="272" t="s">
        <v>677</v>
      </c>
      <c r="AO1805" s="272" t="s">
        <v>677</v>
      </c>
      <c r="AP1805" s="272" t="s">
        <v>677</v>
      </c>
      <c r="AQ1805" s="272" t="s">
        <v>677</v>
      </c>
      <c r="AR1805" s="272" t="s">
        <v>677</v>
      </c>
      <c r="AS1805" s="272" t="s">
        <v>677</v>
      </c>
      <c r="AT1805" s="272" t="s">
        <v>677</v>
      </c>
      <c r="AU1805" s="272" t="s">
        <v>677</v>
      </c>
      <c r="AV1805" s="272" t="s">
        <v>677</v>
      </c>
      <c r="AW1805" s="272" t="s">
        <v>677</v>
      </c>
      <c r="AX1805" s="272" t="s">
        <v>677</v>
      </c>
    </row>
    <row r="1806" spans="1:50">
      <c r="A1806" s="272">
        <v>811598</v>
      </c>
      <c r="B1806" s="272" t="s">
        <v>712</v>
      </c>
      <c r="C1806" s="272" t="s">
        <v>262</v>
      </c>
      <c r="D1806" s="272" t="s">
        <v>263</v>
      </c>
      <c r="E1806" s="272" t="s">
        <v>262</v>
      </c>
      <c r="F1806" s="272" t="s">
        <v>263</v>
      </c>
      <c r="G1806" s="272" t="s">
        <v>264</v>
      </c>
      <c r="H1806" s="272" t="s">
        <v>262</v>
      </c>
      <c r="I1806" s="272" t="s">
        <v>264</v>
      </c>
      <c r="J1806" s="272" t="s">
        <v>263</v>
      </c>
      <c r="K1806" s="272" t="s">
        <v>263</v>
      </c>
      <c r="L1806" s="272" t="s">
        <v>263</v>
      </c>
      <c r="M1806" s="272" t="s">
        <v>264</v>
      </c>
      <c r="N1806" s="272" t="s">
        <v>264</v>
      </c>
      <c r="O1806" s="272" t="s">
        <v>677</v>
      </c>
      <c r="P1806" s="272" t="s">
        <v>677</v>
      </c>
      <c r="Q1806" s="272" t="s">
        <v>677</v>
      </c>
      <c r="R1806" s="272" t="s">
        <v>677</v>
      </c>
      <c r="S1806" s="272" t="s">
        <v>677</v>
      </c>
      <c r="T1806" s="272" t="s">
        <v>677</v>
      </c>
      <c r="U1806" s="272" t="s">
        <v>677</v>
      </c>
      <c r="V1806" s="272" t="s">
        <v>677</v>
      </c>
      <c r="W1806" s="272" t="s">
        <v>677</v>
      </c>
      <c r="X1806" s="272" t="s">
        <v>677</v>
      </c>
      <c r="Y1806" s="272" t="s">
        <v>677</v>
      </c>
      <c r="Z1806" s="272" t="s">
        <v>677</v>
      </c>
      <c r="AA1806" s="272" t="s">
        <v>677</v>
      </c>
      <c r="AB1806" s="272" t="s">
        <v>677</v>
      </c>
      <c r="AC1806" s="272" t="s">
        <v>677</v>
      </c>
      <c r="AD1806" s="272" t="s">
        <v>677</v>
      </c>
      <c r="AE1806" s="272" t="s">
        <v>677</v>
      </c>
      <c r="AF1806" s="272" t="s">
        <v>677</v>
      </c>
      <c r="AG1806" s="272" t="s">
        <v>677</v>
      </c>
      <c r="AH1806" s="272" t="s">
        <v>677</v>
      </c>
      <c r="AI1806" s="272" t="s">
        <v>677</v>
      </c>
      <c r="AJ1806" s="272" t="s">
        <v>677</v>
      </c>
      <c r="AK1806" s="272" t="s">
        <v>677</v>
      </c>
      <c r="AL1806" s="272" t="s">
        <v>677</v>
      </c>
      <c r="AM1806" s="272" t="s">
        <v>677</v>
      </c>
      <c r="AN1806" s="272" t="s">
        <v>677</v>
      </c>
      <c r="AO1806" s="272" t="s">
        <v>677</v>
      </c>
      <c r="AP1806" s="272" t="s">
        <v>677</v>
      </c>
      <c r="AQ1806" s="272" t="s">
        <v>677</v>
      </c>
      <c r="AR1806" s="272" t="s">
        <v>677</v>
      </c>
      <c r="AS1806" s="272" t="s">
        <v>677</v>
      </c>
      <c r="AT1806" s="272" t="s">
        <v>677</v>
      </c>
      <c r="AU1806" s="272" t="s">
        <v>677</v>
      </c>
      <c r="AV1806" s="272" t="s">
        <v>677</v>
      </c>
      <c r="AW1806" s="272" t="s">
        <v>677</v>
      </c>
      <c r="AX1806" s="272" t="s">
        <v>677</v>
      </c>
    </row>
    <row r="1807" spans="1:50">
      <c r="A1807" s="272">
        <v>811608</v>
      </c>
      <c r="B1807" s="272" t="s">
        <v>712</v>
      </c>
      <c r="C1807" s="272" t="s">
        <v>262</v>
      </c>
      <c r="D1807" s="272" t="s">
        <v>264</v>
      </c>
      <c r="E1807" s="272" t="s">
        <v>264</v>
      </c>
      <c r="F1807" s="272" t="s">
        <v>264</v>
      </c>
      <c r="G1807" s="272" t="s">
        <v>264</v>
      </c>
      <c r="H1807" s="272" t="s">
        <v>264</v>
      </c>
      <c r="I1807" s="272" t="s">
        <v>264</v>
      </c>
      <c r="J1807" s="272" t="s">
        <v>263</v>
      </c>
      <c r="K1807" s="272" t="s">
        <v>264</v>
      </c>
      <c r="L1807" s="272" t="s">
        <v>263</v>
      </c>
      <c r="M1807" s="272" t="s">
        <v>264</v>
      </c>
      <c r="N1807" s="272" t="s">
        <v>263</v>
      </c>
      <c r="O1807" s="272" t="s">
        <v>677</v>
      </c>
      <c r="P1807" s="272" t="s">
        <v>677</v>
      </c>
      <c r="Q1807" s="272" t="s">
        <v>677</v>
      </c>
      <c r="R1807" s="272" t="s">
        <v>677</v>
      </c>
      <c r="S1807" s="272" t="s">
        <v>677</v>
      </c>
      <c r="T1807" s="272" t="s">
        <v>677</v>
      </c>
      <c r="U1807" s="272" t="s">
        <v>677</v>
      </c>
      <c r="V1807" s="272" t="s">
        <v>677</v>
      </c>
      <c r="W1807" s="272" t="s">
        <v>677</v>
      </c>
      <c r="X1807" s="272" t="s">
        <v>677</v>
      </c>
      <c r="Y1807" s="272" t="s">
        <v>677</v>
      </c>
      <c r="Z1807" s="272" t="s">
        <v>677</v>
      </c>
      <c r="AA1807" s="272" t="s">
        <v>677</v>
      </c>
      <c r="AB1807" s="272" t="s">
        <v>677</v>
      </c>
      <c r="AC1807" s="272" t="s">
        <v>677</v>
      </c>
      <c r="AD1807" s="272" t="s">
        <v>677</v>
      </c>
      <c r="AE1807" s="272" t="s">
        <v>677</v>
      </c>
      <c r="AF1807" s="272" t="s">
        <v>677</v>
      </c>
      <c r="AG1807" s="272" t="s">
        <v>677</v>
      </c>
      <c r="AH1807" s="272" t="s">
        <v>677</v>
      </c>
      <c r="AI1807" s="272" t="s">
        <v>677</v>
      </c>
      <c r="AJ1807" s="272" t="s">
        <v>677</v>
      </c>
      <c r="AK1807" s="272" t="s">
        <v>677</v>
      </c>
      <c r="AL1807" s="272" t="s">
        <v>677</v>
      </c>
      <c r="AM1807" s="272" t="s">
        <v>677</v>
      </c>
      <c r="AN1807" s="272" t="s">
        <v>677</v>
      </c>
      <c r="AO1807" s="272" t="s">
        <v>677</v>
      </c>
      <c r="AP1807" s="272" t="s">
        <v>677</v>
      </c>
      <c r="AQ1807" s="272" t="s">
        <v>677</v>
      </c>
      <c r="AR1807" s="272" t="s">
        <v>677</v>
      </c>
      <c r="AS1807" s="272" t="s">
        <v>677</v>
      </c>
      <c r="AT1807" s="272" t="s">
        <v>677</v>
      </c>
      <c r="AU1807" s="272" t="s">
        <v>677</v>
      </c>
      <c r="AV1807" s="272" t="s">
        <v>677</v>
      </c>
      <c r="AW1807" s="272" t="s">
        <v>677</v>
      </c>
      <c r="AX1807" s="272" t="s">
        <v>677</v>
      </c>
    </row>
    <row r="1808" spans="1:50">
      <c r="A1808" s="272">
        <v>811617</v>
      </c>
      <c r="B1808" s="272" t="s">
        <v>712</v>
      </c>
      <c r="C1808" s="272" t="s">
        <v>262</v>
      </c>
      <c r="D1808" s="272" t="s">
        <v>262</v>
      </c>
      <c r="E1808" s="272" t="s">
        <v>264</v>
      </c>
      <c r="F1808" s="272" t="s">
        <v>263</v>
      </c>
      <c r="G1808" s="272" t="s">
        <v>263</v>
      </c>
      <c r="H1808" s="272" t="s">
        <v>263</v>
      </c>
      <c r="I1808" s="272" t="s">
        <v>263</v>
      </c>
      <c r="J1808" s="272" t="s">
        <v>263</v>
      </c>
      <c r="K1808" s="272" t="s">
        <v>263</v>
      </c>
      <c r="L1808" s="272" t="s">
        <v>263</v>
      </c>
      <c r="M1808" s="272" t="s">
        <v>263</v>
      </c>
      <c r="N1808" s="272" t="s">
        <v>263</v>
      </c>
      <c r="O1808" s="272" t="s">
        <v>677</v>
      </c>
      <c r="P1808" s="272" t="s">
        <v>677</v>
      </c>
      <c r="Q1808" s="272" t="s">
        <v>677</v>
      </c>
      <c r="R1808" s="272" t="s">
        <v>677</v>
      </c>
      <c r="S1808" s="272" t="s">
        <v>677</v>
      </c>
      <c r="T1808" s="272" t="s">
        <v>677</v>
      </c>
      <c r="U1808" s="272" t="s">
        <v>677</v>
      </c>
      <c r="V1808" s="272" t="s">
        <v>677</v>
      </c>
      <c r="W1808" s="272" t="s">
        <v>677</v>
      </c>
      <c r="X1808" s="272" t="s">
        <v>677</v>
      </c>
      <c r="Y1808" s="272" t="s">
        <v>677</v>
      </c>
      <c r="Z1808" s="272" t="s">
        <v>677</v>
      </c>
      <c r="AA1808" s="272" t="s">
        <v>677</v>
      </c>
      <c r="AB1808" s="272" t="s">
        <v>677</v>
      </c>
      <c r="AC1808" s="272" t="s">
        <v>677</v>
      </c>
      <c r="AD1808" s="272" t="s">
        <v>677</v>
      </c>
      <c r="AE1808" s="272" t="s">
        <v>677</v>
      </c>
      <c r="AF1808" s="272" t="s">
        <v>677</v>
      </c>
      <c r="AG1808" s="272" t="s">
        <v>677</v>
      </c>
      <c r="AH1808" s="272" t="s">
        <v>677</v>
      </c>
      <c r="AI1808" s="272" t="s">
        <v>677</v>
      </c>
      <c r="AJ1808" s="272" t="s">
        <v>677</v>
      </c>
      <c r="AK1808" s="272" t="s">
        <v>677</v>
      </c>
      <c r="AL1808" s="272" t="s">
        <v>677</v>
      </c>
      <c r="AM1808" s="272" t="s">
        <v>677</v>
      </c>
      <c r="AN1808" s="272" t="s">
        <v>677</v>
      </c>
      <c r="AO1808" s="272" t="s">
        <v>677</v>
      </c>
      <c r="AP1808" s="272" t="s">
        <v>677</v>
      </c>
      <c r="AQ1808" s="272" t="s">
        <v>677</v>
      </c>
      <c r="AR1808" s="272" t="s">
        <v>677</v>
      </c>
      <c r="AS1808" s="272" t="s">
        <v>677</v>
      </c>
      <c r="AT1808" s="272" t="s">
        <v>677</v>
      </c>
      <c r="AU1808" s="272" t="s">
        <v>677</v>
      </c>
      <c r="AV1808" s="272" t="s">
        <v>677</v>
      </c>
      <c r="AW1808" s="272" t="s">
        <v>677</v>
      </c>
      <c r="AX1808" s="272" t="s">
        <v>677</v>
      </c>
    </row>
    <row r="1809" spans="1:50">
      <c r="A1809" s="272">
        <v>811631</v>
      </c>
      <c r="B1809" s="272" t="s">
        <v>712</v>
      </c>
      <c r="C1809" s="272" t="s">
        <v>262</v>
      </c>
      <c r="D1809" s="272" t="s">
        <v>262</v>
      </c>
      <c r="E1809" s="272" t="s">
        <v>264</v>
      </c>
      <c r="F1809" s="272" t="s">
        <v>262</v>
      </c>
      <c r="G1809" s="272" t="s">
        <v>262</v>
      </c>
      <c r="H1809" s="272" t="s">
        <v>262</v>
      </c>
      <c r="I1809" s="272" t="s">
        <v>264</v>
      </c>
      <c r="J1809" s="272" t="s">
        <v>262</v>
      </c>
      <c r="K1809" s="272" t="s">
        <v>262</v>
      </c>
      <c r="L1809" s="272" t="s">
        <v>262</v>
      </c>
      <c r="M1809" s="272" t="s">
        <v>262</v>
      </c>
      <c r="N1809" s="272" t="s">
        <v>264</v>
      </c>
      <c r="O1809" s="272" t="s">
        <v>677</v>
      </c>
      <c r="P1809" s="272" t="s">
        <v>677</v>
      </c>
      <c r="Q1809" s="272" t="s">
        <v>677</v>
      </c>
      <c r="R1809" s="272" t="s">
        <v>677</v>
      </c>
      <c r="S1809" s="272" t="s">
        <v>677</v>
      </c>
      <c r="T1809" s="272" t="s">
        <v>677</v>
      </c>
      <c r="U1809" s="272" t="s">
        <v>677</v>
      </c>
      <c r="V1809" s="272" t="s">
        <v>677</v>
      </c>
      <c r="W1809" s="272" t="s">
        <v>677</v>
      </c>
      <c r="X1809" s="272" t="s">
        <v>677</v>
      </c>
      <c r="Y1809" s="272" t="s">
        <v>677</v>
      </c>
      <c r="Z1809" s="272" t="s">
        <v>677</v>
      </c>
      <c r="AA1809" s="272" t="s">
        <v>677</v>
      </c>
      <c r="AB1809" s="272" t="s">
        <v>677</v>
      </c>
      <c r="AC1809" s="272" t="s">
        <v>677</v>
      </c>
      <c r="AD1809" s="272" t="s">
        <v>677</v>
      </c>
      <c r="AE1809" s="272" t="s">
        <v>677</v>
      </c>
      <c r="AF1809" s="272" t="s">
        <v>677</v>
      </c>
      <c r="AG1809" s="272" t="s">
        <v>677</v>
      </c>
      <c r="AH1809" s="272" t="s">
        <v>677</v>
      </c>
      <c r="AI1809" s="272" t="s">
        <v>677</v>
      </c>
      <c r="AJ1809" s="272" t="s">
        <v>677</v>
      </c>
      <c r="AK1809" s="272" t="s">
        <v>677</v>
      </c>
      <c r="AL1809" s="272" t="s">
        <v>677</v>
      </c>
      <c r="AM1809" s="272" t="s">
        <v>677</v>
      </c>
      <c r="AN1809" s="272" t="s">
        <v>677</v>
      </c>
      <c r="AO1809" s="272" t="s">
        <v>677</v>
      </c>
      <c r="AP1809" s="272" t="s">
        <v>677</v>
      </c>
      <c r="AQ1809" s="272" t="s">
        <v>677</v>
      </c>
      <c r="AR1809" s="272" t="s">
        <v>677</v>
      </c>
      <c r="AS1809" s="272" t="s">
        <v>677</v>
      </c>
      <c r="AT1809" s="272" t="s">
        <v>677</v>
      </c>
      <c r="AU1809" s="272" t="s">
        <v>677</v>
      </c>
      <c r="AV1809" s="272" t="s">
        <v>677</v>
      </c>
      <c r="AW1809" s="272" t="s">
        <v>677</v>
      </c>
      <c r="AX1809" s="272" t="s">
        <v>677</v>
      </c>
    </row>
    <row r="1810" spans="1:50">
      <c r="A1810" s="272">
        <v>811645</v>
      </c>
      <c r="B1810" s="272" t="s">
        <v>712</v>
      </c>
      <c r="C1810" s="272" t="s">
        <v>263</v>
      </c>
      <c r="D1810" s="272" t="s">
        <v>263</v>
      </c>
      <c r="E1810" s="272" t="s">
        <v>263</v>
      </c>
      <c r="F1810" s="272" t="s">
        <v>264</v>
      </c>
      <c r="G1810" s="272" t="s">
        <v>263</v>
      </c>
      <c r="H1810" s="272" t="s">
        <v>264</v>
      </c>
      <c r="I1810" s="272" t="s">
        <v>264</v>
      </c>
      <c r="J1810" s="272" t="s">
        <v>263</v>
      </c>
      <c r="K1810" s="272" t="s">
        <v>263</v>
      </c>
      <c r="L1810" s="272" t="s">
        <v>264</v>
      </c>
      <c r="M1810" s="272" t="s">
        <v>263</v>
      </c>
      <c r="N1810" s="272" t="s">
        <v>263</v>
      </c>
      <c r="O1810" s="272" t="s">
        <v>677</v>
      </c>
      <c r="P1810" s="272" t="s">
        <v>677</v>
      </c>
      <c r="Q1810" s="272" t="s">
        <v>677</v>
      </c>
      <c r="R1810" s="272" t="s">
        <v>677</v>
      </c>
      <c r="S1810" s="272" t="s">
        <v>677</v>
      </c>
      <c r="T1810" s="272" t="s">
        <v>677</v>
      </c>
      <c r="U1810" s="272" t="s">
        <v>677</v>
      </c>
      <c r="V1810" s="272" t="s">
        <v>677</v>
      </c>
      <c r="W1810" s="272" t="s">
        <v>677</v>
      </c>
      <c r="X1810" s="272" t="s">
        <v>677</v>
      </c>
      <c r="Y1810" s="272" t="s">
        <v>677</v>
      </c>
      <c r="Z1810" s="272" t="s">
        <v>677</v>
      </c>
      <c r="AA1810" s="272" t="s">
        <v>677</v>
      </c>
      <c r="AB1810" s="272" t="s">
        <v>677</v>
      </c>
      <c r="AC1810" s="272" t="s">
        <v>677</v>
      </c>
      <c r="AD1810" s="272" t="s">
        <v>677</v>
      </c>
      <c r="AE1810" s="272" t="s">
        <v>677</v>
      </c>
      <c r="AF1810" s="272" t="s">
        <v>677</v>
      </c>
      <c r="AG1810" s="272" t="s">
        <v>677</v>
      </c>
      <c r="AH1810" s="272" t="s">
        <v>677</v>
      </c>
      <c r="AI1810" s="272" t="s">
        <v>677</v>
      </c>
      <c r="AJ1810" s="272" t="s">
        <v>677</v>
      </c>
      <c r="AK1810" s="272" t="s">
        <v>677</v>
      </c>
      <c r="AL1810" s="272" t="s">
        <v>677</v>
      </c>
      <c r="AM1810" s="272" t="s">
        <v>677</v>
      </c>
      <c r="AN1810" s="272" t="s">
        <v>677</v>
      </c>
      <c r="AO1810" s="272" t="s">
        <v>677</v>
      </c>
      <c r="AP1810" s="272" t="s">
        <v>677</v>
      </c>
      <c r="AQ1810" s="272" t="s">
        <v>677</v>
      </c>
      <c r="AR1810" s="272" t="s">
        <v>677</v>
      </c>
      <c r="AS1810" s="272" t="s">
        <v>677</v>
      </c>
      <c r="AT1810" s="272" t="s">
        <v>677</v>
      </c>
      <c r="AU1810" s="272" t="s">
        <v>677</v>
      </c>
      <c r="AV1810" s="272" t="s">
        <v>677</v>
      </c>
      <c r="AW1810" s="272" t="s">
        <v>677</v>
      </c>
      <c r="AX1810" s="272" t="s">
        <v>677</v>
      </c>
    </row>
    <row r="1811" spans="1:50">
      <c r="A1811" s="272">
        <v>811650</v>
      </c>
      <c r="B1811" s="272" t="s">
        <v>712</v>
      </c>
      <c r="C1811" s="272" t="s">
        <v>264</v>
      </c>
      <c r="D1811" s="272" t="s">
        <v>263</v>
      </c>
      <c r="E1811" s="272" t="s">
        <v>264</v>
      </c>
      <c r="F1811" s="272" t="s">
        <v>264</v>
      </c>
      <c r="G1811" s="272" t="s">
        <v>264</v>
      </c>
      <c r="H1811" s="272" t="s">
        <v>264</v>
      </c>
      <c r="I1811" s="272" t="s">
        <v>263</v>
      </c>
      <c r="J1811" s="272" t="s">
        <v>263</v>
      </c>
      <c r="K1811" s="272" t="s">
        <v>264</v>
      </c>
      <c r="L1811" s="272" t="s">
        <v>264</v>
      </c>
      <c r="M1811" s="272" t="s">
        <v>264</v>
      </c>
      <c r="N1811" s="272" t="s">
        <v>263</v>
      </c>
      <c r="O1811" s="272" t="s">
        <v>677</v>
      </c>
      <c r="P1811" s="272" t="s">
        <v>677</v>
      </c>
      <c r="Q1811" s="272" t="s">
        <v>677</v>
      </c>
      <c r="R1811" s="272" t="s">
        <v>677</v>
      </c>
      <c r="S1811" s="272" t="s">
        <v>677</v>
      </c>
      <c r="T1811" s="272" t="s">
        <v>677</v>
      </c>
      <c r="U1811" s="272" t="s">
        <v>677</v>
      </c>
      <c r="V1811" s="272" t="s">
        <v>677</v>
      </c>
      <c r="W1811" s="272" t="s">
        <v>677</v>
      </c>
      <c r="X1811" s="272" t="s">
        <v>677</v>
      </c>
      <c r="Y1811" s="272" t="s">
        <v>677</v>
      </c>
      <c r="Z1811" s="272" t="s">
        <v>677</v>
      </c>
      <c r="AA1811" s="272" t="s">
        <v>677</v>
      </c>
      <c r="AB1811" s="272" t="s">
        <v>677</v>
      </c>
      <c r="AC1811" s="272" t="s">
        <v>677</v>
      </c>
      <c r="AD1811" s="272" t="s">
        <v>677</v>
      </c>
      <c r="AE1811" s="272" t="s">
        <v>677</v>
      </c>
      <c r="AF1811" s="272" t="s">
        <v>677</v>
      </c>
      <c r="AG1811" s="272" t="s">
        <v>677</v>
      </c>
      <c r="AH1811" s="272" t="s">
        <v>677</v>
      </c>
      <c r="AI1811" s="272" t="s">
        <v>677</v>
      </c>
      <c r="AJ1811" s="272" t="s">
        <v>677</v>
      </c>
      <c r="AK1811" s="272" t="s">
        <v>677</v>
      </c>
      <c r="AL1811" s="272" t="s">
        <v>677</v>
      </c>
      <c r="AM1811" s="272" t="s">
        <v>677</v>
      </c>
      <c r="AN1811" s="272" t="s">
        <v>677</v>
      </c>
      <c r="AO1811" s="272" t="s">
        <v>677</v>
      </c>
      <c r="AP1811" s="272" t="s">
        <v>677</v>
      </c>
      <c r="AQ1811" s="272" t="s">
        <v>677</v>
      </c>
      <c r="AR1811" s="272" t="s">
        <v>677</v>
      </c>
      <c r="AS1811" s="272" t="s">
        <v>677</v>
      </c>
      <c r="AT1811" s="272" t="s">
        <v>677</v>
      </c>
      <c r="AU1811" s="272" t="s">
        <v>677</v>
      </c>
      <c r="AV1811" s="272" t="s">
        <v>677</v>
      </c>
      <c r="AW1811" s="272" t="s">
        <v>677</v>
      </c>
      <c r="AX1811" s="272" t="s">
        <v>677</v>
      </c>
    </row>
    <row r="1812" spans="1:50">
      <c r="A1812" s="272">
        <v>811651</v>
      </c>
      <c r="B1812" s="272" t="s">
        <v>712</v>
      </c>
      <c r="C1812" s="272" t="s">
        <v>264</v>
      </c>
      <c r="D1812" s="272" t="s">
        <v>264</v>
      </c>
      <c r="E1812" s="272" t="s">
        <v>264</v>
      </c>
      <c r="F1812" s="272" t="s">
        <v>264</v>
      </c>
      <c r="G1812" s="272" t="s">
        <v>264</v>
      </c>
      <c r="H1812" s="272" t="s">
        <v>264</v>
      </c>
      <c r="I1812" s="272" t="s">
        <v>262</v>
      </c>
      <c r="J1812" s="272" t="s">
        <v>264</v>
      </c>
      <c r="K1812" s="272" t="s">
        <v>264</v>
      </c>
      <c r="L1812" s="272" t="s">
        <v>264</v>
      </c>
      <c r="M1812" s="272" t="s">
        <v>262</v>
      </c>
      <c r="N1812" s="272" t="s">
        <v>264</v>
      </c>
      <c r="O1812" s="272" t="s">
        <v>677</v>
      </c>
      <c r="P1812" s="272" t="s">
        <v>677</v>
      </c>
      <c r="Q1812" s="272" t="s">
        <v>677</v>
      </c>
      <c r="R1812" s="272" t="s">
        <v>677</v>
      </c>
      <c r="S1812" s="272" t="s">
        <v>677</v>
      </c>
      <c r="T1812" s="272" t="s">
        <v>677</v>
      </c>
      <c r="U1812" s="272" t="s">
        <v>677</v>
      </c>
      <c r="V1812" s="272" t="s">
        <v>677</v>
      </c>
      <c r="W1812" s="272" t="s">
        <v>677</v>
      </c>
      <c r="X1812" s="272" t="s">
        <v>677</v>
      </c>
      <c r="Y1812" s="272" t="s">
        <v>677</v>
      </c>
      <c r="Z1812" s="272" t="s">
        <v>677</v>
      </c>
      <c r="AA1812" s="272" t="s">
        <v>677</v>
      </c>
      <c r="AB1812" s="272" t="s">
        <v>677</v>
      </c>
      <c r="AC1812" s="272" t="s">
        <v>677</v>
      </c>
      <c r="AD1812" s="272" t="s">
        <v>677</v>
      </c>
      <c r="AE1812" s="272" t="s">
        <v>677</v>
      </c>
      <c r="AF1812" s="272" t="s">
        <v>677</v>
      </c>
      <c r="AG1812" s="272" t="s">
        <v>677</v>
      </c>
      <c r="AH1812" s="272" t="s">
        <v>677</v>
      </c>
      <c r="AI1812" s="272" t="s">
        <v>677</v>
      </c>
      <c r="AJ1812" s="272" t="s">
        <v>677</v>
      </c>
      <c r="AK1812" s="272" t="s">
        <v>677</v>
      </c>
      <c r="AL1812" s="272" t="s">
        <v>677</v>
      </c>
      <c r="AM1812" s="272" t="s">
        <v>677</v>
      </c>
      <c r="AN1812" s="272" t="s">
        <v>677</v>
      </c>
      <c r="AO1812" s="272" t="s">
        <v>677</v>
      </c>
      <c r="AP1812" s="272" t="s">
        <v>677</v>
      </c>
      <c r="AQ1812" s="272" t="s">
        <v>677</v>
      </c>
      <c r="AR1812" s="272" t="s">
        <v>677</v>
      </c>
      <c r="AS1812" s="272" t="s">
        <v>677</v>
      </c>
      <c r="AT1812" s="272" t="s">
        <v>677</v>
      </c>
      <c r="AU1812" s="272" t="s">
        <v>677</v>
      </c>
      <c r="AV1812" s="272" t="s">
        <v>677</v>
      </c>
      <c r="AW1812" s="272" t="s">
        <v>677</v>
      </c>
      <c r="AX1812" s="272" t="s">
        <v>677</v>
      </c>
    </row>
    <row r="1813" spans="1:50">
      <c r="A1813" s="272">
        <v>811658</v>
      </c>
      <c r="B1813" s="272" t="s">
        <v>712</v>
      </c>
      <c r="C1813" s="272" t="s">
        <v>262</v>
      </c>
      <c r="D1813" s="272" t="s">
        <v>262</v>
      </c>
      <c r="E1813" s="272" t="s">
        <v>262</v>
      </c>
      <c r="F1813" s="272" t="s">
        <v>262</v>
      </c>
      <c r="G1813" s="272" t="s">
        <v>264</v>
      </c>
      <c r="H1813" s="272" t="s">
        <v>262</v>
      </c>
      <c r="I1813" s="272" t="s">
        <v>263</v>
      </c>
      <c r="J1813" s="272" t="s">
        <v>263</v>
      </c>
      <c r="K1813" s="272" t="s">
        <v>263</v>
      </c>
      <c r="L1813" s="272" t="s">
        <v>263</v>
      </c>
      <c r="M1813" s="272" t="s">
        <v>263</v>
      </c>
      <c r="N1813" s="272" t="s">
        <v>263</v>
      </c>
      <c r="O1813" s="272" t="s">
        <v>677</v>
      </c>
      <c r="P1813" s="272" t="s">
        <v>677</v>
      </c>
      <c r="Q1813" s="272" t="s">
        <v>677</v>
      </c>
      <c r="R1813" s="272" t="s">
        <v>677</v>
      </c>
      <c r="S1813" s="272" t="s">
        <v>677</v>
      </c>
      <c r="T1813" s="272" t="s">
        <v>677</v>
      </c>
      <c r="U1813" s="272" t="s">
        <v>677</v>
      </c>
      <c r="V1813" s="272" t="s">
        <v>677</v>
      </c>
      <c r="W1813" s="272" t="s">
        <v>677</v>
      </c>
      <c r="X1813" s="272" t="s">
        <v>677</v>
      </c>
      <c r="Y1813" s="272" t="s">
        <v>677</v>
      </c>
      <c r="Z1813" s="272" t="s">
        <v>677</v>
      </c>
      <c r="AA1813" s="272" t="s">
        <v>677</v>
      </c>
      <c r="AB1813" s="272" t="s">
        <v>677</v>
      </c>
      <c r="AC1813" s="272" t="s">
        <v>677</v>
      </c>
      <c r="AD1813" s="272" t="s">
        <v>677</v>
      </c>
      <c r="AE1813" s="272" t="s">
        <v>677</v>
      </c>
      <c r="AF1813" s="272" t="s">
        <v>677</v>
      </c>
      <c r="AG1813" s="272" t="s">
        <v>677</v>
      </c>
      <c r="AH1813" s="272" t="s">
        <v>677</v>
      </c>
      <c r="AI1813" s="272" t="s">
        <v>677</v>
      </c>
      <c r="AJ1813" s="272" t="s">
        <v>677</v>
      </c>
      <c r="AK1813" s="272" t="s">
        <v>677</v>
      </c>
      <c r="AL1813" s="272" t="s">
        <v>677</v>
      </c>
      <c r="AM1813" s="272" t="s">
        <v>677</v>
      </c>
      <c r="AN1813" s="272" t="s">
        <v>677</v>
      </c>
      <c r="AO1813" s="272" t="s">
        <v>677</v>
      </c>
      <c r="AP1813" s="272" t="s">
        <v>677</v>
      </c>
      <c r="AQ1813" s="272" t="s">
        <v>677</v>
      </c>
      <c r="AR1813" s="272" t="s">
        <v>677</v>
      </c>
      <c r="AS1813" s="272" t="s">
        <v>677</v>
      </c>
      <c r="AT1813" s="272" t="s">
        <v>677</v>
      </c>
      <c r="AU1813" s="272" t="s">
        <v>677</v>
      </c>
      <c r="AV1813" s="272" t="s">
        <v>677</v>
      </c>
      <c r="AW1813" s="272" t="s">
        <v>677</v>
      </c>
      <c r="AX1813" s="272" t="s">
        <v>677</v>
      </c>
    </row>
    <row r="1814" spans="1:50">
      <c r="A1814" s="272">
        <v>811663</v>
      </c>
      <c r="B1814" s="272" t="s">
        <v>712</v>
      </c>
      <c r="C1814" s="272" t="s">
        <v>262</v>
      </c>
      <c r="D1814" s="272" t="s">
        <v>264</v>
      </c>
      <c r="E1814" s="272" t="s">
        <v>264</v>
      </c>
      <c r="F1814" s="272" t="s">
        <v>264</v>
      </c>
      <c r="G1814" s="272" t="s">
        <v>263</v>
      </c>
      <c r="H1814" s="272" t="s">
        <v>264</v>
      </c>
      <c r="I1814" s="272" t="s">
        <v>264</v>
      </c>
      <c r="J1814" s="272" t="s">
        <v>263</v>
      </c>
      <c r="K1814" s="272" t="s">
        <v>263</v>
      </c>
      <c r="L1814" s="272" t="s">
        <v>264</v>
      </c>
      <c r="M1814" s="272" t="s">
        <v>262</v>
      </c>
      <c r="N1814" s="272" t="s">
        <v>264</v>
      </c>
      <c r="O1814" s="272" t="s">
        <v>677</v>
      </c>
      <c r="P1814" s="272" t="s">
        <v>677</v>
      </c>
      <c r="Q1814" s="272" t="s">
        <v>677</v>
      </c>
      <c r="R1814" s="272" t="s">
        <v>677</v>
      </c>
      <c r="S1814" s="272" t="s">
        <v>677</v>
      </c>
      <c r="T1814" s="272" t="s">
        <v>677</v>
      </c>
      <c r="U1814" s="272" t="s">
        <v>677</v>
      </c>
      <c r="V1814" s="272" t="s">
        <v>677</v>
      </c>
      <c r="W1814" s="272" t="s">
        <v>677</v>
      </c>
      <c r="X1814" s="272" t="s">
        <v>677</v>
      </c>
      <c r="Y1814" s="272" t="s">
        <v>677</v>
      </c>
      <c r="Z1814" s="272" t="s">
        <v>677</v>
      </c>
      <c r="AA1814" s="272" t="s">
        <v>677</v>
      </c>
      <c r="AB1814" s="272" t="s">
        <v>677</v>
      </c>
      <c r="AC1814" s="272" t="s">
        <v>677</v>
      </c>
      <c r="AD1814" s="272" t="s">
        <v>677</v>
      </c>
      <c r="AE1814" s="272" t="s">
        <v>677</v>
      </c>
      <c r="AF1814" s="272" t="s">
        <v>677</v>
      </c>
      <c r="AG1814" s="272" t="s">
        <v>677</v>
      </c>
      <c r="AH1814" s="272" t="s">
        <v>677</v>
      </c>
      <c r="AI1814" s="272" t="s">
        <v>677</v>
      </c>
      <c r="AJ1814" s="272" t="s">
        <v>677</v>
      </c>
      <c r="AK1814" s="272" t="s">
        <v>677</v>
      </c>
      <c r="AL1814" s="272" t="s">
        <v>677</v>
      </c>
      <c r="AM1814" s="272" t="s">
        <v>677</v>
      </c>
      <c r="AN1814" s="272" t="s">
        <v>677</v>
      </c>
      <c r="AO1814" s="272" t="s">
        <v>677</v>
      </c>
      <c r="AP1814" s="272" t="s">
        <v>677</v>
      </c>
      <c r="AQ1814" s="272" t="s">
        <v>677</v>
      </c>
      <c r="AR1814" s="272" t="s">
        <v>677</v>
      </c>
      <c r="AS1814" s="272" t="s">
        <v>677</v>
      </c>
      <c r="AT1814" s="272" t="s">
        <v>677</v>
      </c>
      <c r="AU1814" s="272" t="s">
        <v>677</v>
      </c>
      <c r="AV1814" s="272" t="s">
        <v>677</v>
      </c>
      <c r="AW1814" s="272" t="s">
        <v>677</v>
      </c>
      <c r="AX1814" s="272" t="s">
        <v>677</v>
      </c>
    </row>
    <row r="1815" spans="1:50">
      <c r="A1815" s="272">
        <v>811669</v>
      </c>
      <c r="B1815" s="272" t="s">
        <v>712</v>
      </c>
      <c r="C1815" s="272" t="s">
        <v>264</v>
      </c>
      <c r="D1815" s="272" t="s">
        <v>262</v>
      </c>
      <c r="E1815" s="272" t="s">
        <v>263</v>
      </c>
      <c r="F1815" s="272" t="s">
        <v>263</v>
      </c>
      <c r="G1815" s="272" t="s">
        <v>264</v>
      </c>
      <c r="H1815" s="272" t="s">
        <v>264</v>
      </c>
      <c r="I1815" s="272" t="s">
        <v>264</v>
      </c>
      <c r="J1815" s="272" t="s">
        <v>263</v>
      </c>
      <c r="K1815" s="272" t="s">
        <v>264</v>
      </c>
      <c r="L1815" s="272" t="s">
        <v>263</v>
      </c>
      <c r="M1815" s="272" t="s">
        <v>263</v>
      </c>
      <c r="N1815" s="272" t="s">
        <v>262</v>
      </c>
      <c r="O1815" s="272" t="s">
        <v>677</v>
      </c>
      <c r="P1815" s="272" t="s">
        <v>677</v>
      </c>
      <c r="Q1815" s="272" t="s">
        <v>677</v>
      </c>
      <c r="R1815" s="272" t="s">
        <v>677</v>
      </c>
      <c r="S1815" s="272" t="s">
        <v>677</v>
      </c>
      <c r="T1815" s="272" t="s">
        <v>677</v>
      </c>
      <c r="U1815" s="272" t="s">
        <v>677</v>
      </c>
      <c r="V1815" s="272" t="s">
        <v>677</v>
      </c>
      <c r="W1815" s="272" t="s">
        <v>677</v>
      </c>
      <c r="X1815" s="272" t="s">
        <v>677</v>
      </c>
      <c r="Y1815" s="272" t="s">
        <v>677</v>
      </c>
      <c r="Z1815" s="272" t="s">
        <v>677</v>
      </c>
      <c r="AA1815" s="272" t="s">
        <v>677</v>
      </c>
      <c r="AB1815" s="272" t="s">
        <v>677</v>
      </c>
      <c r="AC1815" s="272" t="s">
        <v>677</v>
      </c>
      <c r="AD1815" s="272" t="s">
        <v>677</v>
      </c>
      <c r="AE1815" s="272" t="s">
        <v>677</v>
      </c>
      <c r="AF1815" s="272" t="s">
        <v>677</v>
      </c>
      <c r="AG1815" s="272" t="s">
        <v>677</v>
      </c>
      <c r="AH1815" s="272" t="s">
        <v>677</v>
      </c>
      <c r="AI1815" s="272" t="s">
        <v>677</v>
      </c>
      <c r="AJ1815" s="272" t="s">
        <v>677</v>
      </c>
      <c r="AK1815" s="272" t="s">
        <v>677</v>
      </c>
      <c r="AL1815" s="272" t="s">
        <v>677</v>
      </c>
      <c r="AM1815" s="272" t="s">
        <v>677</v>
      </c>
      <c r="AN1815" s="272" t="s">
        <v>677</v>
      </c>
      <c r="AO1815" s="272" t="s">
        <v>677</v>
      </c>
      <c r="AP1815" s="272" t="s">
        <v>677</v>
      </c>
      <c r="AQ1815" s="272" t="s">
        <v>677</v>
      </c>
      <c r="AR1815" s="272" t="s">
        <v>677</v>
      </c>
      <c r="AS1815" s="272" t="s">
        <v>677</v>
      </c>
      <c r="AT1815" s="272" t="s">
        <v>677</v>
      </c>
      <c r="AU1815" s="272" t="s">
        <v>677</v>
      </c>
      <c r="AV1815" s="272" t="s">
        <v>677</v>
      </c>
      <c r="AW1815" s="272" t="s">
        <v>677</v>
      </c>
      <c r="AX1815" s="272" t="s">
        <v>677</v>
      </c>
    </row>
    <row r="1816" spans="1:50">
      <c r="A1816" s="272">
        <v>811677</v>
      </c>
      <c r="B1816" s="272" t="s">
        <v>712</v>
      </c>
      <c r="C1816" s="272" t="s">
        <v>262</v>
      </c>
      <c r="D1816" s="272" t="s">
        <v>262</v>
      </c>
      <c r="E1816" s="272" t="s">
        <v>264</v>
      </c>
      <c r="F1816" s="272" t="s">
        <v>262</v>
      </c>
      <c r="G1816" s="272" t="s">
        <v>264</v>
      </c>
      <c r="H1816" s="272" t="s">
        <v>264</v>
      </c>
      <c r="I1816" s="272" t="s">
        <v>264</v>
      </c>
      <c r="J1816" s="272" t="s">
        <v>262</v>
      </c>
      <c r="K1816" s="272" t="s">
        <v>264</v>
      </c>
      <c r="L1816" s="272" t="s">
        <v>264</v>
      </c>
      <c r="M1816" s="272" t="s">
        <v>263</v>
      </c>
      <c r="N1816" s="272" t="s">
        <v>263</v>
      </c>
      <c r="O1816" s="272" t="s">
        <v>677</v>
      </c>
      <c r="P1816" s="272" t="s">
        <v>677</v>
      </c>
      <c r="Q1816" s="272" t="s">
        <v>677</v>
      </c>
      <c r="R1816" s="272" t="s">
        <v>677</v>
      </c>
      <c r="S1816" s="272" t="s">
        <v>677</v>
      </c>
      <c r="T1816" s="272" t="s">
        <v>677</v>
      </c>
      <c r="U1816" s="272" t="s">
        <v>677</v>
      </c>
      <c r="V1816" s="272" t="s">
        <v>677</v>
      </c>
      <c r="W1816" s="272" t="s">
        <v>677</v>
      </c>
      <c r="X1816" s="272" t="s">
        <v>677</v>
      </c>
      <c r="Y1816" s="272" t="s">
        <v>677</v>
      </c>
      <c r="Z1816" s="272" t="s">
        <v>677</v>
      </c>
      <c r="AA1816" s="272" t="s">
        <v>677</v>
      </c>
      <c r="AB1816" s="272" t="s">
        <v>677</v>
      </c>
      <c r="AC1816" s="272" t="s">
        <v>677</v>
      </c>
      <c r="AD1816" s="272" t="s">
        <v>677</v>
      </c>
      <c r="AE1816" s="272" t="s">
        <v>677</v>
      </c>
      <c r="AF1816" s="272" t="s">
        <v>677</v>
      </c>
      <c r="AG1816" s="272" t="s">
        <v>677</v>
      </c>
      <c r="AH1816" s="272" t="s">
        <v>677</v>
      </c>
      <c r="AI1816" s="272" t="s">
        <v>677</v>
      </c>
      <c r="AJ1816" s="272" t="s">
        <v>677</v>
      </c>
      <c r="AK1816" s="272" t="s">
        <v>677</v>
      </c>
      <c r="AL1816" s="272" t="s">
        <v>677</v>
      </c>
      <c r="AM1816" s="272" t="s">
        <v>677</v>
      </c>
      <c r="AN1816" s="272" t="s">
        <v>677</v>
      </c>
      <c r="AO1816" s="272" t="s">
        <v>677</v>
      </c>
      <c r="AP1816" s="272" t="s">
        <v>677</v>
      </c>
      <c r="AQ1816" s="272" t="s">
        <v>677</v>
      </c>
      <c r="AR1816" s="272" t="s">
        <v>677</v>
      </c>
      <c r="AS1816" s="272" t="s">
        <v>677</v>
      </c>
      <c r="AT1816" s="272" t="s">
        <v>677</v>
      </c>
      <c r="AU1816" s="272" t="s">
        <v>677</v>
      </c>
      <c r="AV1816" s="272" t="s">
        <v>677</v>
      </c>
      <c r="AW1816" s="272" t="s">
        <v>677</v>
      </c>
      <c r="AX1816" s="272" t="s">
        <v>677</v>
      </c>
    </row>
    <row r="1817" spans="1:50">
      <c r="A1817" s="272">
        <v>811683</v>
      </c>
      <c r="B1817" s="272" t="s">
        <v>712</v>
      </c>
      <c r="C1817" s="272" t="s">
        <v>264</v>
      </c>
      <c r="D1817" s="272" t="s">
        <v>262</v>
      </c>
      <c r="E1817" s="272" t="s">
        <v>264</v>
      </c>
      <c r="F1817" s="272" t="s">
        <v>263</v>
      </c>
      <c r="G1817" s="272" t="s">
        <v>264</v>
      </c>
      <c r="H1817" s="272" t="s">
        <v>263</v>
      </c>
      <c r="I1817" s="272" t="s">
        <v>263</v>
      </c>
      <c r="J1817" s="272" t="s">
        <v>263</v>
      </c>
      <c r="K1817" s="272" t="s">
        <v>264</v>
      </c>
      <c r="L1817" s="272" t="s">
        <v>264</v>
      </c>
      <c r="M1817" s="272" t="s">
        <v>263</v>
      </c>
      <c r="N1817" s="272" t="s">
        <v>263</v>
      </c>
      <c r="O1817" s="272" t="s">
        <v>677</v>
      </c>
      <c r="P1817" s="272" t="s">
        <v>677</v>
      </c>
      <c r="Q1817" s="272" t="s">
        <v>677</v>
      </c>
      <c r="R1817" s="272" t="s">
        <v>677</v>
      </c>
      <c r="S1817" s="272" t="s">
        <v>677</v>
      </c>
      <c r="T1817" s="272" t="s">
        <v>677</v>
      </c>
      <c r="U1817" s="272" t="s">
        <v>677</v>
      </c>
      <c r="V1817" s="272" t="s">
        <v>677</v>
      </c>
      <c r="W1817" s="272" t="s">
        <v>677</v>
      </c>
      <c r="X1817" s="272" t="s">
        <v>677</v>
      </c>
      <c r="Y1817" s="272" t="s">
        <v>677</v>
      </c>
      <c r="Z1817" s="272" t="s">
        <v>677</v>
      </c>
      <c r="AA1817" s="272" t="s">
        <v>677</v>
      </c>
      <c r="AB1817" s="272" t="s">
        <v>677</v>
      </c>
      <c r="AC1817" s="272" t="s">
        <v>677</v>
      </c>
      <c r="AD1817" s="272" t="s">
        <v>677</v>
      </c>
      <c r="AE1817" s="272" t="s">
        <v>677</v>
      </c>
      <c r="AF1817" s="272" t="s">
        <v>677</v>
      </c>
      <c r="AG1817" s="272" t="s">
        <v>677</v>
      </c>
      <c r="AH1817" s="272" t="s">
        <v>677</v>
      </c>
      <c r="AI1817" s="272" t="s">
        <v>677</v>
      </c>
      <c r="AJ1817" s="272" t="s">
        <v>677</v>
      </c>
      <c r="AK1817" s="272" t="s">
        <v>677</v>
      </c>
      <c r="AL1817" s="272" t="s">
        <v>677</v>
      </c>
      <c r="AM1817" s="272" t="s">
        <v>677</v>
      </c>
      <c r="AN1817" s="272" t="s">
        <v>677</v>
      </c>
      <c r="AO1817" s="272" t="s">
        <v>677</v>
      </c>
      <c r="AP1817" s="272" t="s">
        <v>677</v>
      </c>
      <c r="AQ1817" s="272" t="s">
        <v>677</v>
      </c>
      <c r="AR1817" s="272" t="s">
        <v>677</v>
      </c>
      <c r="AS1817" s="272" t="s">
        <v>677</v>
      </c>
      <c r="AT1817" s="272" t="s">
        <v>677</v>
      </c>
      <c r="AU1817" s="272" t="s">
        <v>677</v>
      </c>
      <c r="AV1817" s="272" t="s">
        <v>677</v>
      </c>
      <c r="AW1817" s="272" t="s">
        <v>677</v>
      </c>
      <c r="AX1817" s="272" t="s">
        <v>677</v>
      </c>
    </row>
    <row r="1818" spans="1:50">
      <c r="A1818" s="272">
        <v>811687</v>
      </c>
      <c r="B1818" s="272" t="s">
        <v>712</v>
      </c>
      <c r="C1818" s="272" t="s">
        <v>264</v>
      </c>
      <c r="D1818" s="272" t="s">
        <v>264</v>
      </c>
      <c r="E1818" s="272" t="s">
        <v>264</v>
      </c>
      <c r="F1818" s="272" t="s">
        <v>262</v>
      </c>
      <c r="G1818" s="272" t="s">
        <v>263</v>
      </c>
      <c r="H1818" s="272" t="s">
        <v>264</v>
      </c>
      <c r="I1818" s="272" t="s">
        <v>264</v>
      </c>
      <c r="J1818" s="272" t="s">
        <v>262</v>
      </c>
      <c r="K1818" s="272" t="s">
        <v>263</v>
      </c>
      <c r="L1818" s="272" t="s">
        <v>263</v>
      </c>
      <c r="M1818" s="272" t="s">
        <v>262</v>
      </c>
      <c r="N1818" s="272" t="s">
        <v>263</v>
      </c>
      <c r="O1818" s="272" t="s">
        <v>677</v>
      </c>
      <c r="P1818" s="272" t="s">
        <v>677</v>
      </c>
      <c r="Q1818" s="272" t="s">
        <v>677</v>
      </c>
      <c r="R1818" s="272" t="s">
        <v>677</v>
      </c>
      <c r="S1818" s="272" t="s">
        <v>677</v>
      </c>
      <c r="T1818" s="272" t="s">
        <v>677</v>
      </c>
      <c r="U1818" s="272" t="s">
        <v>677</v>
      </c>
      <c r="V1818" s="272" t="s">
        <v>677</v>
      </c>
      <c r="W1818" s="272" t="s">
        <v>677</v>
      </c>
      <c r="X1818" s="272" t="s">
        <v>677</v>
      </c>
      <c r="Y1818" s="272" t="s">
        <v>677</v>
      </c>
      <c r="Z1818" s="272" t="s">
        <v>677</v>
      </c>
      <c r="AA1818" s="272" t="s">
        <v>677</v>
      </c>
      <c r="AB1818" s="272" t="s">
        <v>677</v>
      </c>
      <c r="AC1818" s="272" t="s">
        <v>677</v>
      </c>
      <c r="AD1818" s="272" t="s">
        <v>677</v>
      </c>
      <c r="AE1818" s="272" t="s">
        <v>677</v>
      </c>
      <c r="AF1818" s="272" t="s">
        <v>677</v>
      </c>
      <c r="AG1818" s="272" t="s">
        <v>677</v>
      </c>
      <c r="AH1818" s="272" t="s">
        <v>677</v>
      </c>
      <c r="AI1818" s="272" t="s">
        <v>677</v>
      </c>
      <c r="AJ1818" s="272" t="s">
        <v>677</v>
      </c>
      <c r="AK1818" s="272" t="s">
        <v>677</v>
      </c>
      <c r="AL1818" s="272" t="s">
        <v>677</v>
      </c>
      <c r="AM1818" s="272" t="s">
        <v>677</v>
      </c>
      <c r="AN1818" s="272" t="s">
        <v>677</v>
      </c>
      <c r="AO1818" s="272" t="s">
        <v>677</v>
      </c>
      <c r="AP1818" s="272" t="s">
        <v>677</v>
      </c>
      <c r="AQ1818" s="272" t="s">
        <v>677</v>
      </c>
      <c r="AR1818" s="272" t="s">
        <v>677</v>
      </c>
      <c r="AS1818" s="272" t="s">
        <v>677</v>
      </c>
      <c r="AT1818" s="272" t="s">
        <v>677</v>
      </c>
      <c r="AU1818" s="272" t="s">
        <v>677</v>
      </c>
      <c r="AV1818" s="272" t="s">
        <v>677</v>
      </c>
      <c r="AW1818" s="272" t="s">
        <v>677</v>
      </c>
      <c r="AX1818" s="272" t="s">
        <v>677</v>
      </c>
    </row>
    <row r="1819" spans="1:50">
      <c r="A1819" s="272">
        <v>811691</v>
      </c>
      <c r="B1819" s="272" t="s">
        <v>712</v>
      </c>
      <c r="C1819" s="272" t="s">
        <v>264</v>
      </c>
      <c r="D1819" s="272" t="s">
        <v>262</v>
      </c>
      <c r="E1819" s="272" t="s">
        <v>262</v>
      </c>
      <c r="F1819" s="272" t="s">
        <v>263</v>
      </c>
      <c r="G1819" s="272" t="s">
        <v>264</v>
      </c>
      <c r="H1819" s="272" t="s">
        <v>263</v>
      </c>
      <c r="I1819" s="272" t="s">
        <v>264</v>
      </c>
      <c r="J1819" s="272" t="s">
        <v>264</v>
      </c>
      <c r="K1819" s="272" t="s">
        <v>264</v>
      </c>
      <c r="L1819" s="272" t="s">
        <v>264</v>
      </c>
      <c r="M1819" s="272" t="s">
        <v>264</v>
      </c>
      <c r="N1819" s="272" t="s">
        <v>264</v>
      </c>
      <c r="O1819" s="272" t="s">
        <v>677</v>
      </c>
      <c r="P1819" s="272" t="s">
        <v>677</v>
      </c>
      <c r="Q1819" s="272" t="s">
        <v>677</v>
      </c>
      <c r="R1819" s="272" t="s">
        <v>677</v>
      </c>
      <c r="S1819" s="272" t="s">
        <v>677</v>
      </c>
      <c r="T1819" s="272" t="s">
        <v>677</v>
      </c>
      <c r="U1819" s="272" t="s">
        <v>677</v>
      </c>
      <c r="V1819" s="272" t="s">
        <v>677</v>
      </c>
      <c r="W1819" s="272" t="s">
        <v>677</v>
      </c>
      <c r="X1819" s="272" t="s">
        <v>677</v>
      </c>
      <c r="Y1819" s="272" t="s">
        <v>677</v>
      </c>
      <c r="Z1819" s="272" t="s">
        <v>677</v>
      </c>
      <c r="AA1819" s="272" t="s">
        <v>677</v>
      </c>
      <c r="AB1819" s="272" t="s">
        <v>677</v>
      </c>
      <c r="AC1819" s="272" t="s">
        <v>677</v>
      </c>
      <c r="AD1819" s="272" t="s">
        <v>677</v>
      </c>
      <c r="AE1819" s="272" t="s">
        <v>677</v>
      </c>
      <c r="AF1819" s="272" t="s">
        <v>677</v>
      </c>
      <c r="AG1819" s="272" t="s">
        <v>677</v>
      </c>
      <c r="AH1819" s="272" t="s">
        <v>677</v>
      </c>
      <c r="AI1819" s="272" t="s">
        <v>677</v>
      </c>
      <c r="AJ1819" s="272" t="s">
        <v>677</v>
      </c>
      <c r="AK1819" s="272" t="s">
        <v>677</v>
      </c>
      <c r="AL1819" s="272" t="s">
        <v>677</v>
      </c>
      <c r="AM1819" s="272" t="s">
        <v>677</v>
      </c>
      <c r="AN1819" s="272" t="s">
        <v>677</v>
      </c>
      <c r="AO1819" s="272" t="s">
        <v>677</v>
      </c>
      <c r="AP1819" s="272" t="s">
        <v>677</v>
      </c>
      <c r="AQ1819" s="272" t="s">
        <v>677</v>
      </c>
      <c r="AR1819" s="272" t="s">
        <v>677</v>
      </c>
      <c r="AS1819" s="272" t="s">
        <v>677</v>
      </c>
      <c r="AT1819" s="272" t="s">
        <v>677</v>
      </c>
      <c r="AU1819" s="272" t="s">
        <v>677</v>
      </c>
      <c r="AV1819" s="272" t="s">
        <v>677</v>
      </c>
      <c r="AW1819" s="272" t="s">
        <v>677</v>
      </c>
      <c r="AX1819" s="272" t="s">
        <v>677</v>
      </c>
    </row>
    <row r="1820" spans="1:50">
      <c r="A1820" s="272">
        <v>811695</v>
      </c>
      <c r="B1820" s="272" t="s">
        <v>712</v>
      </c>
      <c r="C1820" s="272" t="s">
        <v>262</v>
      </c>
      <c r="D1820" s="272" t="s">
        <v>264</v>
      </c>
      <c r="E1820" s="272" t="s">
        <v>264</v>
      </c>
      <c r="F1820" s="272" t="s">
        <v>262</v>
      </c>
      <c r="G1820" s="272" t="s">
        <v>262</v>
      </c>
      <c r="H1820" s="272" t="s">
        <v>262</v>
      </c>
      <c r="I1820" s="272" t="s">
        <v>264</v>
      </c>
      <c r="J1820" s="272" t="s">
        <v>263</v>
      </c>
      <c r="K1820" s="272" t="s">
        <v>263</v>
      </c>
      <c r="L1820" s="272" t="s">
        <v>264</v>
      </c>
      <c r="M1820" s="272" t="s">
        <v>263</v>
      </c>
      <c r="N1820" s="272" t="s">
        <v>264</v>
      </c>
      <c r="O1820" s="272" t="s">
        <v>677</v>
      </c>
      <c r="P1820" s="272" t="s">
        <v>677</v>
      </c>
      <c r="Q1820" s="272" t="s">
        <v>677</v>
      </c>
      <c r="R1820" s="272" t="s">
        <v>677</v>
      </c>
      <c r="S1820" s="272" t="s">
        <v>677</v>
      </c>
      <c r="T1820" s="272" t="s">
        <v>677</v>
      </c>
      <c r="U1820" s="272" t="s">
        <v>677</v>
      </c>
      <c r="V1820" s="272" t="s">
        <v>677</v>
      </c>
      <c r="W1820" s="272" t="s">
        <v>677</v>
      </c>
      <c r="X1820" s="272" t="s">
        <v>677</v>
      </c>
      <c r="Y1820" s="272" t="s">
        <v>677</v>
      </c>
      <c r="Z1820" s="272" t="s">
        <v>677</v>
      </c>
      <c r="AA1820" s="272" t="s">
        <v>677</v>
      </c>
      <c r="AB1820" s="272" t="s">
        <v>677</v>
      </c>
      <c r="AC1820" s="272" t="s">
        <v>677</v>
      </c>
      <c r="AD1820" s="272" t="s">
        <v>677</v>
      </c>
      <c r="AE1820" s="272" t="s">
        <v>677</v>
      </c>
      <c r="AF1820" s="272" t="s">
        <v>677</v>
      </c>
      <c r="AG1820" s="272" t="s">
        <v>677</v>
      </c>
      <c r="AH1820" s="272" t="s">
        <v>677</v>
      </c>
      <c r="AI1820" s="272" t="s">
        <v>677</v>
      </c>
      <c r="AJ1820" s="272" t="s">
        <v>677</v>
      </c>
      <c r="AK1820" s="272" t="s">
        <v>677</v>
      </c>
      <c r="AL1820" s="272" t="s">
        <v>677</v>
      </c>
      <c r="AM1820" s="272" t="s">
        <v>677</v>
      </c>
      <c r="AN1820" s="272" t="s">
        <v>677</v>
      </c>
      <c r="AO1820" s="272" t="s">
        <v>677</v>
      </c>
      <c r="AP1820" s="272" t="s">
        <v>677</v>
      </c>
      <c r="AQ1820" s="272" t="s">
        <v>677</v>
      </c>
      <c r="AR1820" s="272" t="s">
        <v>677</v>
      </c>
      <c r="AS1820" s="272" t="s">
        <v>677</v>
      </c>
      <c r="AT1820" s="272" t="s">
        <v>677</v>
      </c>
      <c r="AU1820" s="272" t="s">
        <v>677</v>
      </c>
      <c r="AV1820" s="272" t="s">
        <v>677</v>
      </c>
      <c r="AW1820" s="272" t="s">
        <v>677</v>
      </c>
      <c r="AX1820" s="272" t="s">
        <v>677</v>
      </c>
    </row>
    <row r="1821" spans="1:50">
      <c r="A1821" s="272">
        <v>811705</v>
      </c>
      <c r="B1821" s="272" t="s">
        <v>712</v>
      </c>
      <c r="C1821" s="272" t="s">
        <v>264</v>
      </c>
      <c r="D1821" s="272" t="s">
        <v>264</v>
      </c>
      <c r="E1821" s="272" t="s">
        <v>263</v>
      </c>
      <c r="F1821" s="272" t="s">
        <v>262</v>
      </c>
      <c r="G1821" s="272" t="s">
        <v>264</v>
      </c>
      <c r="H1821" s="272" t="s">
        <v>264</v>
      </c>
      <c r="I1821" s="272" t="s">
        <v>264</v>
      </c>
      <c r="J1821" s="272" t="s">
        <v>264</v>
      </c>
      <c r="K1821" s="272" t="s">
        <v>264</v>
      </c>
      <c r="L1821" s="272" t="s">
        <v>262</v>
      </c>
      <c r="M1821" s="272" t="s">
        <v>264</v>
      </c>
      <c r="N1821" s="272" t="s">
        <v>263</v>
      </c>
      <c r="O1821" s="272" t="s">
        <v>677</v>
      </c>
      <c r="P1821" s="272" t="s">
        <v>677</v>
      </c>
      <c r="Q1821" s="272" t="s">
        <v>677</v>
      </c>
      <c r="R1821" s="272" t="s">
        <v>677</v>
      </c>
      <c r="S1821" s="272" t="s">
        <v>677</v>
      </c>
      <c r="T1821" s="272" t="s">
        <v>677</v>
      </c>
      <c r="U1821" s="272" t="s">
        <v>677</v>
      </c>
      <c r="V1821" s="272" t="s">
        <v>677</v>
      </c>
      <c r="W1821" s="272" t="s">
        <v>677</v>
      </c>
      <c r="X1821" s="272" t="s">
        <v>677</v>
      </c>
      <c r="Y1821" s="272" t="s">
        <v>677</v>
      </c>
      <c r="Z1821" s="272" t="s">
        <v>677</v>
      </c>
      <c r="AA1821" s="272" t="s">
        <v>677</v>
      </c>
      <c r="AB1821" s="272" t="s">
        <v>677</v>
      </c>
      <c r="AC1821" s="272" t="s">
        <v>677</v>
      </c>
      <c r="AD1821" s="272" t="s">
        <v>677</v>
      </c>
      <c r="AE1821" s="272" t="s">
        <v>677</v>
      </c>
      <c r="AF1821" s="272" t="s">
        <v>677</v>
      </c>
      <c r="AG1821" s="272" t="s">
        <v>677</v>
      </c>
      <c r="AH1821" s="272" t="s">
        <v>677</v>
      </c>
      <c r="AI1821" s="272" t="s">
        <v>677</v>
      </c>
      <c r="AJ1821" s="272" t="s">
        <v>677</v>
      </c>
      <c r="AK1821" s="272" t="s">
        <v>677</v>
      </c>
      <c r="AL1821" s="272" t="s">
        <v>677</v>
      </c>
      <c r="AM1821" s="272" t="s">
        <v>677</v>
      </c>
      <c r="AN1821" s="272" t="s">
        <v>677</v>
      </c>
      <c r="AO1821" s="272" t="s">
        <v>677</v>
      </c>
      <c r="AP1821" s="272" t="s">
        <v>677</v>
      </c>
      <c r="AQ1821" s="272" t="s">
        <v>677</v>
      </c>
      <c r="AR1821" s="272" t="s">
        <v>677</v>
      </c>
      <c r="AS1821" s="272" t="s">
        <v>677</v>
      </c>
      <c r="AT1821" s="272" t="s">
        <v>677</v>
      </c>
      <c r="AU1821" s="272" t="s">
        <v>677</v>
      </c>
      <c r="AV1821" s="272" t="s">
        <v>677</v>
      </c>
      <c r="AW1821" s="272" t="s">
        <v>677</v>
      </c>
      <c r="AX1821" s="272" t="s">
        <v>677</v>
      </c>
    </row>
    <row r="1822" spans="1:50">
      <c r="A1822" s="272">
        <v>811706</v>
      </c>
      <c r="B1822" s="272" t="s">
        <v>712</v>
      </c>
      <c r="C1822" s="272" t="s">
        <v>264</v>
      </c>
      <c r="D1822" s="272" t="s">
        <v>263</v>
      </c>
      <c r="E1822" s="272" t="s">
        <v>263</v>
      </c>
      <c r="F1822" s="272" t="s">
        <v>263</v>
      </c>
      <c r="G1822" s="272" t="s">
        <v>263</v>
      </c>
      <c r="H1822" s="272" t="s">
        <v>264</v>
      </c>
      <c r="I1822" s="272" t="s">
        <v>264</v>
      </c>
      <c r="J1822" s="272" t="s">
        <v>263</v>
      </c>
      <c r="K1822" s="272" t="s">
        <v>263</v>
      </c>
      <c r="L1822" s="272" t="s">
        <v>264</v>
      </c>
      <c r="M1822" s="272" t="s">
        <v>264</v>
      </c>
      <c r="N1822" s="272" t="s">
        <v>264</v>
      </c>
      <c r="O1822" s="272" t="s">
        <v>677</v>
      </c>
      <c r="P1822" s="272" t="s">
        <v>677</v>
      </c>
      <c r="Q1822" s="272" t="s">
        <v>677</v>
      </c>
      <c r="R1822" s="272" t="s">
        <v>677</v>
      </c>
      <c r="S1822" s="272" t="s">
        <v>677</v>
      </c>
      <c r="T1822" s="272" t="s">
        <v>677</v>
      </c>
      <c r="U1822" s="272" t="s">
        <v>677</v>
      </c>
      <c r="V1822" s="272" t="s">
        <v>677</v>
      </c>
      <c r="W1822" s="272" t="s">
        <v>677</v>
      </c>
      <c r="X1822" s="272" t="s">
        <v>677</v>
      </c>
      <c r="Y1822" s="272" t="s">
        <v>677</v>
      </c>
      <c r="Z1822" s="272" t="s">
        <v>677</v>
      </c>
      <c r="AA1822" s="272" t="s">
        <v>677</v>
      </c>
      <c r="AB1822" s="272" t="s">
        <v>677</v>
      </c>
      <c r="AC1822" s="272" t="s">
        <v>677</v>
      </c>
      <c r="AD1822" s="272" t="s">
        <v>677</v>
      </c>
      <c r="AE1822" s="272" t="s">
        <v>677</v>
      </c>
      <c r="AF1822" s="272" t="s">
        <v>677</v>
      </c>
      <c r="AG1822" s="272" t="s">
        <v>677</v>
      </c>
      <c r="AH1822" s="272" t="s">
        <v>677</v>
      </c>
      <c r="AI1822" s="272" t="s">
        <v>677</v>
      </c>
      <c r="AJ1822" s="272" t="s">
        <v>677</v>
      </c>
      <c r="AK1822" s="272" t="s">
        <v>677</v>
      </c>
      <c r="AL1822" s="272" t="s">
        <v>677</v>
      </c>
      <c r="AM1822" s="272" t="s">
        <v>677</v>
      </c>
      <c r="AN1822" s="272" t="s">
        <v>677</v>
      </c>
      <c r="AO1822" s="272" t="s">
        <v>677</v>
      </c>
      <c r="AP1822" s="272" t="s">
        <v>677</v>
      </c>
      <c r="AQ1822" s="272" t="s">
        <v>677</v>
      </c>
      <c r="AR1822" s="272" t="s">
        <v>677</v>
      </c>
      <c r="AS1822" s="272" t="s">
        <v>677</v>
      </c>
      <c r="AT1822" s="272" t="s">
        <v>677</v>
      </c>
      <c r="AU1822" s="272" t="s">
        <v>677</v>
      </c>
      <c r="AV1822" s="272" t="s">
        <v>677</v>
      </c>
      <c r="AW1822" s="272" t="s">
        <v>677</v>
      </c>
      <c r="AX1822" s="272" t="s">
        <v>677</v>
      </c>
    </row>
    <row r="1823" spans="1:50">
      <c r="A1823" s="272">
        <v>811711</v>
      </c>
      <c r="B1823" s="272" t="s">
        <v>712</v>
      </c>
      <c r="C1823" s="272" t="s">
        <v>262</v>
      </c>
      <c r="D1823" s="272" t="s">
        <v>262</v>
      </c>
      <c r="E1823" s="272" t="s">
        <v>263</v>
      </c>
      <c r="F1823" s="272" t="s">
        <v>263</v>
      </c>
      <c r="G1823" s="272" t="s">
        <v>264</v>
      </c>
      <c r="H1823" s="272" t="s">
        <v>262</v>
      </c>
      <c r="I1823" s="272" t="s">
        <v>263</v>
      </c>
      <c r="J1823" s="272" t="s">
        <v>263</v>
      </c>
      <c r="K1823" s="272" t="s">
        <v>263</v>
      </c>
      <c r="L1823" s="272" t="s">
        <v>263</v>
      </c>
      <c r="M1823" s="272" t="s">
        <v>263</v>
      </c>
      <c r="N1823" s="272" t="s">
        <v>263</v>
      </c>
      <c r="O1823" s="272" t="s">
        <v>677</v>
      </c>
      <c r="P1823" s="272" t="s">
        <v>677</v>
      </c>
      <c r="Q1823" s="272" t="s">
        <v>677</v>
      </c>
      <c r="R1823" s="272" t="s">
        <v>677</v>
      </c>
      <c r="S1823" s="272" t="s">
        <v>677</v>
      </c>
      <c r="T1823" s="272" t="s">
        <v>677</v>
      </c>
      <c r="U1823" s="272" t="s">
        <v>677</v>
      </c>
      <c r="V1823" s="272" t="s">
        <v>677</v>
      </c>
      <c r="W1823" s="272" t="s">
        <v>677</v>
      </c>
      <c r="X1823" s="272" t="s">
        <v>677</v>
      </c>
      <c r="Y1823" s="272" t="s">
        <v>677</v>
      </c>
      <c r="Z1823" s="272" t="s">
        <v>677</v>
      </c>
      <c r="AA1823" s="272" t="s">
        <v>677</v>
      </c>
      <c r="AB1823" s="272" t="s">
        <v>677</v>
      </c>
      <c r="AC1823" s="272" t="s">
        <v>677</v>
      </c>
      <c r="AD1823" s="272" t="s">
        <v>677</v>
      </c>
      <c r="AE1823" s="272" t="s">
        <v>677</v>
      </c>
      <c r="AF1823" s="272" t="s">
        <v>677</v>
      </c>
      <c r="AG1823" s="272" t="s">
        <v>677</v>
      </c>
      <c r="AH1823" s="272" t="s">
        <v>677</v>
      </c>
      <c r="AI1823" s="272" t="s">
        <v>677</v>
      </c>
      <c r="AJ1823" s="272" t="s">
        <v>677</v>
      </c>
      <c r="AK1823" s="272" t="s">
        <v>677</v>
      </c>
      <c r="AL1823" s="272" t="s">
        <v>677</v>
      </c>
      <c r="AM1823" s="272" t="s">
        <v>677</v>
      </c>
      <c r="AN1823" s="272" t="s">
        <v>677</v>
      </c>
      <c r="AO1823" s="272" t="s">
        <v>677</v>
      </c>
      <c r="AP1823" s="272" t="s">
        <v>677</v>
      </c>
      <c r="AQ1823" s="272" t="s">
        <v>677</v>
      </c>
      <c r="AR1823" s="272" t="s">
        <v>677</v>
      </c>
      <c r="AS1823" s="272" t="s">
        <v>677</v>
      </c>
      <c r="AT1823" s="272" t="s">
        <v>677</v>
      </c>
      <c r="AU1823" s="272" t="s">
        <v>677</v>
      </c>
      <c r="AV1823" s="272" t="s">
        <v>677</v>
      </c>
      <c r="AW1823" s="272" t="s">
        <v>677</v>
      </c>
      <c r="AX1823" s="272" t="s">
        <v>677</v>
      </c>
    </row>
    <row r="1824" spans="1:50">
      <c r="A1824" s="272">
        <v>811714</v>
      </c>
      <c r="B1824" s="272" t="s">
        <v>712</v>
      </c>
      <c r="C1824" s="272" t="s">
        <v>262</v>
      </c>
      <c r="D1824" s="272" t="s">
        <v>263</v>
      </c>
      <c r="E1824" s="272" t="s">
        <v>263</v>
      </c>
      <c r="F1824" s="272" t="s">
        <v>264</v>
      </c>
      <c r="G1824" s="272" t="s">
        <v>263</v>
      </c>
      <c r="H1824" s="272" t="s">
        <v>262</v>
      </c>
      <c r="I1824" s="272" t="s">
        <v>264</v>
      </c>
      <c r="J1824" s="272" t="s">
        <v>263</v>
      </c>
      <c r="K1824" s="272" t="s">
        <v>263</v>
      </c>
      <c r="L1824" s="272" t="s">
        <v>263</v>
      </c>
      <c r="M1824" s="272" t="s">
        <v>262</v>
      </c>
      <c r="N1824" s="272" t="s">
        <v>263</v>
      </c>
      <c r="O1824" s="272" t="s">
        <v>677</v>
      </c>
      <c r="P1824" s="272" t="s">
        <v>677</v>
      </c>
      <c r="Q1824" s="272" t="s">
        <v>677</v>
      </c>
      <c r="R1824" s="272" t="s">
        <v>677</v>
      </c>
      <c r="S1824" s="272" t="s">
        <v>677</v>
      </c>
      <c r="T1824" s="272" t="s">
        <v>677</v>
      </c>
      <c r="U1824" s="272" t="s">
        <v>677</v>
      </c>
      <c r="V1824" s="272" t="s">
        <v>677</v>
      </c>
      <c r="W1824" s="272" t="s">
        <v>677</v>
      </c>
      <c r="X1824" s="272" t="s">
        <v>677</v>
      </c>
      <c r="Y1824" s="272" t="s">
        <v>677</v>
      </c>
      <c r="Z1824" s="272" t="s">
        <v>677</v>
      </c>
      <c r="AA1824" s="272" t="s">
        <v>677</v>
      </c>
      <c r="AB1824" s="272" t="s">
        <v>677</v>
      </c>
      <c r="AC1824" s="272" t="s">
        <v>677</v>
      </c>
      <c r="AD1824" s="272" t="s">
        <v>677</v>
      </c>
      <c r="AE1824" s="272" t="s">
        <v>677</v>
      </c>
      <c r="AF1824" s="272" t="s">
        <v>677</v>
      </c>
      <c r="AG1824" s="272" t="s">
        <v>677</v>
      </c>
      <c r="AH1824" s="272" t="s">
        <v>677</v>
      </c>
      <c r="AI1824" s="272" t="s">
        <v>677</v>
      </c>
      <c r="AJ1824" s="272" t="s">
        <v>677</v>
      </c>
      <c r="AK1824" s="272" t="s">
        <v>677</v>
      </c>
      <c r="AL1824" s="272" t="s">
        <v>677</v>
      </c>
      <c r="AM1824" s="272" t="s">
        <v>677</v>
      </c>
      <c r="AN1824" s="272" t="s">
        <v>677</v>
      </c>
      <c r="AO1824" s="272" t="s">
        <v>677</v>
      </c>
      <c r="AP1824" s="272" t="s">
        <v>677</v>
      </c>
      <c r="AQ1824" s="272" t="s">
        <v>677</v>
      </c>
      <c r="AR1824" s="272" t="s">
        <v>677</v>
      </c>
      <c r="AS1824" s="272" t="s">
        <v>677</v>
      </c>
      <c r="AT1824" s="272" t="s">
        <v>677</v>
      </c>
      <c r="AU1824" s="272" t="s">
        <v>677</v>
      </c>
      <c r="AV1824" s="272" t="s">
        <v>677</v>
      </c>
      <c r="AW1824" s="272" t="s">
        <v>677</v>
      </c>
      <c r="AX1824" s="272" t="s">
        <v>677</v>
      </c>
    </row>
    <row r="1825" spans="1:50">
      <c r="A1825" s="272">
        <v>811716</v>
      </c>
      <c r="B1825" s="272" t="s">
        <v>712</v>
      </c>
      <c r="C1825" s="272" t="s">
        <v>264</v>
      </c>
      <c r="D1825" s="272" t="s">
        <v>263</v>
      </c>
      <c r="E1825" s="272" t="s">
        <v>263</v>
      </c>
      <c r="F1825" s="272" t="s">
        <v>264</v>
      </c>
      <c r="G1825" s="272" t="s">
        <v>263</v>
      </c>
      <c r="H1825" s="272" t="s">
        <v>264</v>
      </c>
      <c r="I1825" s="272" t="s">
        <v>264</v>
      </c>
      <c r="J1825" s="272" t="s">
        <v>263</v>
      </c>
      <c r="K1825" s="272" t="s">
        <v>263</v>
      </c>
      <c r="L1825" s="272" t="s">
        <v>263</v>
      </c>
      <c r="M1825" s="272" t="s">
        <v>263</v>
      </c>
      <c r="N1825" s="272" t="s">
        <v>263</v>
      </c>
      <c r="O1825" s="272" t="s">
        <v>677</v>
      </c>
      <c r="P1825" s="272" t="s">
        <v>677</v>
      </c>
      <c r="Q1825" s="272" t="s">
        <v>677</v>
      </c>
      <c r="R1825" s="272" t="s">
        <v>677</v>
      </c>
      <c r="S1825" s="272" t="s">
        <v>677</v>
      </c>
      <c r="T1825" s="272" t="s">
        <v>677</v>
      </c>
      <c r="U1825" s="272" t="s">
        <v>677</v>
      </c>
      <c r="V1825" s="272" t="s">
        <v>677</v>
      </c>
      <c r="W1825" s="272" t="s">
        <v>677</v>
      </c>
      <c r="X1825" s="272" t="s">
        <v>677</v>
      </c>
      <c r="Y1825" s="272" t="s">
        <v>677</v>
      </c>
      <c r="Z1825" s="272" t="s">
        <v>677</v>
      </c>
      <c r="AA1825" s="272" t="s">
        <v>677</v>
      </c>
      <c r="AB1825" s="272" t="s">
        <v>677</v>
      </c>
      <c r="AC1825" s="272" t="s">
        <v>677</v>
      </c>
      <c r="AD1825" s="272" t="s">
        <v>677</v>
      </c>
      <c r="AE1825" s="272" t="s">
        <v>677</v>
      </c>
      <c r="AF1825" s="272" t="s">
        <v>677</v>
      </c>
      <c r="AG1825" s="272" t="s">
        <v>677</v>
      </c>
      <c r="AH1825" s="272" t="s">
        <v>677</v>
      </c>
      <c r="AI1825" s="272" t="s">
        <v>677</v>
      </c>
      <c r="AJ1825" s="272" t="s">
        <v>677</v>
      </c>
      <c r="AK1825" s="272" t="s">
        <v>677</v>
      </c>
      <c r="AL1825" s="272" t="s">
        <v>677</v>
      </c>
      <c r="AM1825" s="272" t="s">
        <v>677</v>
      </c>
      <c r="AN1825" s="272" t="s">
        <v>677</v>
      </c>
      <c r="AO1825" s="272" t="s">
        <v>677</v>
      </c>
      <c r="AP1825" s="272" t="s">
        <v>677</v>
      </c>
      <c r="AQ1825" s="272" t="s">
        <v>677</v>
      </c>
      <c r="AR1825" s="272" t="s">
        <v>677</v>
      </c>
      <c r="AS1825" s="272" t="s">
        <v>677</v>
      </c>
      <c r="AT1825" s="272" t="s">
        <v>677</v>
      </c>
      <c r="AU1825" s="272" t="s">
        <v>677</v>
      </c>
      <c r="AV1825" s="272" t="s">
        <v>677</v>
      </c>
      <c r="AW1825" s="272" t="s">
        <v>677</v>
      </c>
      <c r="AX1825" s="272" t="s">
        <v>677</v>
      </c>
    </row>
    <row r="1826" spans="1:50">
      <c r="A1826" s="272">
        <v>811717</v>
      </c>
      <c r="B1826" s="272" t="s">
        <v>712</v>
      </c>
      <c r="C1826" s="272" t="s">
        <v>264</v>
      </c>
      <c r="D1826" s="272" t="s">
        <v>264</v>
      </c>
      <c r="E1826" s="272" t="s">
        <v>263</v>
      </c>
      <c r="F1826" s="272" t="s">
        <v>262</v>
      </c>
      <c r="G1826" s="272" t="s">
        <v>264</v>
      </c>
      <c r="H1826" s="272" t="s">
        <v>263</v>
      </c>
      <c r="I1826" s="272" t="s">
        <v>262</v>
      </c>
      <c r="J1826" s="272" t="s">
        <v>264</v>
      </c>
      <c r="K1826" s="272" t="s">
        <v>263</v>
      </c>
      <c r="L1826" s="272" t="s">
        <v>264</v>
      </c>
      <c r="M1826" s="272" t="s">
        <v>263</v>
      </c>
      <c r="N1826" s="272" t="s">
        <v>263</v>
      </c>
      <c r="O1826" s="272" t="s">
        <v>677</v>
      </c>
      <c r="P1826" s="272" t="s">
        <v>677</v>
      </c>
      <c r="Q1826" s="272" t="s">
        <v>677</v>
      </c>
      <c r="R1826" s="272" t="s">
        <v>677</v>
      </c>
      <c r="S1826" s="272" t="s">
        <v>677</v>
      </c>
      <c r="T1826" s="272" t="s">
        <v>677</v>
      </c>
      <c r="U1826" s="272" t="s">
        <v>677</v>
      </c>
      <c r="V1826" s="272" t="s">
        <v>677</v>
      </c>
      <c r="W1826" s="272" t="s">
        <v>677</v>
      </c>
      <c r="X1826" s="272" t="s">
        <v>677</v>
      </c>
      <c r="Y1826" s="272" t="s">
        <v>677</v>
      </c>
      <c r="Z1826" s="272" t="s">
        <v>677</v>
      </c>
      <c r="AA1826" s="272" t="s">
        <v>677</v>
      </c>
      <c r="AB1826" s="272" t="s">
        <v>677</v>
      </c>
      <c r="AC1826" s="272" t="s">
        <v>677</v>
      </c>
      <c r="AD1826" s="272" t="s">
        <v>677</v>
      </c>
      <c r="AE1826" s="272" t="s">
        <v>677</v>
      </c>
      <c r="AF1826" s="272" t="s">
        <v>677</v>
      </c>
      <c r="AG1826" s="272" t="s">
        <v>677</v>
      </c>
      <c r="AH1826" s="272" t="s">
        <v>677</v>
      </c>
      <c r="AI1826" s="272" t="s">
        <v>677</v>
      </c>
      <c r="AJ1826" s="272" t="s">
        <v>677</v>
      </c>
      <c r="AK1826" s="272" t="s">
        <v>677</v>
      </c>
      <c r="AL1826" s="272" t="s">
        <v>677</v>
      </c>
      <c r="AM1826" s="272" t="s">
        <v>677</v>
      </c>
      <c r="AN1826" s="272" t="s">
        <v>677</v>
      </c>
      <c r="AO1826" s="272" t="s">
        <v>677</v>
      </c>
      <c r="AP1826" s="272" t="s">
        <v>677</v>
      </c>
      <c r="AQ1826" s="272" t="s">
        <v>677</v>
      </c>
      <c r="AR1826" s="272" t="s">
        <v>677</v>
      </c>
      <c r="AS1826" s="272" t="s">
        <v>677</v>
      </c>
      <c r="AT1826" s="272" t="s">
        <v>677</v>
      </c>
      <c r="AU1826" s="272" t="s">
        <v>677</v>
      </c>
      <c r="AV1826" s="272" t="s">
        <v>677</v>
      </c>
      <c r="AW1826" s="272" t="s">
        <v>677</v>
      </c>
      <c r="AX1826" s="272" t="s">
        <v>677</v>
      </c>
    </row>
    <row r="1827" spans="1:50">
      <c r="A1827" s="272">
        <v>811719</v>
      </c>
      <c r="B1827" s="272" t="s">
        <v>712</v>
      </c>
      <c r="C1827" s="272" t="s">
        <v>264</v>
      </c>
      <c r="D1827" s="272" t="s">
        <v>264</v>
      </c>
      <c r="E1827" s="272" t="s">
        <v>264</v>
      </c>
      <c r="F1827" s="272" t="s">
        <v>264</v>
      </c>
      <c r="G1827" s="272" t="s">
        <v>262</v>
      </c>
      <c r="H1827" s="272" t="s">
        <v>264</v>
      </c>
      <c r="I1827" s="272" t="s">
        <v>263</v>
      </c>
      <c r="J1827" s="272" t="s">
        <v>262</v>
      </c>
      <c r="K1827" s="272" t="s">
        <v>264</v>
      </c>
      <c r="L1827" s="272" t="s">
        <v>263</v>
      </c>
      <c r="M1827" s="272" t="s">
        <v>262</v>
      </c>
      <c r="N1827" s="272" t="s">
        <v>264</v>
      </c>
      <c r="O1827" s="272" t="s">
        <v>677</v>
      </c>
      <c r="P1827" s="272" t="s">
        <v>677</v>
      </c>
      <c r="Q1827" s="272" t="s">
        <v>677</v>
      </c>
      <c r="R1827" s="272" t="s">
        <v>677</v>
      </c>
      <c r="S1827" s="272" t="s">
        <v>677</v>
      </c>
      <c r="T1827" s="272" t="s">
        <v>677</v>
      </c>
      <c r="U1827" s="272" t="s">
        <v>677</v>
      </c>
      <c r="V1827" s="272" t="s">
        <v>677</v>
      </c>
      <c r="W1827" s="272" t="s">
        <v>677</v>
      </c>
      <c r="X1827" s="272" t="s">
        <v>677</v>
      </c>
      <c r="Y1827" s="272" t="s">
        <v>677</v>
      </c>
      <c r="Z1827" s="272" t="s">
        <v>677</v>
      </c>
      <c r="AA1827" s="272" t="s">
        <v>677</v>
      </c>
      <c r="AB1827" s="272" t="s">
        <v>677</v>
      </c>
      <c r="AC1827" s="272" t="s">
        <v>677</v>
      </c>
      <c r="AD1827" s="272" t="s">
        <v>677</v>
      </c>
      <c r="AE1827" s="272" t="s">
        <v>677</v>
      </c>
      <c r="AF1827" s="272" t="s">
        <v>677</v>
      </c>
      <c r="AG1827" s="272" t="s">
        <v>677</v>
      </c>
      <c r="AH1827" s="272" t="s">
        <v>677</v>
      </c>
      <c r="AI1827" s="272" t="s">
        <v>677</v>
      </c>
      <c r="AJ1827" s="272" t="s">
        <v>677</v>
      </c>
      <c r="AK1827" s="272" t="s">
        <v>677</v>
      </c>
      <c r="AL1827" s="272" t="s">
        <v>677</v>
      </c>
      <c r="AM1827" s="272" t="s">
        <v>677</v>
      </c>
      <c r="AN1827" s="272" t="s">
        <v>677</v>
      </c>
      <c r="AO1827" s="272" t="s">
        <v>677</v>
      </c>
      <c r="AP1827" s="272" t="s">
        <v>677</v>
      </c>
      <c r="AQ1827" s="272" t="s">
        <v>677</v>
      </c>
      <c r="AR1827" s="272" t="s">
        <v>677</v>
      </c>
      <c r="AS1827" s="272" t="s">
        <v>677</v>
      </c>
      <c r="AT1827" s="272" t="s">
        <v>677</v>
      </c>
      <c r="AU1827" s="272" t="s">
        <v>677</v>
      </c>
      <c r="AV1827" s="272" t="s">
        <v>677</v>
      </c>
      <c r="AW1827" s="272" t="s">
        <v>677</v>
      </c>
      <c r="AX1827" s="272" t="s">
        <v>677</v>
      </c>
    </row>
    <row r="1828" spans="1:50">
      <c r="A1828" s="272">
        <v>811722</v>
      </c>
      <c r="B1828" s="272" t="s">
        <v>712</v>
      </c>
      <c r="C1828" s="272" t="s">
        <v>264</v>
      </c>
      <c r="D1828" s="272" t="s">
        <v>264</v>
      </c>
      <c r="E1828" s="272" t="s">
        <v>263</v>
      </c>
      <c r="F1828" s="272" t="s">
        <v>263</v>
      </c>
      <c r="G1828" s="272" t="s">
        <v>264</v>
      </c>
      <c r="H1828" s="272" t="s">
        <v>264</v>
      </c>
      <c r="I1828" s="272" t="s">
        <v>264</v>
      </c>
      <c r="J1828" s="272" t="s">
        <v>264</v>
      </c>
      <c r="K1828" s="272" t="s">
        <v>263</v>
      </c>
      <c r="L1828" s="272" t="s">
        <v>263</v>
      </c>
      <c r="M1828" s="272" t="s">
        <v>264</v>
      </c>
      <c r="N1828" s="272" t="s">
        <v>264</v>
      </c>
      <c r="O1828" s="272" t="s">
        <v>677</v>
      </c>
      <c r="P1828" s="272" t="s">
        <v>677</v>
      </c>
      <c r="Q1828" s="272" t="s">
        <v>677</v>
      </c>
      <c r="R1828" s="272" t="s">
        <v>677</v>
      </c>
      <c r="S1828" s="272" t="s">
        <v>677</v>
      </c>
      <c r="T1828" s="272" t="s">
        <v>677</v>
      </c>
      <c r="U1828" s="272" t="s">
        <v>677</v>
      </c>
      <c r="V1828" s="272" t="s">
        <v>677</v>
      </c>
      <c r="W1828" s="272" t="s">
        <v>677</v>
      </c>
      <c r="X1828" s="272" t="s">
        <v>677</v>
      </c>
      <c r="Y1828" s="272" t="s">
        <v>677</v>
      </c>
      <c r="Z1828" s="272" t="s">
        <v>677</v>
      </c>
      <c r="AA1828" s="272" t="s">
        <v>677</v>
      </c>
      <c r="AB1828" s="272" t="s">
        <v>677</v>
      </c>
      <c r="AC1828" s="272" t="s">
        <v>677</v>
      </c>
      <c r="AD1828" s="272" t="s">
        <v>677</v>
      </c>
      <c r="AE1828" s="272" t="s">
        <v>677</v>
      </c>
      <c r="AF1828" s="272" t="s">
        <v>677</v>
      </c>
      <c r="AG1828" s="272" t="s">
        <v>677</v>
      </c>
      <c r="AH1828" s="272" t="s">
        <v>677</v>
      </c>
      <c r="AI1828" s="272" t="s">
        <v>677</v>
      </c>
      <c r="AJ1828" s="272" t="s">
        <v>677</v>
      </c>
      <c r="AK1828" s="272" t="s">
        <v>677</v>
      </c>
      <c r="AL1828" s="272" t="s">
        <v>677</v>
      </c>
      <c r="AM1828" s="272" t="s">
        <v>677</v>
      </c>
      <c r="AN1828" s="272" t="s">
        <v>677</v>
      </c>
      <c r="AO1828" s="272" t="s">
        <v>677</v>
      </c>
      <c r="AP1828" s="272" t="s">
        <v>677</v>
      </c>
      <c r="AQ1828" s="272" t="s">
        <v>677</v>
      </c>
      <c r="AR1828" s="272" t="s">
        <v>677</v>
      </c>
      <c r="AS1828" s="272" t="s">
        <v>677</v>
      </c>
      <c r="AT1828" s="272" t="s">
        <v>677</v>
      </c>
      <c r="AU1828" s="272" t="s">
        <v>677</v>
      </c>
      <c r="AV1828" s="272" t="s">
        <v>677</v>
      </c>
      <c r="AW1828" s="272" t="s">
        <v>677</v>
      </c>
      <c r="AX1828" s="272" t="s">
        <v>677</v>
      </c>
    </row>
    <row r="1829" spans="1:50">
      <c r="A1829" s="272">
        <v>811727</v>
      </c>
      <c r="B1829" s="272" t="s">
        <v>712</v>
      </c>
      <c r="C1829" s="272" t="s">
        <v>262</v>
      </c>
      <c r="D1829" s="272" t="s">
        <v>262</v>
      </c>
      <c r="E1829" s="272" t="s">
        <v>264</v>
      </c>
      <c r="F1829" s="272" t="s">
        <v>262</v>
      </c>
      <c r="G1829" s="272" t="s">
        <v>262</v>
      </c>
      <c r="H1829" s="272" t="s">
        <v>262</v>
      </c>
      <c r="I1829" s="272" t="s">
        <v>264</v>
      </c>
      <c r="J1829" s="272" t="s">
        <v>263</v>
      </c>
      <c r="K1829" s="272" t="s">
        <v>263</v>
      </c>
      <c r="L1829" s="272" t="s">
        <v>264</v>
      </c>
      <c r="M1829" s="272" t="s">
        <v>264</v>
      </c>
      <c r="N1829" s="272" t="s">
        <v>264</v>
      </c>
      <c r="O1829" s="272" t="s">
        <v>677</v>
      </c>
      <c r="P1829" s="272" t="s">
        <v>677</v>
      </c>
      <c r="Q1829" s="272" t="s">
        <v>677</v>
      </c>
      <c r="R1829" s="272" t="s">
        <v>677</v>
      </c>
      <c r="S1829" s="272" t="s">
        <v>677</v>
      </c>
      <c r="T1829" s="272" t="s">
        <v>677</v>
      </c>
      <c r="U1829" s="272" t="s">
        <v>677</v>
      </c>
      <c r="V1829" s="272" t="s">
        <v>677</v>
      </c>
      <c r="W1829" s="272" t="s">
        <v>677</v>
      </c>
      <c r="X1829" s="272" t="s">
        <v>677</v>
      </c>
      <c r="Y1829" s="272" t="s">
        <v>677</v>
      </c>
      <c r="Z1829" s="272" t="s">
        <v>677</v>
      </c>
      <c r="AA1829" s="272" t="s">
        <v>677</v>
      </c>
      <c r="AB1829" s="272" t="s">
        <v>677</v>
      </c>
      <c r="AC1829" s="272" t="s">
        <v>677</v>
      </c>
      <c r="AD1829" s="272" t="s">
        <v>677</v>
      </c>
      <c r="AE1829" s="272" t="s">
        <v>677</v>
      </c>
      <c r="AF1829" s="272" t="s">
        <v>677</v>
      </c>
      <c r="AG1829" s="272" t="s">
        <v>677</v>
      </c>
      <c r="AH1829" s="272" t="s">
        <v>677</v>
      </c>
      <c r="AI1829" s="272" t="s">
        <v>677</v>
      </c>
      <c r="AJ1829" s="272" t="s">
        <v>677</v>
      </c>
      <c r="AK1829" s="272" t="s">
        <v>677</v>
      </c>
      <c r="AL1829" s="272" t="s">
        <v>677</v>
      </c>
      <c r="AM1829" s="272" t="s">
        <v>677</v>
      </c>
      <c r="AN1829" s="272" t="s">
        <v>677</v>
      </c>
      <c r="AO1829" s="272" t="s">
        <v>677</v>
      </c>
      <c r="AP1829" s="272" t="s">
        <v>677</v>
      </c>
      <c r="AQ1829" s="272" t="s">
        <v>677</v>
      </c>
      <c r="AR1829" s="272" t="s">
        <v>677</v>
      </c>
      <c r="AS1829" s="272" t="s">
        <v>677</v>
      </c>
      <c r="AT1829" s="272" t="s">
        <v>677</v>
      </c>
      <c r="AU1829" s="272" t="s">
        <v>677</v>
      </c>
      <c r="AV1829" s="272" t="s">
        <v>677</v>
      </c>
      <c r="AW1829" s="272" t="s">
        <v>677</v>
      </c>
      <c r="AX1829" s="272" t="s">
        <v>677</v>
      </c>
    </row>
    <row r="1830" spans="1:50">
      <c r="A1830" s="272">
        <v>811730</v>
      </c>
      <c r="B1830" s="272" t="s">
        <v>712</v>
      </c>
      <c r="C1830" s="272" t="s">
        <v>262</v>
      </c>
      <c r="D1830" s="272" t="s">
        <v>262</v>
      </c>
      <c r="E1830" s="272" t="s">
        <v>262</v>
      </c>
      <c r="F1830" s="272" t="s">
        <v>262</v>
      </c>
      <c r="G1830" s="272" t="s">
        <v>262</v>
      </c>
      <c r="H1830" s="272" t="s">
        <v>263</v>
      </c>
      <c r="I1830" s="272" t="s">
        <v>263</v>
      </c>
      <c r="J1830" s="272" t="s">
        <v>263</v>
      </c>
      <c r="K1830" s="272" t="s">
        <v>263</v>
      </c>
      <c r="L1830" s="272" t="s">
        <v>263</v>
      </c>
      <c r="M1830" s="272" t="s">
        <v>263</v>
      </c>
      <c r="N1830" s="272" t="s">
        <v>263</v>
      </c>
      <c r="O1830" s="272" t="s">
        <v>677</v>
      </c>
      <c r="P1830" s="272" t="s">
        <v>677</v>
      </c>
      <c r="Q1830" s="272" t="s">
        <v>677</v>
      </c>
      <c r="R1830" s="272" t="s">
        <v>677</v>
      </c>
      <c r="S1830" s="272" t="s">
        <v>677</v>
      </c>
      <c r="T1830" s="272" t="s">
        <v>677</v>
      </c>
      <c r="U1830" s="272" t="s">
        <v>677</v>
      </c>
      <c r="V1830" s="272" t="s">
        <v>677</v>
      </c>
      <c r="W1830" s="272" t="s">
        <v>677</v>
      </c>
      <c r="X1830" s="272" t="s">
        <v>677</v>
      </c>
      <c r="Y1830" s="272" t="s">
        <v>677</v>
      </c>
      <c r="Z1830" s="272" t="s">
        <v>677</v>
      </c>
      <c r="AA1830" s="272" t="s">
        <v>677</v>
      </c>
      <c r="AB1830" s="272" t="s">
        <v>677</v>
      </c>
      <c r="AC1830" s="272" t="s">
        <v>677</v>
      </c>
      <c r="AD1830" s="272" t="s">
        <v>677</v>
      </c>
      <c r="AE1830" s="272" t="s">
        <v>677</v>
      </c>
      <c r="AF1830" s="272" t="s">
        <v>677</v>
      </c>
      <c r="AG1830" s="272" t="s">
        <v>677</v>
      </c>
      <c r="AH1830" s="272" t="s">
        <v>677</v>
      </c>
      <c r="AI1830" s="272" t="s">
        <v>677</v>
      </c>
      <c r="AJ1830" s="272" t="s">
        <v>677</v>
      </c>
      <c r="AK1830" s="272" t="s">
        <v>677</v>
      </c>
      <c r="AL1830" s="272" t="s">
        <v>677</v>
      </c>
      <c r="AM1830" s="272" t="s">
        <v>677</v>
      </c>
      <c r="AN1830" s="272" t="s">
        <v>677</v>
      </c>
      <c r="AO1830" s="272" t="s">
        <v>677</v>
      </c>
      <c r="AP1830" s="272" t="s">
        <v>677</v>
      </c>
      <c r="AQ1830" s="272" t="s">
        <v>677</v>
      </c>
      <c r="AR1830" s="272" t="s">
        <v>677</v>
      </c>
      <c r="AS1830" s="272" t="s">
        <v>677</v>
      </c>
      <c r="AT1830" s="272" t="s">
        <v>677</v>
      </c>
      <c r="AU1830" s="272" t="s">
        <v>677</v>
      </c>
      <c r="AV1830" s="272" t="s">
        <v>677</v>
      </c>
      <c r="AW1830" s="272" t="s">
        <v>677</v>
      </c>
      <c r="AX1830" s="272" t="s">
        <v>677</v>
      </c>
    </row>
    <row r="1831" spans="1:50">
      <c r="A1831" s="272">
        <v>811731</v>
      </c>
      <c r="B1831" s="272" t="s">
        <v>712</v>
      </c>
      <c r="C1831" s="272" t="s">
        <v>264</v>
      </c>
      <c r="D1831" s="272" t="s">
        <v>264</v>
      </c>
      <c r="E1831" s="272" t="s">
        <v>262</v>
      </c>
      <c r="F1831" s="272" t="s">
        <v>262</v>
      </c>
      <c r="G1831" s="272" t="s">
        <v>263</v>
      </c>
      <c r="H1831" s="272" t="s">
        <v>263</v>
      </c>
      <c r="I1831" s="272" t="s">
        <v>264</v>
      </c>
      <c r="J1831" s="272" t="s">
        <v>263</v>
      </c>
      <c r="K1831" s="272" t="s">
        <v>263</v>
      </c>
      <c r="L1831" s="272" t="s">
        <v>264</v>
      </c>
      <c r="M1831" s="272" t="s">
        <v>263</v>
      </c>
      <c r="N1831" s="272" t="s">
        <v>263</v>
      </c>
      <c r="O1831" s="272" t="s">
        <v>677</v>
      </c>
      <c r="P1831" s="272" t="s">
        <v>677</v>
      </c>
      <c r="Q1831" s="272" t="s">
        <v>677</v>
      </c>
      <c r="R1831" s="272" t="s">
        <v>677</v>
      </c>
      <c r="S1831" s="272" t="s">
        <v>677</v>
      </c>
      <c r="T1831" s="272" t="s">
        <v>677</v>
      </c>
      <c r="U1831" s="272" t="s">
        <v>677</v>
      </c>
      <c r="V1831" s="272" t="s">
        <v>677</v>
      </c>
      <c r="W1831" s="272" t="s">
        <v>677</v>
      </c>
      <c r="X1831" s="272" t="s">
        <v>677</v>
      </c>
      <c r="Y1831" s="272" t="s">
        <v>677</v>
      </c>
      <c r="Z1831" s="272" t="s">
        <v>677</v>
      </c>
      <c r="AA1831" s="272" t="s">
        <v>677</v>
      </c>
      <c r="AB1831" s="272" t="s">
        <v>677</v>
      </c>
      <c r="AC1831" s="272" t="s">
        <v>677</v>
      </c>
      <c r="AD1831" s="272" t="s">
        <v>677</v>
      </c>
      <c r="AE1831" s="272" t="s">
        <v>677</v>
      </c>
      <c r="AF1831" s="272" t="s">
        <v>677</v>
      </c>
      <c r="AG1831" s="272" t="s">
        <v>677</v>
      </c>
      <c r="AH1831" s="272" t="s">
        <v>677</v>
      </c>
      <c r="AI1831" s="272" t="s">
        <v>677</v>
      </c>
      <c r="AJ1831" s="272" t="s">
        <v>677</v>
      </c>
      <c r="AK1831" s="272" t="s">
        <v>677</v>
      </c>
      <c r="AL1831" s="272" t="s">
        <v>677</v>
      </c>
      <c r="AM1831" s="272" t="s">
        <v>677</v>
      </c>
      <c r="AN1831" s="272" t="s">
        <v>677</v>
      </c>
      <c r="AO1831" s="272" t="s">
        <v>677</v>
      </c>
      <c r="AP1831" s="272" t="s">
        <v>677</v>
      </c>
      <c r="AQ1831" s="272" t="s">
        <v>677</v>
      </c>
      <c r="AR1831" s="272" t="s">
        <v>677</v>
      </c>
      <c r="AS1831" s="272" t="s">
        <v>677</v>
      </c>
      <c r="AT1831" s="272" t="s">
        <v>677</v>
      </c>
      <c r="AU1831" s="272" t="s">
        <v>677</v>
      </c>
      <c r="AV1831" s="272" t="s">
        <v>677</v>
      </c>
      <c r="AW1831" s="272" t="s">
        <v>677</v>
      </c>
      <c r="AX1831" s="272" t="s">
        <v>677</v>
      </c>
    </row>
    <row r="1832" spans="1:50">
      <c r="A1832" s="272">
        <v>811733</v>
      </c>
      <c r="B1832" s="272" t="s">
        <v>712</v>
      </c>
      <c r="C1832" s="272" t="s">
        <v>262</v>
      </c>
      <c r="D1832" s="272" t="s">
        <v>264</v>
      </c>
      <c r="E1832" s="272" t="s">
        <v>264</v>
      </c>
      <c r="F1832" s="272" t="s">
        <v>264</v>
      </c>
      <c r="G1832" s="272" t="s">
        <v>264</v>
      </c>
      <c r="H1832" s="272" t="s">
        <v>262</v>
      </c>
      <c r="I1832" s="272" t="s">
        <v>264</v>
      </c>
      <c r="J1832" s="272" t="s">
        <v>264</v>
      </c>
      <c r="K1832" s="272" t="s">
        <v>264</v>
      </c>
      <c r="L1832" s="272" t="s">
        <v>264</v>
      </c>
      <c r="M1832" s="272" t="s">
        <v>264</v>
      </c>
      <c r="N1832" s="272" t="s">
        <v>264</v>
      </c>
      <c r="O1832" s="272" t="s">
        <v>677</v>
      </c>
      <c r="P1832" s="272" t="s">
        <v>677</v>
      </c>
      <c r="Q1832" s="272" t="s">
        <v>677</v>
      </c>
      <c r="R1832" s="272" t="s">
        <v>677</v>
      </c>
      <c r="S1832" s="272" t="s">
        <v>677</v>
      </c>
      <c r="T1832" s="272" t="s">
        <v>677</v>
      </c>
      <c r="U1832" s="272" t="s">
        <v>677</v>
      </c>
      <c r="V1832" s="272" t="s">
        <v>677</v>
      </c>
      <c r="W1832" s="272" t="s">
        <v>677</v>
      </c>
      <c r="X1832" s="272" t="s">
        <v>677</v>
      </c>
      <c r="Y1832" s="272" t="s">
        <v>677</v>
      </c>
      <c r="Z1832" s="272" t="s">
        <v>677</v>
      </c>
      <c r="AA1832" s="272" t="s">
        <v>677</v>
      </c>
      <c r="AB1832" s="272" t="s">
        <v>677</v>
      </c>
      <c r="AC1832" s="272" t="s">
        <v>677</v>
      </c>
      <c r="AD1832" s="272" t="s">
        <v>677</v>
      </c>
      <c r="AE1832" s="272" t="s">
        <v>677</v>
      </c>
      <c r="AF1832" s="272" t="s">
        <v>677</v>
      </c>
      <c r="AG1832" s="272" t="s">
        <v>677</v>
      </c>
      <c r="AH1832" s="272" t="s">
        <v>677</v>
      </c>
      <c r="AI1832" s="272" t="s">
        <v>677</v>
      </c>
      <c r="AJ1832" s="272" t="s">
        <v>677</v>
      </c>
      <c r="AK1832" s="272" t="s">
        <v>677</v>
      </c>
      <c r="AL1832" s="272" t="s">
        <v>677</v>
      </c>
      <c r="AM1832" s="272" t="s">
        <v>677</v>
      </c>
      <c r="AN1832" s="272" t="s">
        <v>677</v>
      </c>
      <c r="AO1832" s="272" t="s">
        <v>677</v>
      </c>
      <c r="AP1832" s="272" t="s">
        <v>677</v>
      </c>
      <c r="AQ1832" s="272" t="s">
        <v>677</v>
      </c>
      <c r="AR1832" s="272" t="s">
        <v>677</v>
      </c>
      <c r="AS1832" s="272" t="s">
        <v>677</v>
      </c>
      <c r="AT1832" s="272" t="s">
        <v>677</v>
      </c>
      <c r="AU1832" s="272" t="s">
        <v>677</v>
      </c>
      <c r="AV1832" s="272" t="s">
        <v>677</v>
      </c>
      <c r="AW1832" s="272" t="s">
        <v>677</v>
      </c>
      <c r="AX1832" s="272" t="s">
        <v>677</v>
      </c>
    </row>
    <row r="1833" spans="1:50">
      <c r="A1833" s="272">
        <v>811734</v>
      </c>
      <c r="B1833" s="272" t="s">
        <v>712</v>
      </c>
      <c r="C1833" s="272" t="s">
        <v>262</v>
      </c>
      <c r="D1833" s="272" t="s">
        <v>263</v>
      </c>
      <c r="E1833" s="272" t="s">
        <v>264</v>
      </c>
      <c r="F1833" s="272" t="s">
        <v>264</v>
      </c>
      <c r="G1833" s="272" t="s">
        <v>263</v>
      </c>
      <c r="H1833" s="272" t="s">
        <v>262</v>
      </c>
      <c r="I1833" s="272" t="s">
        <v>263</v>
      </c>
      <c r="J1833" s="272" t="s">
        <v>263</v>
      </c>
      <c r="K1833" s="272" t="s">
        <v>263</v>
      </c>
      <c r="L1833" s="272" t="s">
        <v>263</v>
      </c>
      <c r="M1833" s="272" t="s">
        <v>263</v>
      </c>
      <c r="N1833" s="272" t="s">
        <v>263</v>
      </c>
      <c r="O1833" s="272" t="s">
        <v>677</v>
      </c>
      <c r="P1833" s="272" t="s">
        <v>677</v>
      </c>
      <c r="Q1833" s="272" t="s">
        <v>677</v>
      </c>
      <c r="R1833" s="272" t="s">
        <v>677</v>
      </c>
      <c r="S1833" s="272" t="s">
        <v>677</v>
      </c>
      <c r="T1833" s="272" t="s">
        <v>677</v>
      </c>
      <c r="U1833" s="272" t="s">
        <v>677</v>
      </c>
      <c r="V1833" s="272" t="s">
        <v>677</v>
      </c>
      <c r="W1833" s="272" t="s">
        <v>677</v>
      </c>
      <c r="X1833" s="272" t="s">
        <v>677</v>
      </c>
      <c r="Y1833" s="272" t="s">
        <v>677</v>
      </c>
      <c r="Z1833" s="272" t="s">
        <v>677</v>
      </c>
      <c r="AA1833" s="272" t="s">
        <v>677</v>
      </c>
      <c r="AB1833" s="272" t="s">
        <v>677</v>
      </c>
      <c r="AC1833" s="272" t="s">
        <v>677</v>
      </c>
      <c r="AD1833" s="272" t="s">
        <v>677</v>
      </c>
      <c r="AE1833" s="272" t="s">
        <v>677</v>
      </c>
      <c r="AF1833" s="272" t="s">
        <v>677</v>
      </c>
      <c r="AG1833" s="272" t="s">
        <v>677</v>
      </c>
      <c r="AH1833" s="272" t="s">
        <v>677</v>
      </c>
      <c r="AI1833" s="272" t="s">
        <v>677</v>
      </c>
      <c r="AJ1833" s="272" t="s">
        <v>677</v>
      </c>
      <c r="AK1833" s="272" t="s">
        <v>677</v>
      </c>
      <c r="AL1833" s="272" t="s">
        <v>677</v>
      </c>
      <c r="AM1833" s="272" t="s">
        <v>677</v>
      </c>
      <c r="AN1833" s="272" t="s">
        <v>677</v>
      </c>
      <c r="AO1833" s="272" t="s">
        <v>677</v>
      </c>
      <c r="AP1833" s="272" t="s">
        <v>677</v>
      </c>
      <c r="AQ1833" s="272" t="s">
        <v>677</v>
      </c>
      <c r="AR1833" s="272" t="s">
        <v>677</v>
      </c>
      <c r="AS1833" s="272" t="s">
        <v>677</v>
      </c>
      <c r="AT1833" s="272" t="s">
        <v>677</v>
      </c>
      <c r="AU1833" s="272" t="s">
        <v>677</v>
      </c>
      <c r="AV1833" s="272" t="s">
        <v>677</v>
      </c>
      <c r="AW1833" s="272" t="s">
        <v>677</v>
      </c>
      <c r="AX1833" s="272" t="s">
        <v>677</v>
      </c>
    </row>
    <row r="1834" spans="1:50">
      <c r="A1834" s="272">
        <v>811735</v>
      </c>
      <c r="B1834" s="272" t="s">
        <v>712</v>
      </c>
      <c r="C1834" s="272" t="s">
        <v>262</v>
      </c>
      <c r="D1834" s="272" t="s">
        <v>264</v>
      </c>
      <c r="E1834" s="272" t="s">
        <v>264</v>
      </c>
      <c r="F1834" s="272" t="s">
        <v>264</v>
      </c>
      <c r="G1834" s="272" t="s">
        <v>262</v>
      </c>
      <c r="H1834" s="272" t="s">
        <v>264</v>
      </c>
      <c r="I1834" s="272" t="s">
        <v>263</v>
      </c>
      <c r="J1834" s="272" t="s">
        <v>263</v>
      </c>
      <c r="K1834" s="272" t="s">
        <v>263</v>
      </c>
      <c r="L1834" s="272" t="s">
        <v>263</v>
      </c>
      <c r="M1834" s="272" t="s">
        <v>264</v>
      </c>
      <c r="N1834" s="272" t="s">
        <v>263</v>
      </c>
      <c r="O1834" s="272" t="s">
        <v>677</v>
      </c>
      <c r="P1834" s="272" t="s">
        <v>677</v>
      </c>
      <c r="Q1834" s="272" t="s">
        <v>677</v>
      </c>
      <c r="R1834" s="272" t="s">
        <v>677</v>
      </c>
      <c r="S1834" s="272" t="s">
        <v>677</v>
      </c>
      <c r="T1834" s="272" t="s">
        <v>677</v>
      </c>
      <c r="U1834" s="272" t="s">
        <v>677</v>
      </c>
      <c r="V1834" s="272" t="s">
        <v>677</v>
      </c>
      <c r="W1834" s="272" t="s">
        <v>677</v>
      </c>
      <c r="X1834" s="272" t="s">
        <v>677</v>
      </c>
      <c r="Y1834" s="272" t="s">
        <v>677</v>
      </c>
      <c r="Z1834" s="272" t="s">
        <v>677</v>
      </c>
      <c r="AA1834" s="272" t="s">
        <v>677</v>
      </c>
      <c r="AB1834" s="272" t="s">
        <v>677</v>
      </c>
      <c r="AC1834" s="272" t="s">
        <v>677</v>
      </c>
      <c r="AD1834" s="272" t="s">
        <v>677</v>
      </c>
      <c r="AE1834" s="272" t="s">
        <v>677</v>
      </c>
      <c r="AF1834" s="272" t="s">
        <v>677</v>
      </c>
      <c r="AG1834" s="272" t="s">
        <v>677</v>
      </c>
      <c r="AH1834" s="272" t="s">
        <v>677</v>
      </c>
      <c r="AI1834" s="272" t="s">
        <v>677</v>
      </c>
      <c r="AJ1834" s="272" t="s">
        <v>677</v>
      </c>
      <c r="AK1834" s="272" t="s">
        <v>677</v>
      </c>
      <c r="AL1834" s="272" t="s">
        <v>677</v>
      </c>
      <c r="AM1834" s="272" t="s">
        <v>677</v>
      </c>
      <c r="AN1834" s="272" t="s">
        <v>677</v>
      </c>
      <c r="AO1834" s="272" t="s">
        <v>677</v>
      </c>
      <c r="AP1834" s="272" t="s">
        <v>677</v>
      </c>
      <c r="AQ1834" s="272" t="s">
        <v>677</v>
      </c>
      <c r="AR1834" s="272" t="s">
        <v>677</v>
      </c>
      <c r="AS1834" s="272" t="s">
        <v>677</v>
      </c>
      <c r="AT1834" s="272" t="s">
        <v>677</v>
      </c>
      <c r="AU1834" s="272" t="s">
        <v>677</v>
      </c>
      <c r="AV1834" s="272" t="s">
        <v>677</v>
      </c>
      <c r="AW1834" s="272" t="s">
        <v>677</v>
      </c>
      <c r="AX1834" s="272" t="s">
        <v>677</v>
      </c>
    </row>
    <row r="1835" spans="1:50">
      <c r="A1835" s="272">
        <v>811738</v>
      </c>
      <c r="B1835" s="272" t="s">
        <v>712</v>
      </c>
      <c r="C1835" s="272" t="s">
        <v>264</v>
      </c>
      <c r="D1835" s="272" t="s">
        <v>264</v>
      </c>
      <c r="E1835" s="272" t="s">
        <v>264</v>
      </c>
      <c r="F1835" s="272" t="s">
        <v>264</v>
      </c>
      <c r="G1835" s="272" t="s">
        <v>264</v>
      </c>
      <c r="H1835" s="272" t="s">
        <v>262</v>
      </c>
      <c r="I1835" s="272" t="s">
        <v>262</v>
      </c>
      <c r="J1835" s="272" t="s">
        <v>264</v>
      </c>
      <c r="K1835" s="272" t="s">
        <v>264</v>
      </c>
      <c r="L1835" s="272" t="s">
        <v>262</v>
      </c>
      <c r="M1835" s="272" t="s">
        <v>264</v>
      </c>
      <c r="N1835" s="272" t="s">
        <v>264</v>
      </c>
      <c r="O1835" s="272" t="s">
        <v>677</v>
      </c>
      <c r="P1835" s="272" t="s">
        <v>677</v>
      </c>
      <c r="Q1835" s="272" t="s">
        <v>677</v>
      </c>
      <c r="R1835" s="272" t="s">
        <v>677</v>
      </c>
      <c r="S1835" s="272" t="s">
        <v>677</v>
      </c>
      <c r="T1835" s="272" t="s">
        <v>677</v>
      </c>
      <c r="U1835" s="272" t="s">
        <v>677</v>
      </c>
      <c r="V1835" s="272" t="s">
        <v>677</v>
      </c>
      <c r="W1835" s="272" t="s">
        <v>677</v>
      </c>
      <c r="X1835" s="272" t="s">
        <v>677</v>
      </c>
      <c r="Y1835" s="272" t="s">
        <v>677</v>
      </c>
      <c r="Z1835" s="272" t="s">
        <v>677</v>
      </c>
      <c r="AA1835" s="272" t="s">
        <v>677</v>
      </c>
      <c r="AB1835" s="272" t="s">
        <v>677</v>
      </c>
      <c r="AC1835" s="272" t="s">
        <v>677</v>
      </c>
      <c r="AD1835" s="272" t="s">
        <v>677</v>
      </c>
      <c r="AE1835" s="272" t="s">
        <v>677</v>
      </c>
      <c r="AF1835" s="272" t="s">
        <v>677</v>
      </c>
      <c r="AG1835" s="272" t="s">
        <v>677</v>
      </c>
      <c r="AH1835" s="272" t="s">
        <v>677</v>
      </c>
      <c r="AI1835" s="272" t="s">
        <v>677</v>
      </c>
      <c r="AJ1835" s="272" t="s">
        <v>677</v>
      </c>
      <c r="AK1835" s="272" t="s">
        <v>677</v>
      </c>
      <c r="AL1835" s="272" t="s">
        <v>677</v>
      </c>
      <c r="AM1835" s="272" t="s">
        <v>677</v>
      </c>
      <c r="AN1835" s="272" t="s">
        <v>677</v>
      </c>
      <c r="AO1835" s="272" t="s">
        <v>677</v>
      </c>
      <c r="AP1835" s="272" t="s">
        <v>677</v>
      </c>
      <c r="AQ1835" s="272" t="s">
        <v>677</v>
      </c>
      <c r="AR1835" s="272" t="s">
        <v>677</v>
      </c>
      <c r="AS1835" s="272" t="s">
        <v>677</v>
      </c>
      <c r="AT1835" s="272" t="s">
        <v>677</v>
      </c>
      <c r="AU1835" s="272" t="s">
        <v>677</v>
      </c>
      <c r="AV1835" s="272" t="s">
        <v>677</v>
      </c>
      <c r="AW1835" s="272" t="s">
        <v>677</v>
      </c>
      <c r="AX1835" s="272" t="s">
        <v>677</v>
      </c>
    </row>
    <row r="1836" spans="1:50">
      <c r="A1836" s="272">
        <v>811739</v>
      </c>
      <c r="B1836" s="272" t="s">
        <v>712</v>
      </c>
      <c r="C1836" s="272" t="s">
        <v>262</v>
      </c>
      <c r="D1836" s="272" t="s">
        <v>264</v>
      </c>
      <c r="E1836" s="272" t="s">
        <v>263</v>
      </c>
      <c r="F1836" s="272" t="s">
        <v>263</v>
      </c>
      <c r="G1836" s="272" t="s">
        <v>264</v>
      </c>
      <c r="H1836" s="272" t="s">
        <v>264</v>
      </c>
      <c r="I1836" s="272" t="s">
        <v>264</v>
      </c>
      <c r="J1836" s="272" t="s">
        <v>263</v>
      </c>
      <c r="K1836" s="272" t="s">
        <v>263</v>
      </c>
      <c r="L1836" s="272" t="s">
        <v>264</v>
      </c>
      <c r="M1836" s="272" t="s">
        <v>264</v>
      </c>
      <c r="N1836" s="272" t="s">
        <v>264</v>
      </c>
      <c r="O1836" s="272" t="s">
        <v>677</v>
      </c>
      <c r="P1836" s="272" t="s">
        <v>677</v>
      </c>
      <c r="Q1836" s="272" t="s">
        <v>677</v>
      </c>
      <c r="R1836" s="272" t="s">
        <v>677</v>
      </c>
      <c r="S1836" s="272" t="s">
        <v>677</v>
      </c>
      <c r="T1836" s="272" t="s">
        <v>677</v>
      </c>
      <c r="U1836" s="272" t="s">
        <v>677</v>
      </c>
      <c r="V1836" s="272" t="s">
        <v>677</v>
      </c>
      <c r="W1836" s="272" t="s">
        <v>677</v>
      </c>
      <c r="X1836" s="272" t="s">
        <v>677</v>
      </c>
      <c r="Y1836" s="272" t="s">
        <v>677</v>
      </c>
      <c r="Z1836" s="272" t="s">
        <v>677</v>
      </c>
      <c r="AA1836" s="272" t="s">
        <v>677</v>
      </c>
      <c r="AB1836" s="272" t="s">
        <v>677</v>
      </c>
      <c r="AC1836" s="272" t="s">
        <v>677</v>
      </c>
      <c r="AD1836" s="272" t="s">
        <v>677</v>
      </c>
      <c r="AE1836" s="272" t="s">
        <v>677</v>
      </c>
      <c r="AF1836" s="272" t="s">
        <v>677</v>
      </c>
      <c r="AG1836" s="272" t="s">
        <v>677</v>
      </c>
      <c r="AH1836" s="272" t="s">
        <v>677</v>
      </c>
      <c r="AI1836" s="272" t="s">
        <v>677</v>
      </c>
      <c r="AJ1836" s="272" t="s">
        <v>677</v>
      </c>
      <c r="AK1836" s="272" t="s">
        <v>677</v>
      </c>
      <c r="AL1836" s="272" t="s">
        <v>677</v>
      </c>
      <c r="AM1836" s="272" t="s">
        <v>677</v>
      </c>
      <c r="AN1836" s="272" t="s">
        <v>677</v>
      </c>
      <c r="AO1836" s="272" t="s">
        <v>677</v>
      </c>
      <c r="AP1836" s="272" t="s">
        <v>677</v>
      </c>
      <c r="AQ1836" s="272" t="s">
        <v>677</v>
      </c>
      <c r="AR1836" s="272" t="s">
        <v>677</v>
      </c>
      <c r="AS1836" s="272" t="s">
        <v>677</v>
      </c>
      <c r="AT1836" s="272" t="s">
        <v>677</v>
      </c>
      <c r="AU1836" s="272" t="s">
        <v>677</v>
      </c>
      <c r="AV1836" s="272" t="s">
        <v>677</v>
      </c>
      <c r="AW1836" s="272" t="s">
        <v>677</v>
      </c>
      <c r="AX1836" s="272" t="s">
        <v>677</v>
      </c>
    </row>
    <row r="1837" spans="1:50">
      <c r="A1837" s="272">
        <v>811744</v>
      </c>
      <c r="B1837" s="272" t="s">
        <v>712</v>
      </c>
      <c r="C1837" s="272" t="s">
        <v>264</v>
      </c>
      <c r="D1837" s="272" t="s">
        <v>263</v>
      </c>
      <c r="E1837" s="272" t="s">
        <v>264</v>
      </c>
      <c r="F1837" s="272" t="s">
        <v>264</v>
      </c>
      <c r="G1837" s="272" t="s">
        <v>264</v>
      </c>
      <c r="H1837" s="272" t="s">
        <v>264</v>
      </c>
      <c r="I1837" s="272" t="s">
        <v>263</v>
      </c>
      <c r="J1837" s="272" t="s">
        <v>263</v>
      </c>
      <c r="K1837" s="272" t="s">
        <v>263</v>
      </c>
      <c r="L1837" s="272" t="s">
        <v>263</v>
      </c>
      <c r="M1837" s="272" t="s">
        <v>264</v>
      </c>
      <c r="N1837" s="272" t="s">
        <v>264</v>
      </c>
      <c r="O1837" s="272" t="s">
        <v>677</v>
      </c>
      <c r="P1837" s="272" t="s">
        <v>677</v>
      </c>
      <c r="Q1837" s="272" t="s">
        <v>677</v>
      </c>
      <c r="R1837" s="272" t="s">
        <v>677</v>
      </c>
      <c r="S1837" s="272" t="s">
        <v>677</v>
      </c>
      <c r="T1837" s="272" t="s">
        <v>677</v>
      </c>
      <c r="U1837" s="272" t="s">
        <v>677</v>
      </c>
      <c r="V1837" s="272" t="s">
        <v>677</v>
      </c>
      <c r="W1837" s="272" t="s">
        <v>677</v>
      </c>
      <c r="X1837" s="272" t="s">
        <v>677</v>
      </c>
      <c r="Y1837" s="272" t="s">
        <v>677</v>
      </c>
      <c r="Z1837" s="272" t="s">
        <v>677</v>
      </c>
      <c r="AA1837" s="272" t="s">
        <v>677</v>
      </c>
      <c r="AB1837" s="272" t="s">
        <v>677</v>
      </c>
      <c r="AC1837" s="272" t="s">
        <v>677</v>
      </c>
      <c r="AD1837" s="272" t="s">
        <v>677</v>
      </c>
      <c r="AE1837" s="272" t="s">
        <v>677</v>
      </c>
      <c r="AF1837" s="272" t="s">
        <v>677</v>
      </c>
      <c r="AG1837" s="272" t="s">
        <v>677</v>
      </c>
      <c r="AH1837" s="272" t="s">
        <v>677</v>
      </c>
      <c r="AI1837" s="272" t="s">
        <v>677</v>
      </c>
      <c r="AJ1837" s="272" t="s">
        <v>677</v>
      </c>
      <c r="AK1837" s="272" t="s">
        <v>677</v>
      </c>
      <c r="AL1837" s="272" t="s">
        <v>677</v>
      </c>
      <c r="AM1837" s="272" t="s">
        <v>677</v>
      </c>
      <c r="AN1837" s="272" t="s">
        <v>677</v>
      </c>
      <c r="AO1837" s="272" t="s">
        <v>677</v>
      </c>
      <c r="AP1837" s="272" t="s">
        <v>677</v>
      </c>
      <c r="AQ1837" s="272" t="s">
        <v>677</v>
      </c>
      <c r="AR1837" s="272" t="s">
        <v>677</v>
      </c>
      <c r="AS1837" s="272" t="s">
        <v>677</v>
      </c>
      <c r="AT1837" s="272" t="s">
        <v>677</v>
      </c>
      <c r="AU1837" s="272" t="s">
        <v>677</v>
      </c>
      <c r="AV1837" s="272" t="s">
        <v>677</v>
      </c>
      <c r="AW1837" s="272" t="s">
        <v>677</v>
      </c>
      <c r="AX1837" s="272" t="s">
        <v>677</v>
      </c>
    </row>
    <row r="1838" spans="1:50">
      <c r="A1838" s="272">
        <v>811747</v>
      </c>
      <c r="B1838" s="272" t="s">
        <v>712</v>
      </c>
      <c r="C1838" s="272" t="s">
        <v>264</v>
      </c>
      <c r="D1838" s="272" t="s">
        <v>264</v>
      </c>
      <c r="E1838" s="272" t="s">
        <v>264</v>
      </c>
      <c r="F1838" s="272" t="s">
        <v>264</v>
      </c>
      <c r="G1838" s="272" t="s">
        <v>262</v>
      </c>
      <c r="H1838" s="272" t="s">
        <v>264</v>
      </c>
      <c r="I1838" s="272" t="s">
        <v>264</v>
      </c>
      <c r="J1838" s="272" t="s">
        <v>263</v>
      </c>
      <c r="K1838" s="272" t="s">
        <v>263</v>
      </c>
      <c r="L1838" s="272" t="s">
        <v>263</v>
      </c>
      <c r="M1838" s="272" t="s">
        <v>264</v>
      </c>
      <c r="N1838" s="272" t="s">
        <v>263</v>
      </c>
      <c r="O1838" s="272" t="s">
        <v>677</v>
      </c>
      <c r="P1838" s="272" t="s">
        <v>677</v>
      </c>
      <c r="Q1838" s="272" t="s">
        <v>677</v>
      </c>
      <c r="R1838" s="272" t="s">
        <v>677</v>
      </c>
      <c r="S1838" s="272" t="s">
        <v>677</v>
      </c>
      <c r="T1838" s="272" t="s">
        <v>677</v>
      </c>
      <c r="U1838" s="272" t="s">
        <v>677</v>
      </c>
      <c r="V1838" s="272" t="s">
        <v>677</v>
      </c>
      <c r="W1838" s="272" t="s">
        <v>677</v>
      </c>
      <c r="X1838" s="272" t="s">
        <v>677</v>
      </c>
      <c r="Y1838" s="272" t="s">
        <v>677</v>
      </c>
      <c r="Z1838" s="272" t="s">
        <v>677</v>
      </c>
      <c r="AA1838" s="272" t="s">
        <v>677</v>
      </c>
      <c r="AB1838" s="272" t="s">
        <v>677</v>
      </c>
      <c r="AC1838" s="272" t="s">
        <v>677</v>
      </c>
      <c r="AD1838" s="272" t="s">
        <v>677</v>
      </c>
      <c r="AE1838" s="272" t="s">
        <v>677</v>
      </c>
      <c r="AF1838" s="272" t="s">
        <v>677</v>
      </c>
      <c r="AG1838" s="272" t="s">
        <v>677</v>
      </c>
      <c r="AH1838" s="272" t="s">
        <v>677</v>
      </c>
      <c r="AI1838" s="272" t="s">
        <v>677</v>
      </c>
      <c r="AJ1838" s="272" t="s">
        <v>677</v>
      </c>
      <c r="AK1838" s="272" t="s">
        <v>677</v>
      </c>
      <c r="AL1838" s="272" t="s">
        <v>677</v>
      </c>
      <c r="AM1838" s="272" t="s">
        <v>677</v>
      </c>
      <c r="AN1838" s="272" t="s">
        <v>677</v>
      </c>
      <c r="AO1838" s="272" t="s">
        <v>677</v>
      </c>
      <c r="AP1838" s="272" t="s">
        <v>677</v>
      </c>
      <c r="AQ1838" s="272" t="s">
        <v>677</v>
      </c>
      <c r="AR1838" s="272" t="s">
        <v>677</v>
      </c>
      <c r="AS1838" s="272" t="s">
        <v>677</v>
      </c>
      <c r="AT1838" s="272" t="s">
        <v>677</v>
      </c>
      <c r="AU1838" s="272" t="s">
        <v>677</v>
      </c>
      <c r="AV1838" s="272" t="s">
        <v>677</v>
      </c>
      <c r="AW1838" s="272" t="s">
        <v>677</v>
      </c>
      <c r="AX1838" s="272" t="s">
        <v>677</v>
      </c>
    </row>
    <row r="1839" spans="1:50">
      <c r="A1839" s="272">
        <v>811748</v>
      </c>
      <c r="B1839" s="272" t="s">
        <v>712</v>
      </c>
      <c r="C1839" s="272" t="s">
        <v>262</v>
      </c>
      <c r="D1839" s="272" t="s">
        <v>262</v>
      </c>
      <c r="E1839" s="272" t="s">
        <v>263</v>
      </c>
      <c r="F1839" s="272" t="s">
        <v>262</v>
      </c>
      <c r="G1839" s="272" t="s">
        <v>262</v>
      </c>
      <c r="H1839" s="272" t="s">
        <v>264</v>
      </c>
      <c r="I1839" s="272" t="s">
        <v>263</v>
      </c>
      <c r="J1839" s="272" t="s">
        <v>263</v>
      </c>
      <c r="K1839" s="272" t="s">
        <v>263</v>
      </c>
      <c r="L1839" s="272" t="s">
        <v>263</v>
      </c>
      <c r="M1839" s="272" t="s">
        <v>263</v>
      </c>
      <c r="N1839" s="272" t="s">
        <v>263</v>
      </c>
      <c r="O1839" s="272" t="s">
        <v>677</v>
      </c>
      <c r="P1839" s="272" t="s">
        <v>677</v>
      </c>
      <c r="Q1839" s="272" t="s">
        <v>677</v>
      </c>
      <c r="R1839" s="272" t="s">
        <v>677</v>
      </c>
      <c r="S1839" s="272" t="s">
        <v>677</v>
      </c>
      <c r="T1839" s="272" t="s">
        <v>677</v>
      </c>
      <c r="U1839" s="272" t="s">
        <v>677</v>
      </c>
      <c r="V1839" s="272" t="s">
        <v>677</v>
      </c>
      <c r="W1839" s="272" t="s">
        <v>677</v>
      </c>
      <c r="X1839" s="272" t="s">
        <v>677</v>
      </c>
      <c r="Y1839" s="272" t="s">
        <v>677</v>
      </c>
      <c r="Z1839" s="272" t="s">
        <v>677</v>
      </c>
      <c r="AA1839" s="272" t="s">
        <v>677</v>
      </c>
      <c r="AB1839" s="272" t="s">
        <v>677</v>
      </c>
      <c r="AC1839" s="272" t="s">
        <v>677</v>
      </c>
      <c r="AD1839" s="272" t="s">
        <v>677</v>
      </c>
      <c r="AE1839" s="272" t="s">
        <v>677</v>
      </c>
      <c r="AF1839" s="272" t="s">
        <v>677</v>
      </c>
      <c r="AG1839" s="272" t="s">
        <v>677</v>
      </c>
      <c r="AH1839" s="272" t="s">
        <v>677</v>
      </c>
      <c r="AI1839" s="272" t="s">
        <v>677</v>
      </c>
      <c r="AJ1839" s="272" t="s">
        <v>677</v>
      </c>
      <c r="AK1839" s="272" t="s">
        <v>677</v>
      </c>
      <c r="AL1839" s="272" t="s">
        <v>677</v>
      </c>
      <c r="AM1839" s="272" t="s">
        <v>677</v>
      </c>
      <c r="AN1839" s="272" t="s">
        <v>677</v>
      </c>
      <c r="AO1839" s="272" t="s">
        <v>677</v>
      </c>
      <c r="AP1839" s="272" t="s">
        <v>677</v>
      </c>
      <c r="AQ1839" s="272" t="s">
        <v>677</v>
      </c>
      <c r="AR1839" s="272" t="s">
        <v>677</v>
      </c>
      <c r="AS1839" s="272" t="s">
        <v>677</v>
      </c>
      <c r="AT1839" s="272" t="s">
        <v>677</v>
      </c>
      <c r="AU1839" s="272" t="s">
        <v>677</v>
      </c>
      <c r="AV1839" s="272" t="s">
        <v>677</v>
      </c>
      <c r="AW1839" s="272" t="s">
        <v>677</v>
      </c>
      <c r="AX1839" s="272" t="s">
        <v>677</v>
      </c>
    </row>
    <row r="1840" spans="1:50">
      <c r="A1840" s="272">
        <v>811759</v>
      </c>
      <c r="B1840" s="272" t="s">
        <v>712</v>
      </c>
      <c r="C1840" s="272" t="s">
        <v>264</v>
      </c>
      <c r="D1840" s="272" t="s">
        <v>263</v>
      </c>
      <c r="E1840" s="272" t="s">
        <v>262</v>
      </c>
      <c r="F1840" s="272" t="s">
        <v>264</v>
      </c>
      <c r="G1840" s="272" t="s">
        <v>263</v>
      </c>
      <c r="H1840" s="272" t="s">
        <v>264</v>
      </c>
      <c r="I1840" s="272" t="s">
        <v>264</v>
      </c>
      <c r="J1840" s="272" t="s">
        <v>263</v>
      </c>
      <c r="K1840" s="272" t="s">
        <v>264</v>
      </c>
      <c r="L1840" s="272" t="s">
        <v>263</v>
      </c>
      <c r="M1840" s="272" t="s">
        <v>262</v>
      </c>
      <c r="N1840" s="272" t="s">
        <v>263</v>
      </c>
      <c r="O1840" s="272" t="s">
        <v>677</v>
      </c>
      <c r="P1840" s="272" t="s">
        <v>677</v>
      </c>
      <c r="Q1840" s="272" t="s">
        <v>677</v>
      </c>
      <c r="R1840" s="272" t="s">
        <v>677</v>
      </c>
      <c r="S1840" s="272" t="s">
        <v>677</v>
      </c>
      <c r="T1840" s="272" t="s">
        <v>677</v>
      </c>
      <c r="U1840" s="272" t="s">
        <v>677</v>
      </c>
      <c r="V1840" s="272" t="s">
        <v>677</v>
      </c>
      <c r="W1840" s="272" t="s">
        <v>677</v>
      </c>
      <c r="X1840" s="272" t="s">
        <v>677</v>
      </c>
      <c r="Y1840" s="272" t="s">
        <v>677</v>
      </c>
      <c r="Z1840" s="272" t="s">
        <v>677</v>
      </c>
      <c r="AA1840" s="272" t="s">
        <v>677</v>
      </c>
      <c r="AB1840" s="272" t="s">
        <v>677</v>
      </c>
      <c r="AC1840" s="272" t="s">
        <v>677</v>
      </c>
      <c r="AD1840" s="272" t="s">
        <v>677</v>
      </c>
      <c r="AE1840" s="272" t="s">
        <v>677</v>
      </c>
      <c r="AF1840" s="272" t="s">
        <v>677</v>
      </c>
      <c r="AG1840" s="272" t="s">
        <v>677</v>
      </c>
      <c r="AH1840" s="272" t="s">
        <v>677</v>
      </c>
      <c r="AI1840" s="272" t="s">
        <v>677</v>
      </c>
      <c r="AJ1840" s="272" t="s">
        <v>677</v>
      </c>
      <c r="AK1840" s="272" t="s">
        <v>677</v>
      </c>
      <c r="AL1840" s="272" t="s">
        <v>677</v>
      </c>
      <c r="AM1840" s="272" t="s">
        <v>677</v>
      </c>
      <c r="AN1840" s="272" t="s">
        <v>677</v>
      </c>
      <c r="AO1840" s="272" t="s">
        <v>677</v>
      </c>
      <c r="AP1840" s="272" t="s">
        <v>677</v>
      </c>
      <c r="AQ1840" s="272" t="s">
        <v>677</v>
      </c>
      <c r="AR1840" s="272" t="s">
        <v>677</v>
      </c>
      <c r="AS1840" s="272" t="s">
        <v>677</v>
      </c>
      <c r="AT1840" s="272" t="s">
        <v>677</v>
      </c>
      <c r="AU1840" s="272" t="s">
        <v>677</v>
      </c>
      <c r="AV1840" s="272" t="s">
        <v>677</v>
      </c>
      <c r="AW1840" s="272" t="s">
        <v>677</v>
      </c>
      <c r="AX1840" s="272" t="s">
        <v>677</v>
      </c>
    </row>
    <row r="1841" spans="1:50">
      <c r="A1841" s="272">
        <v>811760</v>
      </c>
      <c r="B1841" s="272" t="s">
        <v>712</v>
      </c>
      <c r="C1841" s="272" t="s">
        <v>262</v>
      </c>
      <c r="D1841" s="272" t="s">
        <v>263</v>
      </c>
      <c r="E1841" s="272" t="s">
        <v>263</v>
      </c>
      <c r="F1841" s="272" t="s">
        <v>262</v>
      </c>
      <c r="G1841" s="272" t="s">
        <v>262</v>
      </c>
      <c r="H1841" s="272" t="s">
        <v>262</v>
      </c>
      <c r="I1841" s="272" t="s">
        <v>263</v>
      </c>
      <c r="J1841" s="272" t="s">
        <v>263</v>
      </c>
      <c r="K1841" s="272" t="s">
        <v>263</v>
      </c>
      <c r="L1841" s="272" t="s">
        <v>263</v>
      </c>
      <c r="M1841" s="272" t="s">
        <v>263</v>
      </c>
      <c r="N1841" s="272" t="s">
        <v>263</v>
      </c>
      <c r="O1841" s="272" t="s">
        <v>677</v>
      </c>
      <c r="P1841" s="272" t="s">
        <v>677</v>
      </c>
      <c r="Q1841" s="272" t="s">
        <v>677</v>
      </c>
      <c r="R1841" s="272" t="s">
        <v>677</v>
      </c>
      <c r="S1841" s="272" t="s">
        <v>677</v>
      </c>
      <c r="T1841" s="272" t="s">
        <v>677</v>
      </c>
      <c r="U1841" s="272" t="s">
        <v>677</v>
      </c>
      <c r="V1841" s="272" t="s">
        <v>677</v>
      </c>
      <c r="W1841" s="272" t="s">
        <v>677</v>
      </c>
      <c r="X1841" s="272" t="s">
        <v>677</v>
      </c>
      <c r="Y1841" s="272" t="s">
        <v>677</v>
      </c>
      <c r="Z1841" s="272" t="s">
        <v>677</v>
      </c>
      <c r="AA1841" s="272" t="s">
        <v>677</v>
      </c>
      <c r="AB1841" s="272" t="s">
        <v>677</v>
      </c>
      <c r="AC1841" s="272" t="s">
        <v>677</v>
      </c>
      <c r="AD1841" s="272" t="s">
        <v>677</v>
      </c>
      <c r="AE1841" s="272" t="s">
        <v>677</v>
      </c>
      <c r="AF1841" s="272" t="s">
        <v>677</v>
      </c>
      <c r="AG1841" s="272" t="s">
        <v>677</v>
      </c>
      <c r="AH1841" s="272" t="s">
        <v>677</v>
      </c>
      <c r="AI1841" s="272" t="s">
        <v>677</v>
      </c>
      <c r="AJ1841" s="272" t="s">
        <v>677</v>
      </c>
      <c r="AK1841" s="272" t="s">
        <v>677</v>
      </c>
      <c r="AL1841" s="272" t="s">
        <v>677</v>
      </c>
      <c r="AM1841" s="272" t="s">
        <v>677</v>
      </c>
      <c r="AN1841" s="272" t="s">
        <v>677</v>
      </c>
      <c r="AO1841" s="272" t="s">
        <v>677</v>
      </c>
      <c r="AP1841" s="272" t="s">
        <v>677</v>
      </c>
      <c r="AQ1841" s="272" t="s">
        <v>677</v>
      </c>
      <c r="AR1841" s="272" t="s">
        <v>677</v>
      </c>
      <c r="AS1841" s="272" t="s">
        <v>677</v>
      </c>
      <c r="AT1841" s="272" t="s">
        <v>677</v>
      </c>
      <c r="AU1841" s="272" t="s">
        <v>677</v>
      </c>
      <c r="AV1841" s="272" t="s">
        <v>677</v>
      </c>
      <c r="AW1841" s="272" t="s">
        <v>677</v>
      </c>
      <c r="AX1841" s="272" t="s">
        <v>677</v>
      </c>
    </row>
    <row r="1842" spans="1:50">
      <c r="A1842" s="272">
        <v>811762</v>
      </c>
      <c r="B1842" s="272" t="s">
        <v>712</v>
      </c>
      <c r="C1842" s="272" t="s">
        <v>264</v>
      </c>
      <c r="D1842" s="272" t="s">
        <v>264</v>
      </c>
      <c r="E1842" s="272" t="s">
        <v>262</v>
      </c>
      <c r="F1842" s="272" t="s">
        <v>262</v>
      </c>
      <c r="G1842" s="272" t="s">
        <v>262</v>
      </c>
      <c r="H1842" s="272" t="s">
        <v>262</v>
      </c>
      <c r="I1842" s="272" t="s">
        <v>262</v>
      </c>
      <c r="J1842" s="272" t="s">
        <v>262</v>
      </c>
      <c r="K1842" s="272" t="s">
        <v>264</v>
      </c>
      <c r="L1842" s="272" t="s">
        <v>264</v>
      </c>
      <c r="M1842" s="272" t="s">
        <v>264</v>
      </c>
      <c r="N1842" s="272" t="s">
        <v>262</v>
      </c>
      <c r="O1842" s="272" t="s">
        <v>677</v>
      </c>
      <c r="P1842" s="272" t="s">
        <v>677</v>
      </c>
      <c r="Q1842" s="272" t="s">
        <v>677</v>
      </c>
      <c r="R1842" s="272" t="s">
        <v>677</v>
      </c>
      <c r="S1842" s="272" t="s">
        <v>677</v>
      </c>
      <c r="T1842" s="272" t="s">
        <v>677</v>
      </c>
      <c r="U1842" s="272" t="s">
        <v>677</v>
      </c>
      <c r="V1842" s="272" t="s">
        <v>677</v>
      </c>
      <c r="W1842" s="272" t="s">
        <v>677</v>
      </c>
      <c r="X1842" s="272" t="s">
        <v>677</v>
      </c>
      <c r="Y1842" s="272" t="s">
        <v>677</v>
      </c>
      <c r="Z1842" s="272" t="s">
        <v>677</v>
      </c>
      <c r="AA1842" s="272" t="s">
        <v>677</v>
      </c>
      <c r="AB1842" s="272" t="s">
        <v>677</v>
      </c>
      <c r="AC1842" s="272" t="s">
        <v>677</v>
      </c>
      <c r="AD1842" s="272" t="s">
        <v>677</v>
      </c>
      <c r="AE1842" s="272" t="s">
        <v>677</v>
      </c>
      <c r="AF1842" s="272" t="s">
        <v>677</v>
      </c>
      <c r="AG1842" s="272" t="s">
        <v>677</v>
      </c>
      <c r="AH1842" s="272" t="s">
        <v>677</v>
      </c>
      <c r="AI1842" s="272" t="s">
        <v>677</v>
      </c>
      <c r="AJ1842" s="272" t="s">
        <v>677</v>
      </c>
      <c r="AK1842" s="272" t="s">
        <v>677</v>
      </c>
      <c r="AL1842" s="272" t="s">
        <v>677</v>
      </c>
      <c r="AM1842" s="272" t="s">
        <v>677</v>
      </c>
      <c r="AN1842" s="272" t="s">
        <v>677</v>
      </c>
      <c r="AO1842" s="272" t="s">
        <v>677</v>
      </c>
      <c r="AP1842" s="272" t="s">
        <v>677</v>
      </c>
      <c r="AQ1842" s="272" t="s">
        <v>677</v>
      </c>
      <c r="AR1842" s="272" t="s">
        <v>677</v>
      </c>
      <c r="AS1842" s="272" t="s">
        <v>677</v>
      </c>
      <c r="AT1842" s="272" t="s">
        <v>677</v>
      </c>
      <c r="AU1842" s="272" t="s">
        <v>677</v>
      </c>
      <c r="AV1842" s="272" t="s">
        <v>677</v>
      </c>
      <c r="AW1842" s="272" t="s">
        <v>677</v>
      </c>
      <c r="AX1842" s="272" t="s">
        <v>677</v>
      </c>
    </row>
    <row r="1843" spans="1:50">
      <c r="A1843" s="272">
        <v>811765</v>
      </c>
      <c r="B1843" s="272" t="s">
        <v>712</v>
      </c>
      <c r="C1843" s="272" t="s">
        <v>262</v>
      </c>
      <c r="D1843" s="272" t="s">
        <v>263</v>
      </c>
      <c r="E1843" s="272" t="s">
        <v>263</v>
      </c>
      <c r="F1843" s="272" t="s">
        <v>263</v>
      </c>
      <c r="G1843" s="272" t="s">
        <v>263</v>
      </c>
      <c r="H1843" s="272" t="s">
        <v>262</v>
      </c>
      <c r="I1843" s="272" t="s">
        <v>264</v>
      </c>
      <c r="J1843" s="272" t="s">
        <v>263</v>
      </c>
      <c r="K1843" s="272" t="s">
        <v>263</v>
      </c>
      <c r="L1843" s="272" t="s">
        <v>264</v>
      </c>
      <c r="M1843" s="272" t="s">
        <v>263</v>
      </c>
      <c r="N1843" s="272" t="s">
        <v>263</v>
      </c>
      <c r="O1843" s="272" t="s">
        <v>677</v>
      </c>
      <c r="P1843" s="272" t="s">
        <v>677</v>
      </c>
      <c r="Q1843" s="272" t="s">
        <v>677</v>
      </c>
      <c r="R1843" s="272" t="s">
        <v>677</v>
      </c>
      <c r="S1843" s="272" t="s">
        <v>677</v>
      </c>
      <c r="T1843" s="272" t="s">
        <v>677</v>
      </c>
      <c r="U1843" s="272" t="s">
        <v>677</v>
      </c>
      <c r="V1843" s="272" t="s">
        <v>677</v>
      </c>
      <c r="W1843" s="272" t="s">
        <v>677</v>
      </c>
      <c r="X1843" s="272" t="s">
        <v>677</v>
      </c>
      <c r="Y1843" s="272" t="s">
        <v>677</v>
      </c>
      <c r="Z1843" s="272" t="s">
        <v>677</v>
      </c>
      <c r="AA1843" s="272" t="s">
        <v>677</v>
      </c>
      <c r="AB1843" s="272" t="s">
        <v>677</v>
      </c>
      <c r="AC1843" s="272" t="s">
        <v>677</v>
      </c>
      <c r="AD1843" s="272" t="s">
        <v>677</v>
      </c>
      <c r="AE1843" s="272" t="s">
        <v>677</v>
      </c>
      <c r="AF1843" s="272" t="s">
        <v>677</v>
      </c>
      <c r="AG1843" s="272" t="s">
        <v>677</v>
      </c>
      <c r="AH1843" s="272" t="s">
        <v>677</v>
      </c>
      <c r="AI1843" s="272" t="s">
        <v>677</v>
      </c>
      <c r="AJ1843" s="272" t="s">
        <v>677</v>
      </c>
      <c r="AK1843" s="272" t="s">
        <v>677</v>
      </c>
      <c r="AL1843" s="272" t="s">
        <v>677</v>
      </c>
      <c r="AM1843" s="272" t="s">
        <v>677</v>
      </c>
      <c r="AN1843" s="272" t="s">
        <v>677</v>
      </c>
      <c r="AO1843" s="272" t="s">
        <v>677</v>
      </c>
      <c r="AP1843" s="272" t="s">
        <v>677</v>
      </c>
      <c r="AQ1843" s="272" t="s">
        <v>677</v>
      </c>
      <c r="AR1843" s="272" t="s">
        <v>677</v>
      </c>
      <c r="AS1843" s="272" t="s">
        <v>677</v>
      </c>
      <c r="AT1843" s="272" t="s">
        <v>677</v>
      </c>
      <c r="AU1843" s="272" t="s">
        <v>677</v>
      </c>
      <c r="AV1843" s="272" t="s">
        <v>677</v>
      </c>
      <c r="AW1843" s="272" t="s">
        <v>677</v>
      </c>
      <c r="AX1843" s="272" t="s">
        <v>677</v>
      </c>
    </row>
    <row r="1844" spans="1:50">
      <c r="A1844" s="272">
        <v>811766</v>
      </c>
      <c r="B1844" s="272" t="s">
        <v>712</v>
      </c>
      <c r="C1844" s="272" t="s">
        <v>264</v>
      </c>
      <c r="D1844" s="272" t="s">
        <v>264</v>
      </c>
      <c r="E1844" s="272" t="s">
        <v>262</v>
      </c>
      <c r="F1844" s="272" t="s">
        <v>264</v>
      </c>
      <c r="G1844" s="272" t="s">
        <v>263</v>
      </c>
      <c r="H1844" s="272" t="s">
        <v>262</v>
      </c>
      <c r="I1844" s="272" t="s">
        <v>264</v>
      </c>
      <c r="J1844" s="272" t="s">
        <v>263</v>
      </c>
      <c r="K1844" s="272" t="s">
        <v>263</v>
      </c>
      <c r="L1844" s="272" t="s">
        <v>264</v>
      </c>
      <c r="M1844" s="272" t="s">
        <v>263</v>
      </c>
      <c r="N1844" s="272" t="s">
        <v>263</v>
      </c>
      <c r="O1844" s="272" t="s">
        <v>677</v>
      </c>
      <c r="P1844" s="272" t="s">
        <v>677</v>
      </c>
      <c r="Q1844" s="272" t="s">
        <v>677</v>
      </c>
      <c r="R1844" s="272" t="s">
        <v>677</v>
      </c>
      <c r="S1844" s="272" t="s">
        <v>677</v>
      </c>
      <c r="T1844" s="272" t="s">
        <v>677</v>
      </c>
      <c r="U1844" s="272" t="s">
        <v>677</v>
      </c>
      <c r="V1844" s="272" t="s">
        <v>677</v>
      </c>
      <c r="W1844" s="272" t="s">
        <v>677</v>
      </c>
      <c r="X1844" s="272" t="s">
        <v>677</v>
      </c>
      <c r="Y1844" s="272" t="s">
        <v>677</v>
      </c>
      <c r="Z1844" s="272" t="s">
        <v>677</v>
      </c>
      <c r="AA1844" s="272" t="s">
        <v>677</v>
      </c>
      <c r="AB1844" s="272" t="s">
        <v>677</v>
      </c>
      <c r="AC1844" s="272" t="s">
        <v>677</v>
      </c>
      <c r="AD1844" s="272" t="s">
        <v>677</v>
      </c>
      <c r="AE1844" s="272" t="s">
        <v>677</v>
      </c>
      <c r="AF1844" s="272" t="s">
        <v>677</v>
      </c>
      <c r="AG1844" s="272" t="s">
        <v>677</v>
      </c>
      <c r="AH1844" s="272" t="s">
        <v>677</v>
      </c>
      <c r="AI1844" s="272" t="s">
        <v>677</v>
      </c>
      <c r="AJ1844" s="272" t="s">
        <v>677</v>
      </c>
      <c r="AK1844" s="272" t="s">
        <v>677</v>
      </c>
      <c r="AL1844" s="272" t="s">
        <v>677</v>
      </c>
      <c r="AM1844" s="272" t="s">
        <v>677</v>
      </c>
      <c r="AN1844" s="272" t="s">
        <v>677</v>
      </c>
      <c r="AO1844" s="272" t="s">
        <v>677</v>
      </c>
      <c r="AP1844" s="272" t="s">
        <v>677</v>
      </c>
      <c r="AQ1844" s="272" t="s">
        <v>677</v>
      </c>
      <c r="AR1844" s="272" t="s">
        <v>677</v>
      </c>
      <c r="AS1844" s="272" t="s">
        <v>677</v>
      </c>
      <c r="AT1844" s="272" t="s">
        <v>677</v>
      </c>
      <c r="AU1844" s="272" t="s">
        <v>677</v>
      </c>
      <c r="AV1844" s="272" t="s">
        <v>677</v>
      </c>
      <c r="AW1844" s="272" t="s">
        <v>677</v>
      </c>
      <c r="AX1844" s="272" t="s">
        <v>677</v>
      </c>
    </row>
    <row r="1845" spans="1:50">
      <c r="A1845" s="272">
        <v>811774</v>
      </c>
      <c r="B1845" s="272" t="s">
        <v>712</v>
      </c>
      <c r="C1845" s="272" t="s">
        <v>262</v>
      </c>
      <c r="D1845" s="272" t="s">
        <v>263</v>
      </c>
      <c r="E1845" s="272" t="s">
        <v>262</v>
      </c>
      <c r="F1845" s="272" t="s">
        <v>264</v>
      </c>
      <c r="G1845" s="272" t="s">
        <v>262</v>
      </c>
      <c r="H1845" s="272" t="s">
        <v>264</v>
      </c>
      <c r="I1845" s="272" t="s">
        <v>264</v>
      </c>
      <c r="J1845" s="272" t="s">
        <v>264</v>
      </c>
      <c r="K1845" s="272" t="s">
        <v>263</v>
      </c>
      <c r="L1845" s="272" t="s">
        <v>263</v>
      </c>
      <c r="M1845" s="272" t="s">
        <v>264</v>
      </c>
      <c r="N1845" s="272" t="s">
        <v>264</v>
      </c>
      <c r="O1845" s="272" t="s">
        <v>677</v>
      </c>
      <c r="P1845" s="272" t="s">
        <v>677</v>
      </c>
      <c r="Q1845" s="272" t="s">
        <v>677</v>
      </c>
      <c r="R1845" s="272" t="s">
        <v>677</v>
      </c>
      <c r="S1845" s="272" t="s">
        <v>677</v>
      </c>
      <c r="T1845" s="272" t="s">
        <v>677</v>
      </c>
      <c r="U1845" s="272" t="s">
        <v>677</v>
      </c>
      <c r="V1845" s="272" t="s">
        <v>677</v>
      </c>
      <c r="W1845" s="272" t="s">
        <v>677</v>
      </c>
      <c r="X1845" s="272" t="s">
        <v>677</v>
      </c>
      <c r="Y1845" s="272" t="s">
        <v>677</v>
      </c>
      <c r="Z1845" s="272" t="s">
        <v>677</v>
      </c>
      <c r="AA1845" s="272" t="s">
        <v>677</v>
      </c>
      <c r="AB1845" s="272" t="s">
        <v>677</v>
      </c>
      <c r="AC1845" s="272" t="s">
        <v>677</v>
      </c>
      <c r="AD1845" s="272" t="s">
        <v>677</v>
      </c>
      <c r="AE1845" s="272" t="s">
        <v>677</v>
      </c>
      <c r="AF1845" s="272" t="s">
        <v>677</v>
      </c>
      <c r="AG1845" s="272" t="s">
        <v>677</v>
      </c>
      <c r="AH1845" s="272" t="s">
        <v>677</v>
      </c>
      <c r="AI1845" s="272" t="s">
        <v>677</v>
      </c>
      <c r="AJ1845" s="272" t="s">
        <v>677</v>
      </c>
      <c r="AK1845" s="272" t="s">
        <v>677</v>
      </c>
      <c r="AL1845" s="272" t="s">
        <v>677</v>
      </c>
      <c r="AM1845" s="272" t="s">
        <v>677</v>
      </c>
      <c r="AN1845" s="272" t="s">
        <v>677</v>
      </c>
      <c r="AO1845" s="272" t="s">
        <v>677</v>
      </c>
      <c r="AP1845" s="272" t="s">
        <v>677</v>
      </c>
      <c r="AQ1845" s="272" t="s">
        <v>677</v>
      </c>
      <c r="AR1845" s="272" t="s">
        <v>677</v>
      </c>
      <c r="AS1845" s="272" t="s">
        <v>677</v>
      </c>
      <c r="AT1845" s="272" t="s">
        <v>677</v>
      </c>
      <c r="AU1845" s="272" t="s">
        <v>677</v>
      </c>
      <c r="AV1845" s="272" t="s">
        <v>677</v>
      </c>
      <c r="AW1845" s="272" t="s">
        <v>677</v>
      </c>
      <c r="AX1845" s="272" t="s">
        <v>677</v>
      </c>
    </row>
    <row r="1846" spans="1:50">
      <c r="A1846" s="272">
        <v>811776</v>
      </c>
      <c r="B1846" s="272" t="s">
        <v>712</v>
      </c>
      <c r="C1846" s="272" t="s">
        <v>264</v>
      </c>
      <c r="D1846" s="272" t="s">
        <v>264</v>
      </c>
      <c r="E1846" s="272" t="s">
        <v>264</v>
      </c>
      <c r="F1846" s="272" t="s">
        <v>262</v>
      </c>
      <c r="G1846" s="272" t="s">
        <v>264</v>
      </c>
      <c r="H1846" s="272" t="s">
        <v>264</v>
      </c>
      <c r="I1846" s="272" t="s">
        <v>264</v>
      </c>
      <c r="J1846" s="272" t="s">
        <v>264</v>
      </c>
      <c r="K1846" s="272" t="s">
        <v>263</v>
      </c>
      <c r="L1846" s="272" t="s">
        <v>264</v>
      </c>
      <c r="M1846" s="272" t="s">
        <v>262</v>
      </c>
      <c r="N1846" s="272" t="s">
        <v>262</v>
      </c>
      <c r="O1846" s="272" t="s">
        <v>677</v>
      </c>
      <c r="P1846" s="272" t="s">
        <v>677</v>
      </c>
      <c r="Q1846" s="272" t="s">
        <v>677</v>
      </c>
      <c r="R1846" s="272" t="s">
        <v>677</v>
      </c>
      <c r="S1846" s="272" t="s">
        <v>677</v>
      </c>
      <c r="T1846" s="272" t="s">
        <v>677</v>
      </c>
      <c r="U1846" s="272" t="s">
        <v>677</v>
      </c>
      <c r="V1846" s="272" t="s">
        <v>677</v>
      </c>
      <c r="W1846" s="272" t="s">
        <v>677</v>
      </c>
      <c r="X1846" s="272" t="s">
        <v>677</v>
      </c>
      <c r="Y1846" s="272" t="s">
        <v>677</v>
      </c>
      <c r="Z1846" s="272" t="s">
        <v>677</v>
      </c>
      <c r="AA1846" s="272" t="s">
        <v>677</v>
      </c>
      <c r="AB1846" s="272" t="s">
        <v>677</v>
      </c>
      <c r="AC1846" s="272" t="s">
        <v>677</v>
      </c>
      <c r="AD1846" s="272" t="s">
        <v>677</v>
      </c>
      <c r="AE1846" s="272" t="s">
        <v>677</v>
      </c>
      <c r="AF1846" s="272" t="s">
        <v>677</v>
      </c>
      <c r="AG1846" s="272" t="s">
        <v>677</v>
      </c>
      <c r="AH1846" s="272" t="s">
        <v>677</v>
      </c>
      <c r="AI1846" s="272" t="s">
        <v>677</v>
      </c>
      <c r="AJ1846" s="272" t="s">
        <v>677</v>
      </c>
      <c r="AK1846" s="272" t="s">
        <v>677</v>
      </c>
      <c r="AL1846" s="272" t="s">
        <v>677</v>
      </c>
      <c r="AM1846" s="272" t="s">
        <v>677</v>
      </c>
      <c r="AN1846" s="272" t="s">
        <v>677</v>
      </c>
      <c r="AO1846" s="272" t="s">
        <v>677</v>
      </c>
      <c r="AP1846" s="272" t="s">
        <v>677</v>
      </c>
      <c r="AQ1846" s="272" t="s">
        <v>677</v>
      </c>
      <c r="AR1846" s="272" t="s">
        <v>677</v>
      </c>
      <c r="AS1846" s="272" t="s">
        <v>677</v>
      </c>
      <c r="AT1846" s="272" t="s">
        <v>677</v>
      </c>
      <c r="AU1846" s="272" t="s">
        <v>677</v>
      </c>
      <c r="AV1846" s="272" t="s">
        <v>677</v>
      </c>
      <c r="AW1846" s="272" t="s">
        <v>677</v>
      </c>
      <c r="AX1846" s="272" t="s">
        <v>677</v>
      </c>
    </row>
    <row r="1847" spans="1:50">
      <c r="A1847" s="272">
        <v>811778</v>
      </c>
      <c r="B1847" s="272" t="s">
        <v>712</v>
      </c>
      <c r="C1847" s="272" t="s">
        <v>262</v>
      </c>
      <c r="D1847" s="272" t="s">
        <v>262</v>
      </c>
      <c r="E1847" s="272" t="s">
        <v>262</v>
      </c>
      <c r="F1847" s="272" t="s">
        <v>262</v>
      </c>
      <c r="G1847" s="272" t="s">
        <v>263</v>
      </c>
      <c r="H1847" s="272" t="s">
        <v>263</v>
      </c>
      <c r="I1847" s="272" t="s">
        <v>264</v>
      </c>
      <c r="J1847" s="272" t="s">
        <v>263</v>
      </c>
      <c r="K1847" s="272" t="s">
        <v>263</v>
      </c>
      <c r="L1847" s="272" t="s">
        <v>263</v>
      </c>
      <c r="M1847" s="272" t="s">
        <v>263</v>
      </c>
      <c r="N1847" s="272" t="s">
        <v>263</v>
      </c>
      <c r="O1847" s="272" t="s">
        <v>677</v>
      </c>
      <c r="P1847" s="272" t="s">
        <v>677</v>
      </c>
      <c r="Q1847" s="272" t="s">
        <v>677</v>
      </c>
      <c r="R1847" s="272" t="s">
        <v>677</v>
      </c>
      <c r="S1847" s="272" t="s">
        <v>677</v>
      </c>
      <c r="T1847" s="272" t="s">
        <v>677</v>
      </c>
      <c r="U1847" s="272" t="s">
        <v>677</v>
      </c>
      <c r="V1847" s="272" t="s">
        <v>677</v>
      </c>
      <c r="W1847" s="272" t="s">
        <v>677</v>
      </c>
      <c r="X1847" s="272" t="s">
        <v>677</v>
      </c>
      <c r="Y1847" s="272" t="s">
        <v>677</v>
      </c>
      <c r="Z1847" s="272" t="s">
        <v>677</v>
      </c>
      <c r="AA1847" s="272" t="s">
        <v>677</v>
      </c>
      <c r="AB1847" s="272" t="s">
        <v>677</v>
      </c>
      <c r="AC1847" s="272" t="s">
        <v>677</v>
      </c>
      <c r="AD1847" s="272" t="s">
        <v>677</v>
      </c>
      <c r="AE1847" s="272" t="s">
        <v>677</v>
      </c>
      <c r="AF1847" s="272" t="s">
        <v>677</v>
      </c>
      <c r="AG1847" s="272" t="s">
        <v>677</v>
      </c>
      <c r="AH1847" s="272" t="s">
        <v>677</v>
      </c>
      <c r="AI1847" s="272" t="s">
        <v>677</v>
      </c>
      <c r="AJ1847" s="272" t="s">
        <v>677</v>
      </c>
      <c r="AK1847" s="272" t="s">
        <v>677</v>
      </c>
      <c r="AL1847" s="272" t="s">
        <v>677</v>
      </c>
      <c r="AM1847" s="272" t="s">
        <v>677</v>
      </c>
      <c r="AN1847" s="272" t="s">
        <v>677</v>
      </c>
      <c r="AO1847" s="272" t="s">
        <v>677</v>
      </c>
      <c r="AP1847" s="272" t="s">
        <v>677</v>
      </c>
      <c r="AQ1847" s="272" t="s">
        <v>677</v>
      </c>
      <c r="AR1847" s="272" t="s">
        <v>677</v>
      </c>
      <c r="AS1847" s="272" t="s">
        <v>677</v>
      </c>
      <c r="AT1847" s="272" t="s">
        <v>677</v>
      </c>
      <c r="AU1847" s="272" t="s">
        <v>677</v>
      </c>
      <c r="AV1847" s="272" t="s">
        <v>677</v>
      </c>
      <c r="AW1847" s="272" t="s">
        <v>677</v>
      </c>
      <c r="AX1847" s="272" t="s">
        <v>677</v>
      </c>
    </row>
    <row r="1848" spans="1:50">
      <c r="A1848" s="272">
        <v>811782</v>
      </c>
      <c r="B1848" s="272" t="s">
        <v>712</v>
      </c>
      <c r="C1848" s="272" t="s">
        <v>262</v>
      </c>
      <c r="D1848" s="272" t="s">
        <v>262</v>
      </c>
      <c r="E1848" s="272" t="s">
        <v>263</v>
      </c>
      <c r="F1848" s="272" t="s">
        <v>264</v>
      </c>
      <c r="G1848" s="272" t="s">
        <v>264</v>
      </c>
      <c r="H1848" s="272" t="s">
        <v>263</v>
      </c>
      <c r="I1848" s="272" t="s">
        <v>263</v>
      </c>
      <c r="J1848" s="272" t="s">
        <v>264</v>
      </c>
      <c r="K1848" s="272" t="s">
        <v>263</v>
      </c>
      <c r="L1848" s="272" t="s">
        <v>264</v>
      </c>
      <c r="M1848" s="272" t="s">
        <v>262</v>
      </c>
      <c r="N1848" s="272" t="s">
        <v>263</v>
      </c>
      <c r="O1848" s="272" t="s">
        <v>677</v>
      </c>
      <c r="P1848" s="272" t="s">
        <v>677</v>
      </c>
      <c r="Q1848" s="272" t="s">
        <v>677</v>
      </c>
      <c r="R1848" s="272" t="s">
        <v>677</v>
      </c>
      <c r="S1848" s="272" t="s">
        <v>677</v>
      </c>
      <c r="T1848" s="272" t="s">
        <v>677</v>
      </c>
      <c r="U1848" s="272" t="s">
        <v>677</v>
      </c>
      <c r="V1848" s="272" t="s">
        <v>677</v>
      </c>
      <c r="W1848" s="272" t="s">
        <v>677</v>
      </c>
      <c r="X1848" s="272" t="s">
        <v>677</v>
      </c>
      <c r="Y1848" s="272" t="s">
        <v>677</v>
      </c>
      <c r="Z1848" s="272" t="s">
        <v>677</v>
      </c>
      <c r="AA1848" s="272" t="s">
        <v>677</v>
      </c>
      <c r="AB1848" s="272" t="s">
        <v>677</v>
      </c>
      <c r="AC1848" s="272" t="s">
        <v>677</v>
      </c>
      <c r="AD1848" s="272" t="s">
        <v>677</v>
      </c>
      <c r="AE1848" s="272" t="s">
        <v>677</v>
      </c>
      <c r="AF1848" s="272" t="s">
        <v>677</v>
      </c>
      <c r="AG1848" s="272" t="s">
        <v>677</v>
      </c>
      <c r="AH1848" s="272" t="s">
        <v>677</v>
      </c>
      <c r="AI1848" s="272" t="s">
        <v>677</v>
      </c>
      <c r="AJ1848" s="272" t="s">
        <v>677</v>
      </c>
      <c r="AK1848" s="272" t="s">
        <v>677</v>
      </c>
      <c r="AL1848" s="272" t="s">
        <v>677</v>
      </c>
      <c r="AM1848" s="272" t="s">
        <v>677</v>
      </c>
      <c r="AN1848" s="272" t="s">
        <v>677</v>
      </c>
      <c r="AO1848" s="272" t="s">
        <v>677</v>
      </c>
      <c r="AP1848" s="272" t="s">
        <v>677</v>
      </c>
      <c r="AQ1848" s="272" t="s">
        <v>677</v>
      </c>
      <c r="AR1848" s="272" t="s">
        <v>677</v>
      </c>
      <c r="AS1848" s="272" t="s">
        <v>677</v>
      </c>
      <c r="AT1848" s="272" t="s">
        <v>677</v>
      </c>
      <c r="AU1848" s="272" t="s">
        <v>677</v>
      </c>
      <c r="AV1848" s="272" t="s">
        <v>677</v>
      </c>
      <c r="AW1848" s="272" t="s">
        <v>677</v>
      </c>
      <c r="AX1848" s="272" t="s">
        <v>677</v>
      </c>
    </row>
    <row r="1849" spans="1:50">
      <c r="A1849" s="272">
        <v>811787</v>
      </c>
      <c r="B1849" s="272" t="s">
        <v>712</v>
      </c>
      <c r="C1849" s="272" t="s">
        <v>262</v>
      </c>
      <c r="D1849" s="272" t="s">
        <v>264</v>
      </c>
      <c r="E1849" s="272" t="s">
        <v>264</v>
      </c>
      <c r="F1849" s="272" t="s">
        <v>262</v>
      </c>
      <c r="G1849" s="272" t="s">
        <v>262</v>
      </c>
      <c r="H1849" s="272" t="s">
        <v>264</v>
      </c>
      <c r="I1849" s="272" t="s">
        <v>264</v>
      </c>
      <c r="J1849" s="272" t="s">
        <v>263</v>
      </c>
      <c r="K1849" s="272" t="s">
        <v>263</v>
      </c>
      <c r="L1849" s="272" t="s">
        <v>263</v>
      </c>
      <c r="M1849" s="272" t="s">
        <v>264</v>
      </c>
      <c r="N1849" s="272" t="s">
        <v>263</v>
      </c>
      <c r="O1849" s="272" t="s">
        <v>677</v>
      </c>
      <c r="P1849" s="272" t="s">
        <v>677</v>
      </c>
      <c r="Q1849" s="272" t="s">
        <v>677</v>
      </c>
      <c r="R1849" s="272" t="s">
        <v>677</v>
      </c>
      <c r="S1849" s="272" t="s">
        <v>677</v>
      </c>
      <c r="T1849" s="272" t="s">
        <v>677</v>
      </c>
      <c r="U1849" s="272" t="s">
        <v>677</v>
      </c>
      <c r="V1849" s="272" t="s">
        <v>677</v>
      </c>
      <c r="W1849" s="272" t="s">
        <v>677</v>
      </c>
      <c r="X1849" s="272" t="s">
        <v>677</v>
      </c>
      <c r="Y1849" s="272" t="s">
        <v>677</v>
      </c>
      <c r="Z1849" s="272" t="s">
        <v>677</v>
      </c>
      <c r="AA1849" s="272" t="s">
        <v>677</v>
      </c>
      <c r="AB1849" s="272" t="s">
        <v>677</v>
      </c>
      <c r="AC1849" s="272" t="s">
        <v>677</v>
      </c>
      <c r="AD1849" s="272" t="s">
        <v>677</v>
      </c>
      <c r="AE1849" s="272" t="s">
        <v>677</v>
      </c>
      <c r="AF1849" s="272" t="s">
        <v>677</v>
      </c>
      <c r="AG1849" s="272" t="s">
        <v>677</v>
      </c>
      <c r="AH1849" s="272" t="s">
        <v>677</v>
      </c>
      <c r="AI1849" s="272" t="s">
        <v>677</v>
      </c>
      <c r="AJ1849" s="272" t="s">
        <v>677</v>
      </c>
      <c r="AK1849" s="272" t="s">
        <v>677</v>
      </c>
      <c r="AL1849" s="272" t="s">
        <v>677</v>
      </c>
      <c r="AM1849" s="272" t="s">
        <v>677</v>
      </c>
      <c r="AN1849" s="272" t="s">
        <v>677</v>
      </c>
      <c r="AO1849" s="272" t="s">
        <v>677</v>
      </c>
      <c r="AP1849" s="272" t="s">
        <v>677</v>
      </c>
      <c r="AQ1849" s="272" t="s">
        <v>677</v>
      </c>
      <c r="AR1849" s="272" t="s">
        <v>677</v>
      </c>
      <c r="AS1849" s="272" t="s">
        <v>677</v>
      </c>
      <c r="AT1849" s="272" t="s">
        <v>677</v>
      </c>
      <c r="AU1849" s="272" t="s">
        <v>677</v>
      </c>
      <c r="AV1849" s="272" t="s">
        <v>677</v>
      </c>
      <c r="AW1849" s="272" t="s">
        <v>677</v>
      </c>
      <c r="AX1849" s="272" t="s">
        <v>677</v>
      </c>
    </row>
    <row r="1850" spans="1:50">
      <c r="A1850" s="272">
        <v>811788</v>
      </c>
      <c r="B1850" s="272" t="s">
        <v>712</v>
      </c>
      <c r="C1850" s="272" t="s">
        <v>262</v>
      </c>
      <c r="D1850" s="272" t="s">
        <v>264</v>
      </c>
      <c r="E1850" s="272" t="s">
        <v>264</v>
      </c>
      <c r="F1850" s="272" t="s">
        <v>262</v>
      </c>
      <c r="G1850" s="272" t="s">
        <v>262</v>
      </c>
      <c r="H1850" s="272" t="s">
        <v>263</v>
      </c>
      <c r="I1850" s="272" t="s">
        <v>264</v>
      </c>
      <c r="J1850" s="272" t="s">
        <v>262</v>
      </c>
      <c r="K1850" s="272" t="s">
        <v>262</v>
      </c>
      <c r="L1850" s="272" t="s">
        <v>264</v>
      </c>
      <c r="M1850" s="272" t="s">
        <v>264</v>
      </c>
      <c r="N1850" s="272" t="s">
        <v>263</v>
      </c>
      <c r="O1850" s="272" t="s">
        <v>677</v>
      </c>
      <c r="P1850" s="272" t="s">
        <v>677</v>
      </c>
      <c r="Q1850" s="272" t="s">
        <v>677</v>
      </c>
      <c r="R1850" s="272" t="s">
        <v>677</v>
      </c>
      <c r="S1850" s="272" t="s">
        <v>677</v>
      </c>
      <c r="T1850" s="272" t="s">
        <v>677</v>
      </c>
      <c r="U1850" s="272" t="s">
        <v>677</v>
      </c>
      <c r="V1850" s="272" t="s">
        <v>677</v>
      </c>
      <c r="W1850" s="272" t="s">
        <v>677</v>
      </c>
      <c r="X1850" s="272" t="s">
        <v>677</v>
      </c>
      <c r="Y1850" s="272" t="s">
        <v>677</v>
      </c>
      <c r="Z1850" s="272" t="s">
        <v>677</v>
      </c>
      <c r="AA1850" s="272" t="s">
        <v>677</v>
      </c>
      <c r="AB1850" s="272" t="s">
        <v>677</v>
      </c>
      <c r="AC1850" s="272" t="s">
        <v>677</v>
      </c>
      <c r="AD1850" s="272" t="s">
        <v>677</v>
      </c>
      <c r="AE1850" s="272" t="s">
        <v>677</v>
      </c>
      <c r="AF1850" s="272" t="s">
        <v>677</v>
      </c>
      <c r="AG1850" s="272" t="s">
        <v>677</v>
      </c>
      <c r="AH1850" s="272" t="s">
        <v>677</v>
      </c>
      <c r="AI1850" s="272" t="s">
        <v>677</v>
      </c>
      <c r="AJ1850" s="272" t="s">
        <v>677</v>
      </c>
      <c r="AK1850" s="272" t="s">
        <v>677</v>
      </c>
      <c r="AL1850" s="272" t="s">
        <v>677</v>
      </c>
      <c r="AM1850" s="272" t="s">
        <v>677</v>
      </c>
      <c r="AN1850" s="272" t="s">
        <v>677</v>
      </c>
      <c r="AO1850" s="272" t="s">
        <v>677</v>
      </c>
      <c r="AP1850" s="272" t="s">
        <v>677</v>
      </c>
      <c r="AQ1850" s="272" t="s">
        <v>677</v>
      </c>
      <c r="AR1850" s="272" t="s">
        <v>677</v>
      </c>
      <c r="AS1850" s="272" t="s">
        <v>677</v>
      </c>
      <c r="AT1850" s="272" t="s">
        <v>677</v>
      </c>
      <c r="AU1850" s="272" t="s">
        <v>677</v>
      </c>
      <c r="AV1850" s="272" t="s">
        <v>677</v>
      </c>
      <c r="AW1850" s="272" t="s">
        <v>677</v>
      </c>
      <c r="AX1850" s="272" t="s">
        <v>677</v>
      </c>
    </row>
    <row r="1851" spans="1:50">
      <c r="A1851" s="272">
        <v>811792</v>
      </c>
      <c r="B1851" s="272" t="s">
        <v>712</v>
      </c>
      <c r="C1851" s="272" t="s">
        <v>262</v>
      </c>
      <c r="D1851" s="272" t="s">
        <v>262</v>
      </c>
      <c r="E1851" s="272" t="s">
        <v>263</v>
      </c>
      <c r="F1851" s="272" t="s">
        <v>264</v>
      </c>
      <c r="G1851" s="272" t="s">
        <v>262</v>
      </c>
      <c r="H1851" s="272" t="s">
        <v>263</v>
      </c>
      <c r="I1851" s="272" t="s">
        <v>264</v>
      </c>
      <c r="J1851" s="272" t="s">
        <v>264</v>
      </c>
      <c r="K1851" s="272" t="s">
        <v>263</v>
      </c>
      <c r="L1851" s="272" t="s">
        <v>264</v>
      </c>
      <c r="M1851" s="272" t="s">
        <v>262</v>
      </c>
      <c r="N1851" s="272" t="s">
        <v>263</v>
      </c>
      <c r="O1851" s="272" t="s">
        <v>677</v>
      </c>
      <c r="P1851" s="272" t="s">
        <v>677</v>
      </c>
      <c r="Q1851" s="272" t="s">
        <v>677</v>
      </c>
      <c r="R1851" s="272" t="s">
        <v>677</v>
      </c>
      <c r="S1851" s="272" t="s">
        <v>677</v>
      </c>
      <c r="T1851" s="272" t="s">
        <v>677</v>
      </c>
      <c r="U1851" s="272" t="s">
        <v>677</v>
      </c>
      <c r="V1851" s="272" t="s">
        <v>677</v>
      </c>
      <c r="W1851" s="272" t="s">
        <v>677</v>
      </c>
      <c r="X1851" s="272" t="s">
        <v>677</v>
      </c>
      <c r="Y1851" s="272" t="s">
        <v>677</v>
      </c>
      <c r="Z1851" s="272" t="s">
        <v>677</v>
      </c>
      <c r="AA1851" s="272" t="s">
        <v>677</v>
      </c>
      <c r="AB1851" s="272" t="s">
        <v>677</v>
      </c>
      <c r="AC1851" s="272" t="s">
        <v>677</v>
      </c>
      <c r="AD1851" s="272" t="s">
        <v>677</v>
      </c>
      <c r="AE1851" s="272" t="s">
        <v>677</v>
      </c>
      <c r="AF1851" s="272" t="s">
        <v>677</v>
      </c>
      <c r="AG1851" s="272" t="s">
        <v>677</v>
      </c>
      <c r="AH1851" s="272" t="s">
        <v>677</v>
      </c>
      <c r="AI1851" s="272" t="s">
        <v>677</v>
      </c>
      <c r="AJ1851" s="272" t="s">
        <v>677</v>
      </c>
      <c r="AK1851" s="272" t="s">
        <v>677</v>
      </c>
      <c r="AL1851" s="272" t="s">
        <v>677</v>
      </c>
      <c r="AM1851" s="272" t="s">
        <v>677</v>
      </c>
      <c r="AN1851" s="272" t="s">
        <v>677</v>
      </c>
      <c r="AO1851" s="272" t="s">
        <v>677</v>
      </c>
      <c r="AP1851" s="272" t="s">
        <v>677</v>
      </c>
      <c r="AQ1851" s="272" t="s">
        <v>677</v>
      </c>
      <c r="AR1851" s="272" t="s">
        <v>677</v>
      </c>
      <c r="AS1851" s="272" t="s">
        <v>677</v>
      </c>
      <c r="AT1851" s="272" t="s">
        <v>677</v>
      </c>
      <c r="AU1851" s="272" t="s">
        <v>677</v>
      </c>
      <c r="AV1851" s="272" t="s">
        <v>677</v>
      </c>
      <c r="AW1851" s="272" t="s">
        <v>677</v>
      </c>
      <c r="AX1851" s="272" t="s">
        <v>677</v>
      </c>
    </row>
    <row r="1852" spans="1:50">
      <c r="A1852" s="272">
        <v>811928</v>
      </c>
      <c r="B1852" s="272" t="s">
        <v>712</v>
      </c>
      <c r="C1852" s="272" t="s">
        <v>264</v>
      </c>
      <c r="D1852" s="272" t="s">
        <v>264</v>
      </c>
      <c r="E1852" s="272" t="s">
        <v>264</v>
      </c>
      <c r="F1852" s="272" t="s">
        <v>263</v>
      </c>
      <c r="G1852" s="272" t="s">
        <v>263</v>
      </c>
      <c r="H1852" s="272" t="s">
        <v>264</v>
      </c>
      <c r="I1852" s="272" t="s">
        <v>263</v>
      </c>
      <c r="J1852" s="272" t="s">
        <v>263</v>
      </c>
      <c r="K1852" s="272" t="s">
        <v>264</v>
      </c>
      <c r="L1852" s="272" t="s">
        <v>264</v>
      </c>
      <c r="M1852" s="272" t="s">
        <v>263</v>
      </c>
      <c r="N1852" s="272" t="s">
        <v>263</v>
      </c>
      <c r="O1852" s="272" t="s">
        <v>677</v>
      </c>
      <c r="P1852" s="272" t="s">
        <v>677</v>
      </c>
      <c r="Q1852" s="272" t="s">
        <v>677</v>
      </c>
      <c r="R1852" s="272" t="s">
        <v>677</v>
      </c>
      <c r="S1852" s="272" t="s">
        <v>677</v>
      </c>
      <c r="T1852" s="272" t="s">
        <v>677</v>
      </c>
      <c r="U1852" s="272" t="s">
        <v>677</v>
      </c>
      <c r="V1852" s="272" t="s">
        <v>677</v>
      </c>
      <c r="W1852" s="272" t="s">
        <v>677</v>
      </c>
      <c r="X1852" s="272" t="s">
        <v>677</v>
      </c>
      <c r="Y1852" s="272" t="s">
        <v>677</v>
      </c>
      <c r="Z1852" s="272" t="s">
        <v>677</v>
      </c>
      <c r="AA1852" s="272" t="s">
        <v>677</v>
      </c>
      <c r="AB1852" s="272" t="s">
        <v>677</v>
      </c>
      <c r="AC1852" s="272" t="s">
        <v>677</v>
      </c>
      <c r="AD1852" s="272" t="s">
        <v>677</v>
      </c>
      <c r="AE1852" s="272" t="s">
        <v>677</v>
      </c>
      <c r="AF1852" s="272" t="s">
        <v>677</v>
      </c>
      <c r="AG1852" s="272" t="s">
        <v>677</v>
      </c>
      <c r="AH1852" s="272" t="s">
        <v>677</v>
      </c>
      <c r="AI1852" s="272" t="s">
        <v>677</v>
      </c>
      <c r="AJ1852" s="272" t="s">
        <v>677</v>
      </c>
      <c r="AK1852" s="272" t="s">
        <v>677</v>
      </c>
      <c r="AL1852" s="272" t="s">
        <v>677</v>
      </c>
      <c r="AM1852" s="272" t="s">
        <v>677</v>
      </c>
      <c r="AN1852" s="272" t="s">
        <v>677</v>
      </c>
      <c r="AO1852" s="272" t="s">
        <v>677</v>
      </c>
      <c r="AP1852" s="272" t="s">
        <v>677</v>
      </c>
      <c r="AQ1852" s="272" t="s">
        <v>677</v>
      </c>
      <c r="AR1852" s="272" t="s">
        <v>677</v>
      </c>
      <c r="AS1852" s="272" t="s">
        <v>677</v>
      </c>
      <c r="AT1852" s="272" t="s">
        <v>677</v>
      </c>
      <c r="AU1852" s="272" t="s">
        <v>677</v>
      </c>
      <c r="AV1852" s="272" t="s">
        <v>677</v>
      </c>
      <c r="AW1852" s="272" t="s">
        <v>677</v>
      </c>
      <c r="AX1852" s="272" t="s">
        <v>677</v>
      </c>
    </row>
    <row r="1853" spans="1:50">
      <c r="A1853" s="272">
        <v>811947</v>
      </c>
      <c r="B1853" s="272" t="s">
        <v>712</v>
      </c>
      <c r="C1853" s="272" t="s">
        <v>263</v>
      </c>
      <c r="D1853" s="272" t="s">
        <v>263</v>
      </c>
      <c r="E1853" s="272" t="s">
        <v>263</v>
      </c>
      <c r="F1853" s="272" t="s">
        <v>263</v>
      </c>
      <c r="G1853" s="272" t="s">
        <v>263</v>
      </c>
      <c r="H1853" s="272" t="s">
        <v>263</v>
      </c>
      <c r="I1853" s="272" t="s">
        <v>264</v>
      </c>
      <c r="J1853" s="272" t="s">
        <v>263</v>
      </c>
      <c r="K1853" s="272" t="s">
        <v>264</v>
      </c>
      <c r="L1853" s="272" t="s">
        <v>264</v>
      </c>
      <c r="M1853" s="272" t="s">
        <v>264</v>
      </c>
      <c r="N1853" s="272" t="s">
        <v>263</v>
      </c>
      <c r="O1853" s="272" t="s">
        <v>677</v>
      </c>
      <c r="P1853" s="272" t="s">
        <v>677</v>
      </c>
      <c r="Q1853" s="272" t="s">
        <v>677</v>
      </c>
      <c r="R1853" s="272" t="s">
        <v>677</v>
      </c>
      <c r="S1853" s="272" t="s">
        <v>677</v>
      </c>
      <c r="T1853" s="272" t="s">
        <v>677</v>
      </c>
      <c r="U1853" s="272" t="s">
        <v>677</v>
      </c>
      <c r="V1853" s="272" t="s">
        <v>677</v>
      </c>
      <c r="W1853" s="272" t="s">
        <v>677</v>
      </c>
      <c r="X1853" s="272" t="s">
        <v>677</v>
      </c>
      <c r="Y1853" s="272" t="s">
        <v>677</v>
      </c>
      <c r="Z1853" s="272" t="s">
        <v>677</v>
      </c>
      <c r="AA1853" s="272" t="s">
        <v>677</v>
      </c>
      <c r="AB1853" s="272" t="s">
        <v>677</v>
      </c>
      <c r="AC1853" s="272" t="s">
        <v>677</v>
      </c>
      <c r="AD1853" s="272" t="s">
        <v>677</v>
      </c>
      <c r="AE1853" s="272" t="s">
        <v>677</v>
      </c>
      <c r="AF1853" s="272" t="s">
        <v>677</v>
      </c>
      <c r="AG1853" s="272" t="s">
        <v>677</v>
      </c>
      <c r="AH1853" s="272" t="s">
        <v>677</v>
      </c>
      <c r="AI1853" s="272" t="s">
        <v>677</v>
      </c>
      <c r="AJ1853" s="272" t="s">
        <v>677</v>
      </c>
      <c r="AK1853" s="272" t="s">
        <v>677</v>
      </c>
      <c r="AL1853" s="272" t="s">
        <v>677</v>
      </c>
      <c r="AM1853" s="272" t="s">
        <v>677</v>
      </c>
      <c r="AN1853" s="272" t="s">
        <v>677</v>
      </c>
      <c r="AO1853" s="272" t="s">
        <v>677</v>
      </c>
      <c r="AP1853" s="272" t="s">
        <v>677</v>
      </c>
      <c r="AQ1853" s="272" t="s">
        <v>677</v>
      </c>
      <c r="AR1853" s="272" t="s">
        <v>677</v>
      </c>
      <c r="AS1853" s="272" t="s">
        <v>677</v>
      </c>
      <c r="AT1853" s="272" t="s">
        <v>677</v>
      </c>
      <c r="AU1853" s="272" t="s">
        <v>677</v>
      </c>
      <c r="AV1853" s="272" t="s">
        <v>677</v>
      </c>
      <c r="AW1853" s="272" t="s">
        <v>677</v>
      </c>
      <c r="AX1853" s="272" t="s">
        <v>677</v>
      </c>
    </row>
    <row r="1854" spans="1:50">
      <c r="A1854" s="272">
        <v>811948</v>
      </c>
      <c r="B1854" s="272" t="s">
        <v>712</v>
      </c>
      <c r="C1854" s="272" t="s">
        <v>263</v>
      </c>
      <c r="D1854" s="272" t="s">
        <v>264</v>
      </c>
      <c r="E1854" s="272" t="s">
        <v>263</v>
      </c>
      <c r="F1854" s="272" t="s">
        <v>262</v>
      </c>
      <c r="G1854" s="272" t="s">
        <v>263</v>
      </c>
      <c r="H1854" s="272" t="s">
        <v>264</v>
      </c>
      <c r="I1854" s="272" t="s">
        <v>263</v>
      </c>
      <c r="J1854" s="272" t="s">
        <v>263</v>
      </c>
      <c r="K1854" s="272" t="s">
        <v>264</v>
      </c>
      <c r="L1854" s="272" t="s">
        <v>263</v>
      </c>
      <c r="M1854" s="272" t="s">
        <v>264</v>
      </c>
      <c r="N1854" s="272" t="s">
        <v>263</v>
      </c>
      <c r="O1854" s="272" t="s">
        <v>677</v>
      </c>
      <c r="P1854" s="272" t="s">
        <v>677</v>
      </c>
      <c r="Q1854" s="272" t="s">
        <v>677</v>
      </c>
      <c r="R1854" s="272" t="s">
        <v>677</v>
      </c>
      <c r="S1854" s="272" t="s">
        <v>677</v>
      </c>
      <c r="T1854" s="272" t="s">
        <v>677</v>
      </c>
      <c r="U1854" s="272" t="s">
        <v>677</v>
      </c>
      <c r="V1854" s="272" t="s">
        <v>677</v>
      </c>
      <c r="W1854" s="272" t="s">
        <v>677</v>
      </c>
      <c r="X1854" s="272" t="s">
        <v>677</v>
      </c>
      <c r="Y1854" s="272" t="s">
        <v>677</v>
      </c>
      <c r="Z1854" s="272" t="s">
        <v>677</v>
      </c>
      <c r="AA1854" s="272" t="s">
        <v>677</v>
      </c>
      <c r="AB1854" s="272" t="s">
        <v>677</v>
      </c>
      <c r="AC1854" s="272" t="s">
        <v>677</v>
      </c>
      <c r="AD1854" s="272" t="s">
        <v>677</v>
      </c>
      <c r="AE1854" s="272" t="s">
        <v>677</v>
      </c>
      <c r="AF1854" s="272" t="s">
        <v>677</v>
      </c>
      <c r="AG1854" s="272" t="s">
        <v>677</v>
      </c>
      <c r="AH1854" s="272" t="s">
        <v>677</v>
      </c>
      <c r="AI1854" s="272" t="s">
        <v>677</v>
      </c>
      <c r="AJ1854" s="272" t="s">
        <v>677</v>
      </c>
      <c r="AK1854" s="272" t="s">
        <v>677</v>
      </c>
      <c r="AL1854" s="272" t="s">
        <v>677</v>
      </c>
      <c r="AM1854" s="272" t="s">
        <v>677</v>
      </c>
      <c r="AN1854" s="272" t="s">
        <v>677</v>
      </c>
      <c r="AO1854" s="272" t="s">
        <v>677</v>
      </c>
      <c r="AP1854" s="272" t="s">
        <v>677</v>
      </c>
      <c r="AQ1854" s="272" t="s">
        <v>677</v>
      </c>
      <c r="AR1854" s="272" t="s">
        <v>677</v>
      </c>
      <c r="AS1854" s="272" t="s">
        <v>677</v>
      </c>
      <c r="AT1854" s="272" t="s">
        <v>677</v>
      </c>
      <c r="AU1854" s="272" t="s">
        <v>677</v>
      </c>
      <c r="AV1854" s="272" t="s">
        <v>677</v>
      </c>
      <c r="AW1854" s="272" t="s">
        <v>677</v>
      </c>
      <c r="AX1854" s="272" t="s">
        <v>677</v>
      </c>
    </row>
    <row r="1855" spans="1:50">
      <c r="A1855" s="272">
        <v>811949</v>
      </c>
      <c r="B1855" s="272" t="s">
        <v>712</v>
      </c>
      <c r="C1855" s="272" t="s">
        <v>263</v>
      </c>
      <c r="D1855" s="272" t="s">
        <v>263</v>
      </c>
      <c r="E1855" s="272" t="s">
        <v>263</v>
      </c>
      <c r="F1855" s="272" t="s">
        <v>263</v>
      </c>
      <c r="G1855" s="272" t="s">
        <v>264</v>
      </c>
      <c r="H1855" s="272" t="s">
        <v>263</v>
      </c>
      <c r="I1855" s="272" t="s">
        <v>263</v>
      </c>
      <c r="J1855" s="272" t="s">
        <v>264</v>
      </c>
      <c r="K1855" s="272" t="s">
        <v>263</v>
      </c>
      <c r="L1855" s="272" t="s">
        <v>262</v>
      </c>
      <c r="M1855" s="272" t="s">
        <v>262</v>
      </c>
      <c r="N1855" s="272" t="s">
        <v>263</v>
      </c>
      <c r="O1855" s="272" t="s">
        <v>677</v>
      </c>
      <c r="P1855" s="272" t="s">
        <v>677</v>
      </c>
      <c r="Q1855" s="272" t="s">
        <v>677</v>
      </c>
      <c r="R1855" s="272" t="s">
        <v>677</v>
      </c>
      <c r="S1855" s="272" t="s">
        <v>677</v>
      </c>
      <c r="T1855" s="272" t="s">
        <v>677</v>
      </c>
      <c r="U1855" s="272" t="s">
        <v>677</v>
      </c>
      <c r="V1855" s="272" t="s">
        <v>677</v>
      </c>
      <c r="W1855" s="272" t="s">
        <v>677</v>
      </c>
      <c r="X1855" s="272" t="s">
        <v>677</v>
      </c>
      <c r="Y1855" s="272" t="s">
        <v>677</v>
      </c>
      <c r="Z1855" s="272" t="s">
        <v>677</v>
      </c>
      <c r="AA1855" s="272" t="s">
        <v>677</v>
      </c>
      <c r="AB1855" s="272" t="s">
        <v>677</v>
      </c>
      <c r="AC1855" s="272" t="s">
        <v>677</v>
      </c>
      <c r="AD1855" s="272" t="s">
        <v>677</v>
      </c>
      <c r="AE1855" s="272" t="s">
        <v>677</v>
      </c>
      <c r="AF1855" s="272" t="s">
        <v>677</v>
      </c>
      <c r="AG1855" s="272" t="s">
        <v>677</v>
      </c>
      <c r="AH1855" s="272" t="s">
        <v>677</v>
      </c>
      <c r="AI1855" s="272" t="s">
        <v>677</v>
      </c>
      <c r="AJ1855" s="272" t="s">
        <v>677</v>
      </c>
      <c r="AK1855" s="272" t="s">
        <v>677</v>
      </c>
      <c r="AL1855" s="272" t="s">
        <v>677</v>
      </c>
      <c r="AM1855" s="272" t="s">
        <v>677</v>
      </c>
      <c r="AN1855" s="272" t="s">
        <v>677</v>
      </c>
      <c r="AO1855" s="272" t="s">
        <v>677</v>
      </c>
      <c r="AP1855" s="272" t="s">
        <v>677</v>
      </c>
      <c r="AQ1855" s="272" t="s">
        <v>677</v>
      </c>
      <c r="AR1855" s="272" t="s">
        <v>677</v>
      </c>
      <c r="AS1855" s="272" t="s">
        <v>677</v>
      </c>
      <c r="AT1855" s="272" t="s">
        <v>677</v>
      </c>
      <c r="AU1855" s="272" t="s">
        <v>677</v>
      </c>
      <c r="AV1855" s="272" t="s">
        <v>677</v>
      </c>
      <c r="AW1855" s="272" t="s">
        <v>677</v>
      </c>
      <c r="AX1855" s="272" t="s">
        <v>677</v>
      </c>
    </row>
    <row r="1856" spans="1:50">
      <c r="A1856" s="272">
        <v>811952</v>
      </c>
      <c r="B1856" s="272" t="s">
        <v>712</v>
      </c>
      <c r="C1856" s="272" t="s">
        <v>263</v>
      </c>
      <c r="D1856" s="272" t="s">
        <v>262</v>
      </c>
      <c r="E1856" s="272" t="s">
        <v>262</v>
      </c>
      <c r="F1856" s="272" t="s">
        <v>262</v>
      </c>
      <c r="G1856" s="272" t="s">
        <v>263</v>
      </c>
      <c r="H1856" s="272" t="s">
        <v>263</v>
      </c>
      <c r="I1856" s="272" t="s">
        <v>263</v>
      </c>
      <c r="J1856" s="272" t="s">
        <v>263</v>
      </c>
      <c r="K1856" s="272" t="s">
        <v>263</v>
      </c>
      <c r="L1856" s="272" t="s">
        <v>263</v>
      </c>
      <c r="M1856" s="272" t="s">
        <v>263</v>
      </c>
      <c r="N1856" s="272" t="s">
        <v>263</v>
      </c>
      <c r="O1856" s="272" t="s">
        <v>677</v>
      </c>
      <c r="P1856" s="272" t="s">
        <v>677</v>
      </c>
      <c r="Q1856" s="272" t="s">
        <v>677</v>
      </c>
      <c r="R1856" s="272" t="s">
        <v>677</v>
      </c>
      <c r="S1856" s="272" t="s">
        <v>677</v>
      </c>
      <c r="T1856" s="272" t="s">
        <v>677</v>
      </c>
      <c r="U1856" s="272" t="s">
        <v>677</v>
      </c>
      <c r="V1856" s="272" t="s">
        <v>677</v>
      </c>
      <c r="W1856" s="272" t="s">
        <v>677</v>
      </c>
      <c r="X1856" s="272" t="s">
        <v>677</v>
      </c>
      <c r="Y1856" s="272" t="s">
        <v>677</v>
      </c>
      <c r="Z1856" s="272" t="s">
        <v>677</v>
      </c>
      <c r="AA1856" s="272" t="s">
        <v>677</v>
      </c>
      <c r="AB1856" s="272" t="s">
        <v>677</v>
      </c>
      <c r="AC1856" s="272" t="s">
        <v>677</v>
      </c>
      <c r="AD1856" s="272" t="s">
        <v>677</v>
      </c>
      <c r="AE1856" s="272" t="s">
        <v>677</v>
      </c>
      <c r="AF1856" s="272" t="s">
        <v>677</v>
      </c>
      <c r="AG1856" s="272" t="s">
        <v>677</v>
      </c>
      <c r="AH1856" s="272" t="s">
        <v>677</v>
      </c>
      <c r="AI1856" s="272" t="s">
        <v>677</v>
      </c>
      <c r="AJ1856" s="272" t="s">
        <v>677</v>
      </c>
      <c r="AK1856" s="272" t="s">
        <v>677</v>
      </c>
      <c r="AL1856" s="272" t="s">
        <v>677</v>
      </c>
      <c r="AM1856" s="272" t="s">
        <v>677</v>
      </c>
      <c r="AN1856" s="272" t="s">
        <v>677</v>
      </c>
      <c r="AO1856" s="272" t="s">
        <v>677</v>
      </c>
      <c r="AP1856" s="272" t="s">
        <v>677</v>
      </c>
      <c r="AQ1856" s="272" t="s">
        <v>677</v>
      </c>
      <c r="AR1856" s="272" t="s">
        <v>677</v>
      </c>
      <c r="AS1856" s="272" t="s">
        <v>677</v>
      </c>
      <c r="AT1856" s="272" t="s">
        <v>677</v>
      </c>
      <c r="AU1856" s="272" t="s">
        <v>677</v>
      </c>
      <c r="AV1856" s="272" t="s">
        <v>677</v>
      </c>
      <c r="AW1856" s="272" t="s">
        <v>677</v>
      </c>
      <c r="AX1856" s="272" t="s">
        <v>677</v>
      </c>
    </row>
    <row r="1857" spans="1:50">
      <c r="A1857" s="272">
        <v>811963</v>
      </c>
      <c r="B1857" s="272" t="s">
        <v>712</v>
      </c>
      <c r="C1857" s="272" t="s">
        <v>262</v>
      </c>
      <c r="D1857" s="272" t="s">
        <v>264</v>
      </c>
      <c r="E1857" s="272" t="s">
        <v>263</v>
      </c>
      <c r="F1857" s="272" t="s">
        <v>262</v>
      </c>
      <c r="G1857" s="272" t="s">
        <v>264</v>
      </c>
      <c r="H1857" s="272" t="s">
        <v>264</v>
      </c>
      <c r="I1857" s="272" t="s">
        <v>264</v>
      </c>
      <c r="J1857" s="272" t="s">
        <v>264</v>
      </c>
      <c r="K1857" s="272" t="s">
        <v>263</v>
      </c>
      <c r="L1857" s="272" t="s">
        <v>263</v>
      </c>
      <c r="M1857" s="272" t="s">
        <v>263</v>
      </c>
      <c r="N1857" s="272" t="s">
        <v>263</v>
      </c>
      <c r="O1857" s="272" t="s">
        <v>677</v>
      </c>
      <c r="P1857" s="272" t="s">
        <v>677</v>
      </c>
      <c r="Q1857" s="272" t="s">
        <v>677</v>
      </c>
      <c r="R1857" s="272" t="s">
        <v>677</v>
      </c>
      <c r="S1857" s="272" t="s">
        <v>677</v>
      </c>
      <c r="T1857" s="272" t="s">
        <v>677</v>
      </c>
      <c r="U1857" s="272" t="s">
        <v>677</v>
      </c>
      <c r="V1857" s="272" t="s">
        <v>677</v>
      </c>
      <c r="W1857" s="272" t="s">
        <v>677</v>
      </c>
      <c r="X1857" s="272" t="s">
        <v>677</v>
      </c>
      <c r="Y1857" s="272" t="s">
        <v>677</v>
      </c>
      <c r="Z1857" s="272" t="s">
        <v>677</v>
      </c>
      <c r="AA1857" s="272" t="s">
        <v>677</v>
      </c>
      <c r="AB1857" s="272" t="s">
        <v>677</v>
      </c>
      <c r="AC1857" s="272" t="s">
        <v>677</v>
      </c>
      <c r="AD1857" s="272" t="s">
        <v>677</v>
      </c>
      <c r="AE1857" s="272" t="s">
        <v>677</v>
      </c>
      <c r="AF1857" s="272" t="s">
        <v>677</v>
      </c>
      <c r="AG1857" s="272" t="s">
        <v>677</v>
      </c>
      <c r="AH1857" s="272" t="s">
        <v>677</v>
      </c>
      <c r="AI1857" s="272" t="s">
        <v>677</v>
      </c>
      <c r="AJ1857" s="272" t="s">
        <v>677</v>
      </c>
      <c r="AK1857" s="272" t="s">
        <v>677</v>
      </c>
      <c r="AL1857" s="272" t="s">
        <v>677</v>
      </c>
      <c r="AM1857" s="272" t="s">
        <v>677</v>
      </c>
      <c r="AN1857" s="272" t="s">
        <v>677</v>
      </c>
      <c r="AO1857" s="272" t="s">
        <v>677</v>
      </c>
      <c r="AP1857" s="272" t="s">
        <v>677</v>
      </c>
      <c r="AQ1857" s="272" t="s">
        <v>677</v>
      </c>
      <c r="AR1857" s="272" t="s">
        <v>677</v>
      </c>
      <c r="AS1857" s="272" t="s">
        <v>677</v>
      </c>
      <c r="AT1857" s="272" t="s">
        <v>677</v>
      </c>
      <c r="AU1857" s="272" t="s">
        <v>677</v>
      </c>
      <c r="AV1857" s="272" t="s">
        <v>677</v>
      </c>
      <c r="AW1857" s="272" t="s">
        <v>677</v>
      </c>
      <c r="AX1857" s="272" t="s">
        <v>677</v>
      </c>
    </row>
    <row r="1858" spans="1:50">
      <c r="A1858" s="272">
        <v>811970</v>
      </c>
      <c r="B1858" s="272" t="s">
        <v>712</v>
      </c>
      <c r="C1858" s="272" t="s">
        <v>262</v>
      </c>
      <c r="D1858" s="272" t="s">
        <v>262</v>
      </c>
      <c r="E1858" s="272" t="s">
        <v>263</v>
      </c>
      <c r="F1858" s="272" t="s">
        <v>263</v>
      </c>
      <c r="G1858" s="272" t="s">
        <v>263</v>
      </c>
      <c r="H1858" s="272" t="s">
        <v>263</v>
      </c>
      <c r="I1858" s="272" t="s">
        <v>263</v>
      </c>
      <c r="J1858" s="272" t="s">
        <v>263</v>
      </c>
      <c r="K1858" s="272" t="s">
        <v>263</v>
      </c>
      <c r="L1858" s="272" t="s">
        <v>263</v>
      </c>
      <c r="M1858" s="272" t="s">
        <v>264</v>
      </c>
      <c r="N1858" s="272" t="s">
        <v>263</v>
      </c>
      <c r="O1858" s="272" t="s">
        <v>677</v>
      </c>
      <c r="P1858" s="272" t="s">
        <v>677</v>
      </c>
      <c r="Q1858" s="272" t="s">
        <v>677</v>
      </c>
      <c r="R1858" s="272" t="s">
        <v>677</v>
      </c>
      <c r="S1858" s="272" t="s">
        <v>677</v>
      </c>
      <c r="T1858" s="272" t="s">
        <v>677</v>
      </c>
      <c r="U1858" s="272" t="s">
        <v>677</v>
      </c>
      <c r="V1858" s="272" t="s">
        <v>677</v>
      </c>
      <c r="W1858" s="272" t="s">
        <v>677</v>
      </c>
      <c r="X1858" s="272" t="s">
        <v>677</v>
      </c>
      <c r="Y1858" s="272" t="s">
        <v>677</v>
      </c>
      <c r="Z1858" s="272" t="s">
        <v>677</v>
      </c>
      <c r="AA1858" s="272" t="s">
        <v>677</v>
      </c>
      <c r="AB1858" s="272" t="s">
        <v>677</v>
      </c>
      <c r="AC1858" s="272" t="s">
        <v>677</v>
      </c>
      <c r="AD1858" s="272" t="s">
        <v>677</v>
      </c>
      <c r="AE1858" s="272" t="s">
        <v>677</v>
      </c>
      <c r="AF1858" s="272" t="s">
        <v>677</v>
      </c>
      <c r="AG1858" s="272" t="s">
        <v>677</v>
      </c>
      <c r="AH1858" s="272" t="s">
        <v>677</v>
      </c>
      <c r="AI1858" s="272" t="s">
        <v>677</v>
      </c>
      <c r="AJ1858" s="272" t="s">
        <v>677</v>
      </c>
      <c r="AK1858" s="272" t="s">
        <v>677</v>
      </c>
      <c r="AL1858" s="272" t="s">
        <v>677</v>
      </c>
      <c r="AM1858" s="272" t="s">
        <v>677</v>
      </c>
      <c r="AN1858" s="272" t="s">
        <v>677</v>
      </c>
      <c r="AO1858" s="272" t="s">
        <v>677</v>
      </c>
      <c r="AP1858" s="272" t="s">
        <v>677</v>
      </c>
      <c r="AQ1858" s="272" t="s">
        <v>677</v>
      </c>
      <c r="AR1858" s="272" t="s">
        <v>677</v>
      </c>
      <c r="AS1858" s="272" t="s">
        <v>677</v>
      </c>
      <c r="AT1858" s="272" t="s">
        <v>677</v>
      </c>
      <c r="AU1858" s="272" t="s">
        <v>677</v>
      </c>
      <c r="AV1858" s="272" t="s">
        <v>677</v>
      </c>
      <c r="AW1858" s="272" t="s">
        <v>677</v>
      </c>
      <c r="AX1858" s="272" t="s">
        <v>677</v>
      </c>
    </row>
    <row r="1859" spans="1:50">
      <c r="A1859" s="272">
        <v>812776</v>
      </c>
      <c r="B1859" s="272" t="s">
        <v>712</v>
      </c>
      <c r="C1859" s="272" t="s">
        <v>264</v>
      </c>
      <c r="D1859" s="272" t="s">
        <v>264</v>
      </c>
      <c r="E1859" s="272" t="s">
        <v>264</v>
      </c>
      <c r="F1859" s="272" t="s">
        <v>713</v>
      </c>
      <c r="G1859" s="272" t="s">
        <v>264</v>
      </c>
      <c r="H1859" s="272" t="s">
        <v>713</v>
      </c>
      <c r="I1859" s="272" t="s">
        <v>264</v>
      </c>
      <c r="J1859" s="272" t="s">
        <v>263</v>
      </c>
      <c r="K1859" s="272" t="s">
        <v>263</v>
      </c>
      <c r="L1859" s="272" t="s">
        <v>263</v>
      </c>
      <c r="M1859" s="272" t="s">
        <v>263</v>
      </c>
      <c r="N1859" s="272" t="s">
        <v>713</v>
      </c>
      <c r="O1859" s="272" t="s">
        <v>263</v>
      </c>
      <c r="P1859" s="272" t="s">
        <v>263</v>
      </c>
      <c r="Q1859" s="272" t="s">
        <v>263</v>
      </c>
      <c r="R1859" s="272" t="s">
        <v>713</v>
      </c>
      <c r="S1859" s="272" t="s">
        <v>263</v>
      </c>
      <c r="T1859" s="272" t="s">
        <v>263</v>
      </c>
      <c r="U1859" s="272" t="s">
        <v>263</v>
      </c>
      <c r="V1859" s="272" t="s">
        <v>713</v>
      </c>
      <c r="W1859" s="272" t="s">
        <v>713</v>
      </c>
      <c r="X1859" s="272" t="s">
        <v>263</v>
      </c>
      <c r="Y1859" s="272" t="s">
        <v>263</v>
      </c>
      <c r="Z1859" s="272" t="s">
        <v>713</v>
      </c>
      <c r="AA1859" s="272" t="s">
        <v>263</v>
      </c>
      <c r="AB1859" s="272" t="s">
        <v>263</v>
      </c>
      <c r="AC1859" s="272" t="s">
        <v>713</v>
      </c>
      <c r="AD1859" s="272" t="s">
        <v>713</v>
      </c>
      <c r="AE1859" s="272" t="s">
        <v>713</v>
      </c>
      <c r="AF1859" s="272" t="s">
        <v>263</v>
      </c>
      <c r="AG1859" s="272" t="s">
        <v>713</v>
      </c>
      <c r="AH1859" s="272" t="s">
        <v>263</v>
      </c>
      <c r="AI1859" s="272" t="s">
        <v>263</v>
      </c>
      <c r="AJ1859" s="272" t="s">
        <v>263</v>
      </c>
      <c r="AK1859" s="272" t="s">
        <v>263</v>
      </c>
      <c r="AL1859" s="272" t="s">
        <v>263</v>
      </c>
    </row>
    <row r="1860" spans="1:50">
      <c r="A1860" s="272">
        <v>813444</v>
      </c>
      <c r="B1860" s="272" t="s">
        <v>712</v>
      </c>
      <c r="C1860" s="272" t="s">
        <v>263</v>
      </c>
      <c r="D1860" s="272" t="s">
        <v>264</v>
      </c>
      <c r="E1860" s="272" t="s">
        <v>263</v>
      </c>
      <c r="F1860" s="272" t="s">
        <v>263</v>
      </c>
      <c r="G1860" s="272" t="s">
        <v>263</v>
      </c>
      <c r="H1860" s="272" t="s">
        <v>263</v>
      </c>
      <c r="I1860" s="272" t="s">
        <v>263</v>
      </c>
      <c r="J1860" s="272" t="s">
        <v>264</v>
      </c>
      <c r="K1860" s="272" t="s">
        <v>263</v>
      </c>
      <c r="L1860" s="272" t="s">
        <v>264</v>
      </c>
      <c r="M1860" s="272" t="s">
        <v>264</v>
      </c>
      <c r="N1860" s="272" t="s">
        <v>263</v>
      </c>
    </row>
    <row r="1861" spans="1:50">
      <c r="A1861" s="272">
        <v>811971</v>
      </c>
      <c r="B1861" s="272" t="s">
        <v>712</v>
      </c>
      <c r="C1861" s="272" t="s">
        <v>264</v>
      </c>
      <c r="D1861" s="272" t="s">
        <v>263</v>
      </c>
      <c r="E1861" s="272" t="s">
        <v>263</v>
      </c>
      <c r="F1861" s="272" t="s">
        <v>264</v>
      </c>
      <c r="G1861" s="272" t="s">
        <v>264</v>
      </c>
      <c r="H1861" s="272" t="s">
        <v>264</v>
      </c>
      <c r="I1861" s="272" t="s">
        <v>263</v>
      </c>
      <c r="J1861" s="272" t="s">
        <v>263</v>
      </c>
      <c r="K1861" s="272" t="s">
        <v>263</v>
      </c>
      <c r="L1861" s="272" t="s">
        <v>263</v>
      </c>
      <c r="M1861" s="272" t="s">
        <v>263</v>
      </c>
      <c r="N1861" s="272" t="s">
        <v>263</v>
      </c>
    </row>
    <row r="1862" spans="1:50">
      <c r="A1862" s="272">
        <v>811972</v>
      </c>
      <c r="B1862" s="272" t="s">
        <v>712</v>
      </c>
      <c r="C1862" s="272" t="s">
        <v>264</v>
      </c>
      <c r="D1862" s="272" t="s">
        <v>263</v>
      </c>
      <c r="E1862" s="272" t="s">
        <v>263</v>
      </c>
      <c r="F1862" s="272" t="s">
        <v>263</v>
      </c>
      <c r="G1862" s="272" t="s">
        <v>264</v>
      </c>
      <c r="H1862" s="272" t="s">
        <v>263</v>
      </c>
      <c r="I1862" s="272" t="s">
        <v>263</v>
      </c>
      <c r="J1862" s="272" t="s">
        <v>263</v>
      </c>
      <c r="K1862" s="272" t="s">
        <v>263</v>
      </c>
      <c r="L1862" s="272" t="s">
        <v>263</v>
      </c>
      <c r="M1862" s="272" t="s">
        <v>263</v>
      </c>
      <c r="N1862" s="272" t="s">
        <v>263</v>
      </c>
    </row>
    <row r="1863" spans="1:50">
      <c r="A1863" s="272">
        <v>811973</v>
      </c>
      <c r="B1863" s="272" t="s">
        <v>712</v>
      </c>
      <c r="C1863" s="272" t="s">
        <v>264</v>
      </c>
      <c r="D1863" s="272" t="s">
        <v>264</v>
      </c>
      <c r="E1863" s="272" t="s">
        <v>264</v>
      </c>
      <c r="F1863" s="272" t="s">
        <v>264</v>
      </c>
      <c r="G1863" s="272" t="s">
        <v>264</v>
      </c>
      <c r="H1863" s="272" t="s">
        <v>264</v>
      </c>
      <c r="I1863" s="272" t="s">
        <v>263</v>
      </c>
      <c r="J1863" s="272" t="s">
        <v>263</v>
      </c>
      <c r="K1863" s="272" t="s">
        <v>263</v>
      </c>
      <c r="L1863" s="272" t="s">
        <v>263</v>
      </c>
      <c r="M1863" s="272" t="s">
        <v>263</v>
      </c>
      <c r="N1863" s="272" t="s">
        <v>263</v>
      </c>
    </row>
    <row r="1864" spans="1:50">
      <c r="A1864" s="272">
        <v>811974</v>
      </c>
      <c r="B1864" s="272" t="s">
        <v>712</v>
      </c>
      <c r="C1864" s="272" t="s">
        <v>264</v>
      </c>
      <c r="D1864" s="272" t="s">
        <v>264</v>
      </c>
      <c r="E1864" s="272" t="s">
        <v>264</v>
      </c>
      <c r="F1864" s="272" t="s">
        <v>264</v>
      </c>
      <c r="G1864" s="272" t="s">
        <v>264</v>
      </c>
      <c r="H1864" s="272" t="s">
        <v>264</v>
      </c>
      <c r="I1864" s="272" t="s">
        <v>263</v>
      </c>
      <c r="J1864" s="272" t="s">
        <v>263</v>
      </c>
      <c r="K1864" s="272" t="s">
        <v>263</v>
      </c>
      <c r="L1864" s="272" t="s">
        <v>263</v>
      </c>
      <c r="M1864" s="272" t="s">
        <v>263</v>
      </c>
      <c r="N1864" s="272" t="s">
        <v>263</v>
      </c>
    </row>
    <row r="1865" spans="1:50">
      <c r="A1865" s="272">
        <v>811975</v>
      </c>
      <c r="B1865" s="272" t="s">
        <v>712</v>
      </c>
      <c r="C1865" s="272" t="s">
        <v>264</v>
      </c>
      <c r="D1865" s="272" t="s">
        <v>264</v>
      </c>
      <c r="E1865" s="272" t="s">
        <v>264</v>
      </c>
      <c r="F1865" s="272" t="s">
        <v>264</v>
      </c>
      <c r="G1865" s="272" t="s">
        <v>264</v>
      </c>
      <c r="H1865" s="272" t="s">
        <v>264</v>
      </c>
      <c r="I1865" s="272" t="s">
        <v>263</v>
      </c>
      <c r="J1865" s="272" t="s">
        <v>263</v>
      </c>
      <c r="K1865" s="272" t="s">
        <v>263</v>
      </c>
      <c r="L1865" s="272" t="s">
        <v>263</v>
      </c>
      <c r="M1865" s="272" t="s">
        <v>263</v>
      </c>
      <c r="N1865" s="272" t="s">
        <v>263</v>
      </c>
    </row>
    <row r="1866" spans="1:50">
      <c r="A1866" s="272">
        <v>811976</v>
      </c>
      <c r="B1866" s="272" t="s">
        <v>712</v>
      </c>
      <c r="C1866" s="272" t="s">
        <v>264</v>
      </c>
      <c r="D1866" s="272" t="s">
        <v>264</v>
      </c>
      <c r="E1866" s="272" t="s">
        <v>263</v>
      </c>
      <c r="F1866" s="272" t="s">
        <v>264</v>
      </c>
      <c r="G1866" s="272" t="s">
        <v>263</v>
      </c>
      <c r="H1866" s="272" t="s">
        <v>263</v>
      </c>
      <c r="I1866" s="272" t="s">
        <v>263</v>
      </c>
      <c r="J1866" s="272" t="s">
        <v>263</v>
      </c>
      <c r="K1866" s="272" t="s">
        <v>263</v>
      </c>
      <c r="L1866" s="272" t="s">
        <v>263</v>
      </c>
      <c r="M1866" s="272" t="s">
        <v>263</v>
      </c>
      <c r="N1866" s="272" t="s">
        <v>263</v>
      </c>
    </row>
    <row r="1867" spans="1:50">
      <c r="A1867" s="272">
        <v>811977</v>
      </c>
      <c r="B1867" s="272" t="s">
        <v>712</v>
      </c>
      <c r="C1867" s="272" t="s">
        <v>264</v>
      </c>
      <c r="D1867" s="272" t="s">
        <v>264</v>
      </c>
      <c r="E1867" s="272" t="s">
        <v>263</v>
      </c>
      <c r="F1867" s="272" t="s">
        <v>264</v>
      </c>
      <c r="G1867" s="272" t="s">
        <v>263</v>
      </c>
      <c r="H1867" s="272" t="s">
        <v>264</v>
      </c>
      <c r="I1867" s="272" t="s">
        <v>263</v>
      </c>
      <c r="J1867" s="272" t="s">
        <v>263</v>
      </c>
      <c r="K1867" s="272" t="s">
        <v>263</v>
      </c>
      <c r="L1867" s="272" t="s">
        <v>263</v>
      </c>
      <c r="M1867" s="272" t="s">
        <v>263</v>
      </c>
      <c r="N1867" s="272" t="s">
        <v>263</v>
      </c>
    </row>
    <row r="1868" spans="1:50">
      <c r="A1868" s="272">
        <v>811978</v>
      </c>
      <c r="B1868" s="272" t="s">
        <v>712</v>
      </c>
      <c r="C1868" s="272" t="s">
        <v>264</v>
      </c>
      <c r="D1868" s="272" t="s">
        <v>264</v>
      </c>
      <c r="E1868" s="272" t="s">
        <v>264</v>
      </c>
      <c r="F1868" s="272" t="s">
        <v>264</v>
      </c>
      <c r="G1868" s="272" t="s">
        <v>264</v>
      </c>
      <c r="H1868" s="272" t="s">
        <v>264</v>
      </c>
      <c r="I1868" s="272" t="s">
        <v>263</v>
      </c>
      <c r="J1868" s="272" t="s">
        <v>263</v>
      </c>
      <c r="K1868" s="272" t="s">
        <v>263</v>
      </c>
      <c r="L1868" s="272" t="s">
        <v>263</v>
      </c>
      <c r="M1868" s="272" t="s">
        <v>263</v>
      </c>
      <c r="N1868" s="272" t="s">
        <v>263</v>
      </c>
    </row>
    <row r="1869" spans="1:50">
      <c r="A1869" s="272">
        <v>811979</v>
      </c>
      <c r="B1869" s="272" t="s">
        <v>712</v>
      </c>
      <c r="C1869" s="272" t="s">
        <v>264</v>
      </c>
      <c r="D1869" s="272" t="s">
        <v>264</v>
      </c>
      <c r="E1869" s="272" t="s">
        <v>264</v>
      </c>
      <c r="F1869" s="272" t="s">
        <v>264</v>
      </c>
      <c r="G1869" s="272" t="s">
        <v>264</v>
      </c>
      <c r="H1869" s="272" t="s">
        <v>264</v>
      </c>
      <c r="I1869" s="272" t="s">
        <v>263</v>
      </c>
      <c r="J1869" s="272" t="s">
        <v>263</v>
      </c>
      <c r="K1869" s="272" t="s">
        <v>263</v>
      </c>
      <c r="L1869" s="272" t="s">
        <v>263</v>
      </c>
      <c r="M1869" s="272" t="s">
        <v>263</v>
      </c>
      <c r="N1869" s="272" t="s">
        <v>263</v>
      </c>
    </row>
    <row r="1870" spans="1:50">
      <c r="A1870" s="272">
        <v>811980</v>
      </c>
      <c r="B1870" s="272" t="s">
        <v>712</v>
      </c>
      <c r="C1870" s="272" t="s">
        <v>264</v>
      </c>
      <c r="D1870" s="272" t="s">
        <v>263</v>
      </c>
      <c r="E1870" s="272" t="s">
        <v>264</v>
      </c>
      <c r="F1870" s="272" t="s">
        <v>264</v>
      </c>
      <c r="G1870" s="272" t="s">
        <v>264</v>
      </c>
      <c r="H1870" s="272" t="s">
        <v>264</v>
      </c>
      <c r="I1870" s="272" t="s">
        <v>263</v>
      </c>
      <c r="J1870" s="272" t="s">
        <v>263</v>
      </c>
      <c r="K1870" s="272" t="s">
        <v>263</v>
      </c>
      <c r="L1870" s="272" t="s">
        <v>263</v>
      </c>
      <c r="M1870" s="272" t="s">
        <v>263</v>
      </c>
      <c r="N1870" s="272" t="s">
        <v>263</v>
      </c>
    </row>
    <row r="1871" spans="1:50">
      <c r="A1871" s="272">
        <v>811981</v>
      </c>
      <c r="B1871" s="272" t="s">
        <v>712</v>
      </c>
      <c r="C1871" s="272" t="s">
        <v>264</v>
      </c>
      <c r="D1871" s="272" t="s">
        <v>263</v>
      </c>
      <c r="E1871" s="272" t="s">
        <v>263</v>
      </c>
      <c r="F1871" s="272" t="s">
        <v>263</v>
      </c>
      <c r="G1871" s="272" t="s">
        <v>263</v>
      </c>
      <c r="H1871" s="272" t="s">
        <v>264</v>
      </c>
      <c r="I1871" s="272" t="s">
        <v>263</v>
      </c>
      <c r="J1871" s="272" t="s">
        <v>263</v>
      </c>
      <c r="K1871" s="272" t="s">
        <v>263</v>
      </c>
      <c r="L1871" s="272" t="s">
        <v>263</v>
      </c>
      <c r="M1871" s="272" t="s">
        <v>263</v>
      </c>
      <c r="N1871" s="272" t="s">
        <v>263</v>
      </c>
    </row>
    <row r="1872" spans="1:50">
      <c r="A1872" s="272">
        <v>811982</v>
      </c>
      <c r="B1872" s="272" t="s">
        <v>712</v>
      </c>
      <c r="C1872" s="272" t="s">
        <v>264</v>
      </c>
      <c r="D1872" s="272" t="s">
        <v>264</v>
      </c>
      <c r="E1872" s="272" t="s">
        <v>264</v>
      </c>
      <c r="F1872" s="272" t="s">
        <v>264</v>
      </c>
      <c r="G1872" s="272" t="s">
        <v>264</v>
      </c>
      <c r="H1872" s="272" t="s">
        <v>264</v>
      </c>
      <c r="I1872" s="272" t="s">
        <v>263</v>
      </c>
      <c r="J1872" s="272" t="s">
        <v>263</v>
      </c>
      <c r="K1872" s="272" t="s">
        <v>263</v>
      </c>
      <c r="L1872" s="272" t="s">
        <v>263</v>
      </c>
      <c r="M1872" s="272" t="s">
        <v>263</v>
      </c>
      <c r="N1872" s="272" t="s">
        <v>263</v>
      </c>
    </row>
    <row r="1873" spans="1:14">
      <c r="A1873" s="272">
        <v>811983</v>
      </c>
      <c r="B1873" s="272" t="s">
        <v>712</v>
      </c>
      <c r="C1873" s="272" t="s">
        <v>264</v>
      </c>
      <c r="D1873" s="272" t="s">
        <v>264</v>
      </c>
      <c r="E1873" s="272" t="s">
        <v>264</v>
      </c>
      <c r="F1873" s="272" t="s">
        <v>264</v>
      </c>
      <c r="G1873" s="272" t="s">
        <v>264</v>
      </c>
      <c r="H1873" s="272" t="s">
        <v>264</v>
      </c>
      <c r="I1873" s="272" t="s">
        <v>263</v>
      </c>
      <c r="J1873" s="272" t="s">
        <v>263</v>
      </c>
      <c r="K1873" s="272" t="s">
        <v>263</v>
      </c>
      <c r="L1873" s="272" t="s">
        <v>263</v>
      </c>
      <c r="M1873" s="272" t="s">
        <v>263</v>
      </c>
      <c r="N1873" s="272" t="s">
        <v>263</v>
      </c>
    </row>
    <row r="1874" spans="1:14">
      <c r="A1874" s="272">
        <v>811984</v>
      </c>
      <c r="B1874" s="272" t="s">
        <v>712</v>
      </c>
      <c r="C1874" s="272" t="s">
        <v>264</v>
      </c>
      <c r="D1874" s="272" t="s">
        <v>264</v>
      </c>
      <c r="E1874" s="272" t="s">
        <v>264</v>
      </c>
      <c r="F1874" s="272" t="s">
        <v>264</v>
      </c>
      <c r="G1874" s="272" t="s">
        <v>264</v>
      </c>
      <c r="H1874" s="272" t="s">
        <v>263</v>
      </c>
      <c r="I1874" s="272" t="s">
        <v>263</v>
      </c>
      <c r="J1874" s="272" t="s">
        <v>263</v>
      </c>
      <c r="K1874" s="272" t="s">
        <v>263</v>
      </c>
      <c r="L1874" s="272" t="s">
        <v>263</v>
      </c>
      <c r="M1874" s="272" t="s">
        <v>263</v>
      </c>
      <c r="N1874" s="272" t="s">
        <v>263</v>
      </c>
    </row>
    <row r="1875" spans="1:14">
      <c r="A1875" s="272">
        <v>811985</v>
      </c>
      <c r="B1875" s="272" t="s">
        <v>712</v>
      </c>
      <c r="C1875" s="272" t="s">
        <v>264</v>
      </c>
      <c r="D1875" s="272" t="s">
        <v>264</v>
      </c>
      <c r="E1875" s="272" t="s">
        <v>264</v>
      </c>
      <c r="F1875" s="272" t="s">
        <v>264</v>
      </c>
      <c r="G1875" s="272" t="s">
        <v>264</v>
      </c>
      <c r="H1875" s="272" t="s">
        <v>264</v>
      </c>
      <c r="I1875" s="272" t="s">
        <v>263</v>
      </c>
      <c r="J1875" s="272" t="s">
        <v>263</v>
      </c>
      <c r="K1875" s="272" t="s">
        <v>263</v>
      </c>
      <c r="L1875" s="272" t="s">
        <v>263</v>
      </c>
      <c r="M1875" s="272" t="s">
        <v>263</v>
      </c>
      <c r="N1875" s="272" t="s">
        <v>263</v>
      </c>
    </row>
    <row r="1876" spans="1:14">
      <c r="A1876" s="272">
        <v>811986</v>
      </c>
      <c r="B1876" s="272" t="s">
        <v>712</v>
      </c>
      <c r="C1876" s="272" t="s">
        <v>264</v>
      </c>
      <c r="D1876" s="272" t="s">
        <v>264</v>
      </c>
      <c r="E1876" s="272" t="s">
        <v>264</v>
      </c>
      <c r="F1876" s="272" t="s">
        <v>264</v>
      </c>
      <c r="G1876" s="272" t="s">
        <v>264</v>
      </c>
      <c r="H1876" s="272" t="s">
        <v>264</v>
      </c>
      <c r="I1876" s="272" t="s">
        <v>263</v>
      </c>
      <c r="J1876" s="272" t="s">
        <v>263</v>
      </c>
      <c r="K1876" s="272" t="s">
        <v>263</v>
      </c>
      <c r="L1876" s="272" t="s">
        <v>263</v>
      </c>
      <c r="M1876" s="272" t="s">
        <v>263</v>
      </c>
      <c r="N1876" s="272" t="s">
        <v>263</v>
      </c>
    </row>
    <row r="1877" spans="1:14">
      <c r="A1877" s="272">
        <v>811987</v>
      </c>
      <c r="B1877" s="272" t="s">
        <v>712</v>
      </c>
      <c r="C1877" s="272" t="s">
        <v>264</v>
      </c>
      <c r="D1877" s="272" t="s">
        <v>264</v>
      </c>
      <c r="E1877" s="272" t="s">
        <v>264</v>
      </c>
      <c r="F1877" s="272" t="s">
        <v>264</v>
      </c>
      <c r="G1877" s="272" t="s">
        <v>263</v>
      </c>
      <c r="H1877" s="272" t="s">
        <v>264</v>
      </c>
      <c r="I1877" s="272" t="s">
        <v>263</v>
      </c>
      <c r="J1877" s="272" t="s">
        <v>263</v>
      </c>
      <c r="K1877" s="272" t="s">
        <v>263</v>
      </c>
      <c r="L1877" s="272" t="s">
        <v>263</v>
      </c>
      <c r="M1877" s="272" t="s">
        <v>263</v>
      </c>
      <c r="N1877" s="272" t="s">
        <v>263</v>
      </c>
    </row>
    <row r="1878" spans="1:14">
      <c r="A1878" s="272">
        <v>811988</v>
      </c>
      <c r="B1878" s="272" t="s">
        <v>712</v>
      </c>
      <c r="C1878" s="272" t="s">
        <v>264</v>
      </c>
      <c r="D1878" s="272" t="s">
        <v>264</v>
      </c>
      <c r="E1878" s="272" t="s">
        <v>263</v>
      </c>
      <c r="F1878" s="272" t="s">
        <v>264</v>
      </c>
      <c r="G1878" s="272" t="s">
        <v>264</v>
      </c>
      <c r="H1878" s="272" t="s">
        <v>264</v>
      </c>
      <c r="I1878" s="272" t="s">
        <v>263</v>
      </c>
      <c r="J1878" s="272" t="s">
        <v>263</v>
      </c>
      <c r="K1878" s="272" t="s">
        <v>263</v>
      </c>
      <c r="L1878" s="272" t="s">
        <v>263</v>
      </c>
      <c r="M1878" s="272" t="s">
        <v>263</v>
      </c>
      <c r="N1878" s="272" t="s">
        <v>263</v>
      </c>
    </row>
    <row r="1879" spans="1:14">
      <c r="A1879" s="272">
        <v>811989</v>
      </c>
      <c r="B1879" s="272" t="s">
        <v>712</v>
      </c>
      <c r="C1879" s="272" t="s">
        <v>264</v>
      </c>
      <c r="D1879" s="272" t="s">
        <v>264</v>
      </c>
      <c r="E1879" s="272" t="s">
        <v>263</v>
      </c>
      <c r="F1879" s="272" t="s">
        <v>264</v>
      </c>
      <c r="G1879" s="272" t="s">
        <v>264</v>
      </c>
      <c r="H1879" s="272" t="s">
        <v>264</v>
      </c>
      <c r="I1879" s="272" t="s">
        <v>263</v>
      </c>
      <c r="J1879" s="272" t="s">
        <v>263</v>
      </c>
      <c r="K1879" s="272" t="s">
        <v>263</v>
      </c>
      <c r="L1879" s="272" t="s">
        <v>263</v>
      </c>
      <c r="M1879" s="272" t="s">
        <v>263</v>
      </c>
      <c r="N1879" s="272" t="s">
        <v>263</v>
      </c>
    </row>
    <row r="1880" spans="1:14">
      <c r="A1880" s="272">
        <v>811990</v>
      </c>
      <c r="B1880" s="272" t="s">
        <v>712</v>
      </c>
      <c r="C1880" s="272" t="s">
        <v>264</v>
      </c>
      <c r="D1880" s="272" t="s">
        <v>264</v>
      </c>
      <c r="E1880" s="272" t="s">
        <v>264</v>
      </c>
      <c r="F1880" s="272" t="s">
        <v>264</v>
      </c>
      <c r="G1880" s="272" t="s">
        <v>264</v>
      </c>
      <c r="H1880" s="272" t="s">
        <v>264</v>
      </c>
      <c r="I1880" s="272" t="s">
        <v>263</v>
      </c>
      <c r="J1880" s="272" t="s">
        <v>263</v>
      </c>
      <c r="K1880" s="272" t="s">
        <v>263</v>
      </c>
      <c r="L1880" s="272" t="s">
        <v>263</v>
      </c>
      <c r="M1880" s="272" t="s">
        <v>263</v>
      </c>
      <c r="N1880" s="272" t="s">
        <v>263</v>
      </c>
    </row>
    <row r="1881" spans="1:14">
      <c r="A1881" s="272">
        <v>811991</v>
      </c>
      <c r="B1881" s="272" t="s">
        <v>712</v>
      </c>
      <c r="C1881" s="272" t="s">
        <v>264</v>
      </c>
      <c r="D1881" s="272" t="s">
        <v>264</v>
      </c>
      <c r="E1881" s="272" t="s">
        <v>264</v>
      </c>
      <c r="F1881" s="272" t="s">
        <v>264</v>
      </c>
      <c r="G1881" s="272" t="s">
        <v>264</v>
      </c>
      <c r="H1881" s="272" t="s">
        <v>264</v>
      </c>
      <c r="I1881" s="272" t="s">
        <v>263</v>
      </c>
      <c r="J1881" s="272" t="s">
        <v>263</v>
      </c>
      <c r="K1881" s="272" t="s">
        <v>263</v>
      </c>
      <c r="L1881" s="272" t="s">
        <v>263</v>
      </c>
      <c r="M1881" s="272" t="s">
        <v>263</v>
      </c>
      <c r="N1881" s="272" t="s">
        <v>263</v>
      </c>
    </row>
    <row r="1882" spans="1:14">
      <c r="A1882" s="272">
        <v>811992</v>
      </c>
      <c r="B1882" s="272" t="s">
        <v>712</v>
      </c>
      <c r="C1882" s="272" t="s">
        <v>264</v>
      </c>
      <c r="D1882" s="272" t="s">
        <v>264</v>
      </c>
      <c r="E1882" s="272" t="s">
        <v>264</v>
      </c>
      <c r="F1882" s="272" t="s">
        <v>264</v>
      </c>
      <c r="G1882" s="272" t="s">
        <v>263</v>
      </c>
      <c r="H1882" s="272" t="s">
        <v>263</v>
      </c>
      <c r="I1882" s="272" t="s">
        <v>263</v>
      </c>
      <c r="J1882" s="272" t="s">
        <v>263</v>
      </c>
      <c r="K1882" s="272" t="s">
        <v>263</v>
      </c>
      <c r="L1882" s="272" t="s">
        <v>263</v>
      </c>
      <c r="M1882" s="272" t="s">
        <v>263</v>
      </c>
      <c r="N1882" s="272" t="s">
        <v>263</v>
      </c>
    </row>
    <row r="1883" spans="1:14">
      <c r="A1883" s="272">
        <v>811993</v>
      </c>
      <c r="B1883" s="272" t="s">
        <v>712</v>
      </c>
      <c r="C1883" s="272" t="s">
        <v>264</v>
      </c>
      <c r="D1883" s="272" t="s">
        <v>264</v>
      </c>
      <c r="E1883" s="272" t="s">
        <v>263</v>
      </c>
      <c r="F1883" s="272" t="s">
        <v>264</v>
      </c>
      <c r="G1883" s="272" t="s">
        <v>264</v>
      </c>
      <c r="H1883" s="272" t="s">
        <v>264</v>
      </c>
      <c r="I1883" s="272" t="s">
        <v>263</v>
      </c>
      <c r="J1883" s="272" t="s">
        <v>263</v>
      </c>
      <c r="K1883" s="272" t="s">
        <v>263</v>
      </c>
      <c r="L1883" s="272" t="s">
        <v>263</v>
      </c>
      <c r="M1883" s="272" t="s">
        <v>263</v>
      </c>
      <c r="N1883" s="272" t="s">
        <v>263</v>
      </c>
    </row>
    <row r="1884" spans="1:14">
      <c r="A1884" s="272">
        <v>811994</v>
      </c>
      <c r="B1884" s="272" t="s">
        <v>712</v>
      </c>
      <c r="C1884" s="272" t="s">
        <v>264</v>
      </c>
      <c r="D1884" s="272" t="s">
        <v>264</v>
      </c>
      <c r="E1884" s="272" t="s">
        <v>264</v>
      </c>
      <c r="F1884" s="272" t="s">
        <v>264</v>
      </c>
      <c r="G1884" s="272" t="s">
        <v>264</v>
      </c>
      <c r="H1884" s="272" t="s">
        <v>263</v>
      </c>
      <c r="I1884" s="272" t="s">
        <v>263</v>
      </c>
      <c r="J1884" s="272" t="s">
        <v>263</v>
      </c>
      <c r="K1884" s="272" t="s">
        <v>263</v>
      </c>
      <c r="L1884" s="272" t="s">
        <v>263</v>
      </c>
      <c r="M1884" s="272" t="s">
        <v>263</v>
      </c>
      <c r="N1884" s="272" t="s">
        <v>263</v>
      </c>
    </row>
    <row r="1885" spans="1:14">
      <c r="A1885" s="272">
        <v>811995</v>
      </c>
      <c r="B1885" s="272" t="s">
        <v>712</v>
      </c>
      <c r="C1885" s="272" t="s">
        <v>264</v>
      </c>
      <c r="D1885" s="272" t="s">
        <v>263</v>
      </c>
      <c r="E1885" s="272" t="s">
        <v>264</v>
      </c>
      <c r="F1885" s="272" t="s">
        <v>264</v>
      </c>
      <c r="G1885" s="272" t="s">
        <v>264</v>
      </c>
      <c r="H1885" s="272" t="s">
        <v>264</v>
      </c>
      <c r="I1885" s="272" t="s">
        <v>263</v>
      </c>
      <c r="J1885" s="272" t="s">
        <v>263</v>
      </c>
      <c r="K1885" s="272" t="s">
        <v>263</v>
      </c>
      <c r="L1885" s="272" t="s">
        <v>263</v>
      </c>
      <c r="M1885" s="272" t="s">
        <v>263</v>
      </c>
      <c r="N1885" s="272" t="s">
        <v>263</v>
      </c>
    </row>
    <row r="1886" spans="1:14">
      <c r="A1886" s="272">
        <v>811996</v>
      </c>
      <c r="B1886" s="272" t="s">
        <v>712</v>
      </c>
      <c r="C1886" s="272" t="s">
        <v>263</v>
      </c>
      <c r="D1886" s="272" t="s">
        <v>263</v>
      </c>
      <c r="E1886" s="272" t="s">
        <v>263</v>
      </c>
      <c r="F1886" s="272" t="s">
        <v>264</v>
      </c>
      <c r="G1886" s="272" t="s">
        <v>264</v>
      </c>
      <c r="H1886" s="272" t="s">
        <v>264</v>
      </c>
      <c r="I1886" s="272" t="s">
        <v>263</v>
      </c>
      <c r="J1886" s="272" t="s">
        <v>263</v>
      </c>
      <c r="K1886" s="272" t="s">
        <v>263</v>
      </c>
      <c r="L1886" s="272" t="s">
        <v>263</v>
      </c>
      <c r="M1886" s="272" t="s">
        <v>263</v>
      </c>
      <c r="N1886" s="272" t="s">
        <v>263</v>
      </c>
    </row>
    <row r="1887" spans="1:14">
      <c r="A1887" s="272">
        <v>811997</v>
      </c>
      <c r="B1887" s="272" t="s">
        <v>712</v>
      </c>
      <c r="C1887" s="272" t="s">
        <v>264</v>
      </c>
      <c r="D1887" s="272" t="s">
        <v>264</v>
      </c>
      <c r="E1887" s="272" t="s">
        <v>264</v>
      </c>
      <c r="F1887" s="272" t="s">
        <v>264</v>
      </c>
      <c r="G1887" s="272" t="s">
        <v>264</v>
      </c>
      <c r="H1887" s="272" t="s">
        <v>264</v>
      </c>
      <c r="I1887" s="272" t="s">
        <v>263</v>
      </c>
      <c r="J1887" s="272" t="s">
        <v>263</v>
      </c>
      <c r="K1887" s="272" t="s">
        <v>263</v>
      </c>
      <c r="L1887" s="272" t="s">
        <v>263</v>
      </c>
      <c r="M1887" s="272" t="s">
        <v>263</v>
      </c>
      <c r="N1887" s="272" t="s">
        <v>263</v>
      </c>
    </row>
    <row r="1888" spans="1:14">
      <c r="A1888" s="272">
        <v>811998</v>
      </c>
      <c r="B1888" s="272" t="s">
        <v>712</v>
      </c>
      <c r="C1888" s="272" t="s">
        <v>264</v>
      </c>
      <c r="D1888" s="272" t="s">
        <v>264</v>
      </c>
      <c r="E1888" s="272" t="s">
        <v>264</v>
      </c>
      <c r="F1888" s="272" t="s">
        <v>264</v>
      </c>
      <c r="G1888" s="272" t="s">
        <v>264</v>
      </c>
      <c r="H1888" s="272" t="s">
        <v>264</v>
      </c>
      <c r="I1888" s="272" t="s">
        <v>263</v>
      </c>
      <c r="J1888" s="272" t="s">
        <v>263</v>
      </c>
      <c r="K1888" s="272" t="s">
        <v>263</v>
      </c>
      <c r="L1888" s="272" t="s">
        <v>263</v>
      </c>
      <c r="M1888" s="272" t="s">
        <v>263</v>
      </c>
      <c r="N1888" s="272" t="s">
        <v>263</v>
      </c>
    </row>
    <row r="1889" spans="1:14">
      <c r="A1889" s="272">
        <v>811999</v>
      </c>
      <c r="B1889" s="272" t="s">
        <v>712</v>
      </c>
      <c r="C1889" s="272" t="s">
        <v>264</v>
      </c>
      <c r="D1889" s="272" t="s">
        <v>264</v>
      </c>
      <c r="E1889" s="272" t="s">
        <v>263</v>
      </c>
      <c r="F1889" s="272" t="s">
        <v>263</v>
      </c>
      <c r="G1889" s="272" t="s">
        <v>263</v>
      </c>
      <c r="H1889" s="272" t="s">
        <v>264</v>
      </c>
      <c r="I1889" s="272" t="s">
        <v>263</v>
      </c>
      <c r="J1889" s="272" t="s">
        <v>263</v>
      </c>
      <c r="K1889" s="272" t="s">
        <v>263</v>
      </c>
      <c r="L1889" s="272" t="s">
        <v>263</v>
      </c>
      <c r="M1889" s="272" t="s">
        <v>263</v>
      </c>
      <c r="N1889" s="272" t="s">
        <v>263</v>
      </c>
    </row>
    <row r="1890" spans="1:14">
      <c r="A1890" s="272">
        <v>812000</v>
      </c>
      <c r="B1890" s="272" t="s">
        <v>712</v>
      </c>
      <c r="C1890" s="272" t="s">
        <v>264</v>
      </c>
      <c r="D1890" s="272" t="s">
        <v>264</v>
      </c>
      <c r="E1890" s="272" t="s">
        <v>264</v>
      </c>
      <c r="F1890" s="272" t="s">
        <v>264</v>
      </c>
      <c r="G1890" s="272" t="s">
        <v>264</v>
      </c>
      <c r="H1890" s="272" t="s">
        <v>264</v>
      </c>
      <c r="I1890" s="272" t="s">
        <v>263</v>
      </c>
      <c r="J1890" s="272" t="s">
        <v>263</v>
      </c>
      <c r="K1890" s="272" t="s">
        <v>263</v>
      </c>
      <c r="L1890" s="272" t="s">
        <v>263</v>
      </c>
      <c r="M1890" s="272" t="s">
        <v>263</v>
      </c>
      <c r="N1890" s="272" t="s">
        <v>263</v>
      </c>
    </row>
    <row r="1891" spans="1:14">
      <c r="A1891" s="272">
        <v>812001</v>
      </c>
      <c r="B1891" s="272" t="s">
        <v>712</v>
      </c>
      <c r="C1891" s="272" t="s">
        <v>264</v>
      </c>
      <c r="D1891" s="272" t="s">
        <v>263</v>
      </c>
      <c r="E1891" s="272" t="s">
        <v>263</v>
      </c>
      <c r="F1891" s="272" t="s">
        <v>264</v>
      </c>
      <c r="G1891" s="272" t="s">
        <v>264</v>
      </c>
      <c r="H1891" s="272" t="s">
        <v>264</v>
      </c>
      <c r="I1891" s="272" t="s">
        <v>263</v>
      </c>
      <c r="J1891" s="272" t="s">
        <v>263</v>
      </c>
      <c r="K1891" s="272" t="s">
        <v>263</v>
      </c>
      <c r="L1891" s="272" t="s">
        <v>263</v>
      </c>
      <c r="M1891" s="272" t="s">
        <v>263</v>
      </c>
      <c r="N1891" s="272" t="s">
        <v>263</v>
      </c>
    </row>
    <row r="1892" spans="1:14">
      <c r="A1892" s="272">
        <v>812002</v>
      </c>
      <c r="B1892" s="272" t="s">
        <v>712</v>
      </c>
      <c r="C1892" s="272" t="s">
        <v>264</v>
      </c>
      <c r="D1892" s="272" t="s">
        <v>264</v>
      </c>
      <c r="E1892" s="272" t="s">
        <v>264</v>
      </c>
      <c r="F1892" s="272" t="s">
        <v>263</v>
      </c>
      <c r="G1892" s="272" t="s">
        <v>263</v>
      </c>
      <c r="H1892" s="272" t="s">
        <v>264</v>
      </c>
      <c r="I1892" s="272" t="s">
        <v>263</v>
      </c>
      <c r="J1892" s="272" t="s">
        <v>263</v>
      </c>
      <c r="K1892" s="272" t="s">
        <v>263</v>
      </c>
      <c r="L1892" s="272" t="s">
        <v>263</v>
      </c>
      <c r="M1892" s="272" t="s">
        <v>263</v>
      </c>
      <c r="N1892" s="272" t="s">
        <v>263</v>
      </c>
    </row>
    <row r="1893" spans="1:14">
      <c r="A1893" s="272">
        <v>812003</v>
      </c>
      <c r="B1893" s="272" t="s">
        <v>712</v>
      </c>
      <c r="C1893" s="272" t="s">
        <v>263</v>
      </c>
      <c r="D1893" s="272" t="s">
        <v>264</v>
      </c>
      <c r="E1893" s="272" t="s">
        <v>264</v>
      </c>
      <c r="F1893" s="272" t="s">
        <v>264</v>
      </c>
      <c r="G1893" s="272" t="s">
        <v>264</v>
      </c>
      <c r="H1893" s="272" t="s">
        <v>264</v>
      </c>
      <c r="I1893" s="272" t="s">
        <v>263</v>
      </c>
      <c r="J1893" s="272" t="s">
        <v>263</v>
      </c>
      <c r="K1893" s="272" t="s">
        <v>263</v>
      </c>
      <c r="L1893" s="272" t="s">
        <v>263</v>
      </c>
      <c r="M1893" s="272" t="s">
        <v>263</v>
      </c>
      <c r="N1893" s="272" t="s">
        <v>263</v>
      </c>
    </row>
    <row r="1894" spans="1:14">
      <c r="A1894" s="272">
        <v>812004</v>
      </c>
      <c r="B1894" s="272" t="s">
        <v>712</v>
      </c>
      <c r="C1894" s="272" t="s">
        <v>264</v>
      </c>
      <c r="D1894" s="272" t="s">
        <v>264</v>
      </c>
      <c r="E1894" s="272" t="s">
        <v>264</v>
      </c>
      <c r="F1894" s="272" t="s">
        <v>264</v>
      </c>
      <c r="G1894" s="272" t="s">
        <v>264</v>
      </c>
      <c r="H1894" s="272" t="s">
        <v>264</v>
      </c>
      <c r="I1894" s="272" t="s">
        <v>263</v>
      </c>
      <c r="J1894" s="272" t="s">
        <v>263</v>
      </c>
      <c r="K1894" s="272" t="s">
        <v>263</v>
      </c>
      <c r="L1894" s="272" t="s">
        <v>263</v>
      </c>
      <c r="M1894" s="272" t="s">
        <v>263</v>
      </c>
      <c r="N1894" s="272" t="s">
        <v>263</v>
      </c>
    </row>
    <row r="1895" spans="1:14">
      <c r="A1895" s="272">
        <v>812005</v>
      </c>
      <c r="B1895" s="272" t="s">
        <v>712</v>
      </c>
      <c r="C1895" s="272" t="s">
        <v>264</v>
      </c>
      <c r="D1895" s="272" t="s">
        <v>264</v>
      </c>
      <c r="E1895" s="272" t="s">
        <v>263</v>
      </c>
      <c r="F1895" s="272" t="s">
        <v>264</v>
      </c>
      <c r="G1895" s="272" t="s">
        <v>263</v>
      </c>
      <c r="H1895" s="272" t="s">
        <v>264</v>
      </c>
      <c r="I1895" s="272" t="s">
        <v>263</v>
      </c>
      <c r="J1895" s="272" t="s">
        <v>263</v>
      </c>
      <c r="K1895" s="272" t="s">
        <v>263</v>
      </c>
      <c r="L1895" s="272" t="s">
        <v>263</v>
      </c>
      <c r="M1895" s="272" t="s">
        <v>263</v>
      </c>
      <c r="N1895" s="272" t="s">
        <v>263</v>
      </c>
    </row>
    <row r="1896" spans="1:14">
      <c r="A1896" s="272">
        <v>812006</v>
      </c>
      <c r="B1896" s="272" t="s">
        <v>712</v>
      </c>
      <c r="C1896" s="272" t="s">
        <v>264</v>
      </c>
      <c r="D1896" s="272" t="s">
        <v>264</v>
      </c>
      <c r="E1896" s="272" t="s">
        <v>263</v>
      </c>
      <c r="F1896" s="272" t="s">
        <v>264</v>
      </c>
      <c r="G1896" s="272" t="s">
        <v>264</v>
      </c>
      <c r="H1896" s="272" t="s">
        <v>264</v>
      </c>
      <c r="I1896" s="272" t="s">
        <v>263</v>
      </c>
      <c r="J1896" s="272" t="s">
        <v>263</v>
      </c>
      <c r="K1896" s="272" t="s">
        <v>263</v>
      </c>
      <c r="L1896" s="272" t="s">
        <v>263</v>
      </c>
      <c r="M1896" s="272" t="s">
        <v>263</v>
      </c>
      <c r="N1896" s="272" t="s">
        <v>263</v>
      </c>
    </row>
    <row r="1897" spans="1:14">
      <c r="A1897" s="272">
        <v>812007</v>
      </c>
      <c r="B1897" s="272" t="s">
        <v>712</v>
      </c>
      <c r="C1897" s="272" t="s">
        <v>264</v>
      </c>
      <c r="D1897" s="272" t="s">
        <v>264</v>
      </c>
      <c r="E1897" s="272" t="s">
        <v>264</v>
      </c>
      <c r="F1897" s="272" t="s">
        <v>264</v>
      </c>
      <c r="G1897" s="272" t="s">
        <v>264</v>
      </c>
      <c r="H1897" s="272" t="s">
        <v>264</v>
      </c>
      <c r="I1897" s="272" t="s">
        <v>263</v>
      </c>
      <c r="J1897" s="272" t="s">
        <v>263</v>
      </c>
      <c r="K1897" s="272" t="s">
        <v>263</v>
      </c>
      <c r="L1897" s="272" t="s">
        <v>263</v>
      </c>
      <c r="M1897" s="272" t="s">
        <v>263</v>
      </c>
      <c r="N1897" s="272" t="s">
        <v>263</v>
      </c>
    </row>
    <row r="1898" spans="1:14">
      <c r="A1898" s="272">
        <v>812008</v>
      </c>
      <c r="B1898" s="272" t="s">
        <v>712</v>
      </c>
      <c r="C1898" s="272" t="s">
        <v>264</v>
      </c>
      <c r="D1898" s="272" t="s">
        <v>263</v>
      </c>
      <c r="E1898" s="272" t="s">
        <v>263</v>
      </c>
      <c r="F1898" s="272" t="s">
        <v>263</v>
      </c>
      <c r="G1898" s="272" t="s">
        <v>263</v>
      </c>
      <c r="H1898" s="272" t="s">
        <v>264</v>
      </c>
      <c r="I1898" s="272" t="s">
        <v>263</v>
      </c>
      <c r="J1898" s="272" t="s">
        <v>263</v>
      </c>
      <c r="K1898" s="272" t="s">
        <v>263</v>
      </c>
      <c r="L1898" s="272" t="s">
        <v>263</v>
      </c>
      <c r="M1898" s="272" t="s">
        <v>263</v>
      </c>
      <c r="N1898" s="272" t="s">
        <v>263</v>
      </c>
    </row>
    <row r="1899" spans="1:14">
      <c r="A1899" s="272">
        <v>812009</v>
      </c>
      <c r="B1899" s="272" t="s">
        <v>712</v>
      </c>
      <c r="C1899" s="272" t="s">
        <v>264</v>
      </c>
      <c r="D1899" s="272" t="s">
        <v>264</v>
      </c>
      <c r="E1899" s="272" t="s">
        <v>264</v>
      </c>
      <c r="F1899" s="272" t="s">
        <v>264</v>
      </c>
      <c r="G1899" s="272" t="s">
        <v>264</v>
      </c>
      <c r="H1899" s="272" t="s">
        <v>264</v>
      </c>
      <c r="I1899" s="272" t="s">
        <v>263</v>
      </c>
      <c r="J1899" s="272" t="s">
        <v>263</v>
      </c>
      <c r="K1899" s="272" t="s">
        <v>263</v>
      </c>
      <c r="L1899" s="272" t="s">
        <v>263</v>
      </c>
      <c r="M1899" s="272" t="s">
        <v>263</v>
      </c>
      <c r="N1899" s="272" t="s">
        <v>263</v>
      </c>
    </row>
    <row r="1900" spans="1:14">
      <c r="A1900" s="272">
        <v>812010</v>
      </c>
      <c r="B1900" s="272" t="s">
        <v>712</v>
      </c>
      <c r="C1900" s="272" t="s">
        <v>264</v>
      </c>
      <c r="D1900" s="272" t="s">
        <v>264</v>
      </c>
      <c r="E1900" s="272" t="s">
        <v>264</v>
      </c>
      <c r="F1900" s="272" t="s">
        <v>264</v>
      </c>
      <c r="G1900" s="272" t="s">
        <v>264</v>
      </c>
      <c r="H1900" s="272" t="s">
        <v>264</v>
      </c>
      <c r="I1900" s="272" t="s">
        <v>263</v>
      </c>
      <c r="J1900" s="272" t="s">
        <v>263</v>
      </c>
      <c r="K1900" s="272" t="s">
        <v>263</v>
      </c>
      <c r="L1900" s="272" t="s">
        <v>263</v>
      </c>
      <c r="M1900" s="272" t="s">
        <v>263</v>
      </c>
      <c r="N1900" s="272" t="s">
        <v>263</v>
      </c>
    </row>
    <row r="1901" spans="1:14">
      <c r="A1901" s="272">
        <v>812011</v>
      </c>
      <c r="B1901" s="272" t="s">
        <v>712</v>
      </c>
      <c r="C1901" s="272" t="s">
        <v>264</v>
      </c>
      <c r="D1901" s="272" t="s">
        <v>264</v>
      </c>
      <c r="E1901" s="272" t="s">
        <v>264</v>
      </c>
      <c r="F1901" s="272" t="s">
        <v>264</v>
      </c>
      <c r="G1901" s="272" t="s">
        <v>264</v>
      </c>
      <c r="H1901" s="272" t="s">
        <v>264</v>
      </c>
      <c r="I1901" s="272" t="s">
        <v>263</v>
      </c>
      <c r="J1901" s="272" t="s">
        <v>263</v>
      </c>
      <c r="K1901" s="272" t="s">
        <v>263</v>
      </c>
      <c r="L1901" s="272" t="s">
        <v>263</v>
      </c>
      <c r="M1901" s="272" t="s">
        <v>263</v>
      </c>
      <c r="N1901" s="272" t="s">
        <v>263</v>
      </c>
    </row>
    <row r="1902" spans="1:14">
      <c r="A1902" s="272">
        <v>812012</v>
      </c>
      <c r="B1902" s="272" t="s">
        <v>712</v>
      </c>
      <c r="C1902" s="272" t="s">
        <v>264</v>
      </c>
      <c r="D1902" s="272" t="s">
        <v>264</v>
      </c>
      <c r="E1902" s="272" t="s">
        <v>264</v>
      </c>
      <c r="F1902" s="272" t="s">
        <v>263</v>
      </c>
      <c r="G1902" s="272" t="s">
        <v>263</v>
      </c>
      <c r="H1902" s="272" t="s">
        <v>264</v>
      </c>
      <c r="I1902" s="272" t="s">
        <v>263</v>
      </c>
      <c r="J1902" s="272" t="s">
        <v>263</v>
      </c>
      <c r="K1902" s="272" t="s">
        <v>263</v>
      </c>
      <c r="L1902" s="272" t="s">
        <v>263</v>
      </c>
      <c r="M1902" s="272" t="s">
        <v>263</v>
      </c>
      <c r="N1902" s="272" t="s">
        <v>263</v>
      </c>
    </row>
    <row r="1903" spans="1:14">
      <c r="A1903" s="272">
        <v>812013</v>
      </c>
      <c r="B1903" s="272" t="s">
        <v>712</v>
      </c>
      <c r="C1903" s="272" t="s">
        <v>264</v>
      </c>
      <c r="D1903" s="272" t="s">
        <v>264</v>
      </c>
      <c r="E1903" s="272" t="s">
        <v>264</v>
      </c>
      <c r="F1903" s="272" t="s">
        <v>264</v>
      </c>
      <c r="G1903" s="272" t="s">
        <v>264</v>
      </c>
      <c r="H1903" s="272" t="s">
        <v>264</v>
      </c>
      <c r="I1903" s="272" t="s">
        <v>263</v>
      </c>
      <c r="J1903" s="272" t="s">
        <v>263</v>
      </c>
      <c r="K1903" s="272" t="s">
        <v>263</v>
      </c>
      <c r="L1903" s="272" t="s">
        <v>263</v>
      </c>
      <c r="M1903" s="272" t="s">
        <v>263</v>
      </c>
      <c r="N1903" s="272" t="s">
        <v>263</v>
      </c>
    </row>
    <row r="1904" spans="1:14">
      <c r="A1904" s="272">
        <v>812014</v>
      </c>
      <c r="B1904" s="272" t="s">
        <v>712</v>
      </c>
      <c r="C1904" s="272" t="s">
        <v>264</v>
      </c>
      <c r="D1904" s="272" t="s">
        <v>264</v>
      </c>
      <c r="E1904" s="272" t="s">
        <v>264</v>
      </c>
      <c r="F1904" s="272" t="s">
        <v>264</v>
      </c>
      <c r="G1904" s="272" t="s">
        <v>264</v>
      </c>
      <c r="H1904" s="272" t="s">
        <v>264</v>
      </c>
      <c r="I1904" s="272" t="s">
        <v>263</v>
      </c>
      <c r="J1904" s="272" t="s">
        <v>263</v>
      </c>
      <c r="K1904" s="272" t="s">
        <v>263</v>
      </c>
      <c r="L1904" s="272" t="s">
        <v>263</v>
      </c>
      <c r="M1904" s="272" t="s">
        <v>263</v>
      </c>
      <c r="N1904" s="272" t="s">
        <v>263</v>
      </c>
    </row>
    <row r="1905" spans="1:14">
      <c r="A1905" s="272">
        <v>812015</v>
      </c>
      <c r="B1905" s="272" t="s">
        <v>712</v>
      </c>
      <c r="C1905" s="272" t="s">
        <v>264</v>
      </c>
      <c r="D1905" s="272" t="s">
        <v>264</v>
      </c>
      <c r="E1905" s="272" t="s">
        <v>264</v>
      </c>
      <c r="F1905" s="272" t="s">
        <v>264</v>
      </c>
      <c r="G1905" s="272" t="s">
        <v>264</v>
      </c>
      <c r="H1905" s="272" t="s">
        <v>264</v>
      </c>
      <c r="I1905" s="272" t="s">
        <v>263</v>
      </c>
      <c r="J1905" s="272" t="s">
        <v>263</v>
      </c>
      <c r="K1905" s="272" t="s">
        <v>263</v>
      </c>
      <c r="L1905" s="272" t="s">
        <v>263</v>
      </c>
      <c r="M1905" s="272" t="s">
        <v>263</v>
      </c>
      <c r="N1905" s="272" t="s">
        <v>263</v>
      </c>
    </row>
    <row r="1906" spans="1:14">
      <c r="A1906" s="272">
        <v>812016</v>
      </c>
      <c r="B1906" s="272" t="s">
        <v>712</v>
      </c>
      <c r="C1906" s="272" t="s">
        <v>264</v>
      </c>
      <c r="D1906" s="272" t="s">
        <v>264</v>
      </c>
      <c r="E1906" s="272" t="s">
        <v>264</v>
      </c>
      <c r="F1906" s="272" t="s">
        <v>264</v>
      </c>
      <c r="G1906" s="272" t="s">
        <v>264</v>
      </c>
      <c r="H1906" s="272" t="s">
        <v>263</v>
      </c>
      <c r="I1906" s="272" t="s">
        <v>263</v>
      </c>
      <c r="J1906" s="272" t="s">
        <v>263</v>
      </c>
      <c r="K1906" s="272" t="s">
        <v>263</v>
      </c>
      <c r="L1906" s="272" t="s">
        <v>263</v>
      </c>
      <c r="M1906" s="272" t="s">
        <v>263</v>
      </c>
      <c r="N1906" s="272" t="s">
        <v>263</v>
      </c>
    </row>
    <row r="1907" spans="1:14">
      <c r="A1907" s="272">
        <v>812017</v>
      </c>
      <c r="B1907" s="272" t="s">
        <v>712</v>
      </c>
      <c r="C1907" s="272" t="s">
        <v>264</v>
      </c>
      <c r="D1907" s="272" t="s">
        <v>264</v>
      </c>
      <c r="E1907" s="272" t="s">
        <v>264</v>
      </c>
      <c r="F1907" s="272" t="s">
        <v>263</v>
      </c>
      <c r="G1907" s="272" t="s">
        <v>263</v>
      </c>
      <c r="H1907" s="272" t="s">
        <v>263</v>
      </c>
      <c r="I1907" s="272" t="s">
        <v>263</v>
      </c>
      <c r="J1907" s="272" t="s">
        <v>263</v>
      </c>
      <c r="K1907" s="272" t="s">
        <v>263</v>
      </c>
      <c r="L1907" s="272" t="s">
        <v>263</v>
      </c>
      <c r="M1907" s="272" t="s">
        <v>263</v>
      </c>
      <c r="N1907" s="272" t="s">
        <v>263</v>
      </c>
    </row>
    <row r="1908" spans="1:14">
      <c r="A1908" s="272">
        <v>812018</v>
      </c>
      <c r="B1908" s="272" t="s">
        <v>712</v>
      </c>
      <c r="C1908" s="272" t="s">
        <v>264</v>
      </c>
      <c r="D1908" s="272" t="s">
        <v>264</v>
      </c>
      <c r="E1908" s="272" t="s">
        <v>264</v>
      </c>
      <c r="F1908" s="272" t="s">
        <v>264</v>
      </c>
      <c r="G1908" s="272" t="s">
        <v>264</v>
      </c>
      <c r="H1908" s="272" t="s">
        <v>264</v>
      </c>
      <c r="I1908" s="272" t="s">
        <v>263</v>
      </c>
      <c r="J1908" s="272" t="s">
        <v>263</v>
      </c>
      <c r="K1908" s="272" t="s">
        <v>263</v>
      </c>
      <c r="L1908" s="272" t="s">
        <v>263</v>
      </c>
      <c r="M1908" s="272" t="s">
        <v>263</v>
      </c>
      <c r="N1908" s="272" t="s">
        <v>263</v>
      </c>
    </row>
    <row r="1909" spans="1:14">
      <c r="A1909" s="272">
        <v>812019</v>
      </c>
      <c r="B1909" s="272" t="s">
        <v>712</v>
      </c>
      <c r="C1909" s="272" t="s">
        <v>264</v>
      </c>
      <c r="D1909" s="272" t="s">
        <v>264</v>
      </c>
      <c r="E1909" s="272" t="s">
        <v>264</v>
      </c>
      <c r="F1909" s="272" t="s">
        <v>264</v>
      </c>
      <c r="G1909" s="272" t="s">
        <v>264</v>
      </c>
      <c r="H1909" s="272" t="s">
        <v>264</v>
      </c>
      <c r="I1909" s="272" t="s">
        <v>263</v>
      </c>
      <c r="J1909" s="272" t="s">
        <v>263</v>
      </c>
      <c r="K1909" s="272" t="s">
        <v>263</v>
      </c>
      <c r="L1909" s="272" t="s">
        <v>263</v>
      </c>
      <c r="M1909" s="272" t="s">
        <v>263</v>
      </c>
      <c r="N1909" s="272" t="s">
        <v>263</v>
      </c>
    </row>
    <row r="1910" spans="1:14">
      <c r="A1910" s="272">
        <v>812020</v>
      </c>
      <c r="B1910" s="272" t="s">
        <v>712</v>
      </c>
      <c r="C1910" s="272" t="s">
        <v>264</v>
      </c>
      <c r="D1910" s="272" t="s">
        <v>264</v>
      </c>
      <c r="E1910" s="272" t="s">
        <v>264</v>
      </c>
      <c r="F1910" s="272" t="s">
        <v>264</v>
      </c>
      <c r="G1910" s="272" t="s">
        <v>264</v>
      </c>
      <c r="H1910" s="272" t="s">
        <v>264</v>
      </c>
      <c r="I1910" s="272" t="s">
        <v>263</v>
      </c>
      <c r="J1910" s="272" t="s">
        <v>263</v>
      </c>
      <c r="K1910" s="272" t="s">
        <v>263</v>
      </c>
      <c r="L1910" s="272" t="s">
        <v>263</v>
      </c>
      <c r="M1910" s="272" t="s">
        <v>263</v>
      </c>
      <c r="N1910" s="272" t="s">
        <v>263</v>
      </c>
    </row>
    <row r="1911" spans="1:14">
      <c r="A1911" s="272">
        <v>812021</v>
      </c>
      <c r="B1911" s="272" t="s">
        <v>712</v>
      </c>
      <c r="C1911" s="272" t="s">
        <v>264</v>
      </c>
      <c r="D1911" s="272" t="s">
        <v>264</v>
      </c>
      <c r="E1911" s="272" t="s">
        <v>264</v>
      </c>
      <c r="F1911" s="272" t="s">
        <v>263</v>
      </c>
      <c r="G1911" s="272" t="s">
        <v>263</v>
      </c>
      <c r="H1911" s="272" t="s">
        <v>263</v>
      </c>
      <c r="I1911" s="272" t="s">
        <v>263</v>
      </c>
      <c r="J1911" s="272" t="s">
        <v>263</v>
      </c>
      <c r="K1911" s="272" t="s">
        <v>263</v>
      </c>
      <c r="L1911" s="272" t="s">
        <v>263</v>
      </c>
      <c r="M1911" s="272" t="s">
        <v>263</v>
      </c>
      <c r="N1911" s="272" t="s">
        <v>263</v>
      </c>
    </row>
    <row r="1912" spans="1:14">
      <c r="A1912" s="272">
        <v>812022</v>
      </c>
      <c r="B1912" s="272" t="s">
        <v>712</v>
      </c>
      <c r="C1912" s="272" t="s">
        <v>264</v>
      </c>
      <c r="D1912" s="272" t="s">
        <v>264</v>
      </c>
      <c r="E1912" s="272" t="s">
        <v>264</v>
      </c>
      <c r="F1912" s="272" t="s">
        <v>264</v>
      </c>
      <c r="G1912" s="272" t="s">
        <v>264</v>
      </c>
      <c r="H1912" s="272" t="s">
        <v>264</v>
      </c>
      <c r="I1912" s="272" t="s">
        <v>263</v>
      </c>
      <c r="J1912" s="272" t="s">
        <v>263</v>
      </c>
      <c r="K1912" s="272" t="s">
        <v>263</v>
      </c>
      <c r="L1912" s="272" t="s">
        <v>263</v>
      </c>
      <c r="M1912" s="272" t="s">
        <v>263</v>
      </c>
      <c r="N1912" s="272" t="s">
        <v>263</v>
      </c>
    </row>
    <row r="1913" spans="1:14">
      <c r="A1913" s="272">
        <v>812023</v>
      </c>
      <c r="B1913" s="272" t="s">
        <v>712</v>
      </c>
      <c r="C1913" s="272" t="s">
        <v>264</v>
      </c>
      <c r="D1913" s="272" t="s">
        <v>263</v>
      </c>
      <c r="E1913" s="272" t="s">
        <v>263</v>
      </c>
      <c r="F1913" s="272" t="s">
        <v>263</v>
      </c>
      <c r="G1913" s="272" t="s">
        <v>263</v>
      </c>
      <c r="H1913" s="272" t="s">
        <v>264</v>
      </c>
      <c r="I1913" s="272" t="s">
        <v>263</v>
      </c>
      <c r="J1913" s="272" t="s">
        <v>263</v>
      </c>
      <c r="K1913" s="272" t="s">
        <v>263</v>
      </c>
      <c r="L1913" s="272" t="s">
        <v>263</v>
      </c>
      <c r="M1913" s="272" t="s">
        <v>263</v>
      </c>
      <c r="N1913" s="272" t="s">
        <v>263</v>
      </c>
    </row>
    <row r="1914" spans="1:14">
      <c r="A1914" s="272">
        <v>812024</v>
      </c>
      <c r="B1914" s="272" t="s">
        <v>712</v>
      </c>
      <c r="C1914" s="272" t="s">
        <v>264</v>
      </c>
      <c r="D1914" s="272" t="s">
        <v>263</v>
      </c>
      <c r="E1914" s="272" t="s">
        <v>263</v>
      </c>
      <c r="F1914" s="272" t="s">
        <v>263</v>
      </c>
      <c r="G1914" s="272" t="s">
        <v>264</v>
      </c>
      <c r="H1914" s="272" t="s">
        <v>263</v>
      </c>
      <c r="I1914" s="272" t="s">
        <v>263</v>
      </c>
      <c r="J1914" s="272" t="s">
        <v>263</v>
      </c>
      <c r="K1914" s="272" t="s">
        <v>263</v>
      </c>
      <c r="L1914" s="272" t="s">
        <v>263</v>
      </c>
      <c r="M1914" s="272" t="s">
        <v>263</v>
      </c>
      <c r="N1914" s="272" t="s">
        <v>263</v>
      </c>
    </row>
    <row r="1915" spans="1:14">
      <c r="A1915" s="272">
        <v>812025</v>
      </c>
      <c r="B1915" s="272" t="s">
        <v>712</v>
      </c>
      <c r="C1915" s="272" t="s">
        <v>264</v>
      </c>
      <c r="D1915" s="272" t="s">
        <v>263</v>
      </c>
      <c r="E1915" s="272" t="s">
        <v>264</v>
      </c>
      <c r="F1915" s="272" t="s">
        <v>263</v>
      </c>
      <c r="G1915" s="272" t="s">
        <v>264</v>
      </c>
      <c r="H1915" s="272" t="s">
        <v>264</v>
      </c>
      <c r="I1915" s="272" t="s">
        <v>263</v>
      </c>
      <c r="J1915" s="272" t="s">
        <v>263</v>
      </c>
      <c r="K1915" s="272" t="s">
        <v>263</v>
      </c>
      <c r="L1915" s="272" t="s">
        <v>263</v>
      </c>
      <c r="M1915" s="272" t="s">
        <v>263</v>
      </c>
      <c r="N1915" s="272" t="s">
        <v>263</v>
      </c>
    </row>
    <row r="1916" spans="1:14">
      <c r="A1916" s="272">
        <v>812026</v>
      </c>
      <c r="B1916" s="272" t="s">
        <v>712</v>
      </c>
      <c r="C1916" s="272" t="s">
        <v>264</v>
      </c>
      <c r="D1916" s="272" t="s">
        <v>264</v>
      </c>
      <c r="E1916" s="272" t="s">
        <v>264</v>
      </c>
      <c r="F1916" s="272" t="s">
        <v>264</v>
      </c>
      <c r="G1916" s="272" t="s">
        <v>263</v>
      </c>
      <c r="H1916" s="272" t="s">
        <v>263</v>
      </c>
      <c r="I1916" s="272" t="s">
        <v>263</v>
      </c>
      <c r="J1916" s="272" t="s">
        <v>263</v>
      </c>
      <c r="K1916" s="272" t="s">
        <v>263</v>
      </c>
      <c r="L1916" s="272" t="s">
        <v>263</v>
      </c>
      <c r="M1916" s="272" t="s">
        <v>263</v>
      </c>
      <c r="N1916" s="272" t="s">
        <v>263</v>
      </c>
    </row>
    <row r="1917" spans="1:14">
      <c r="A1917" s="272">
        <v>812027</v>
      </c>
      <c r="B1917" s="272" t="s">
        <v>712</v>
      </c>
      <c r="C1917" s="272" t="s">
        <v>264</v>
      </c>
      <c r="D1917" s="272" t="s">
        <v>264</v>
      </c>
      <c r="E1917" s="272" t="s">
        <v>264</v>
      </c>
      <c r="F1917" s="272" t="s">
        <v>264</v>
      </c>
      <c r="G1917" s="272" t="s">
        <v>263</v>
      </c>
      <c r="H1917" s="272" t="s">
        <v>264</v>
      </c>
      <c r="I1917" s="272" t="s">
        <v>263</v>
      </c>
      <c r="J1917" s="272" t="s">
        <v>263</v>
      </c>
      <c r="K1917" s="272" t="s">
        <v>263</v>
      </c>
      <c r="L1917" s="272" t="s">
        <v>263</v>
      </c>
      <c r="M1917" s="272" t="s">
        <v>263</v>
      </c>
      <c r="N1917" s="272" t="s">
        <v>263</v>
      </c>
    </row>
    <row r="1918" spans="1:14">
      <c r="A1918" s="272">
        <v>812028</v>
      </c>
      <c r="B1918" s="272" t="s">
        <v>712</v>
      </c>
      <c r="C1918" s="272" t="s">
        <v>264</v>
      </c>
      <c r="D1918" s="272" t="s">
        <v>264</v>
      </c>
      <c r="E1918" s="272" t="s">
        <v>264</v>
      </c>
      <c r="F1918" s="272" t="s">
        <v>263</v>
      </c>
      <c r="G1918" s="272" t="s">
        <v>264</v>
      </c>
      <c r="H1918" s="272" t="s">
        <v>264</v>
      </c>
      <c r="I1918" s="272" t="s">
        <v>263</v>
      </c>
      <c r="J1918" s="272" t="s">
        <v>263</v>
      </c>
      <c r="K1918" s="272" t="s">
        <v>263</v>
      </c>
      <c r="L1918" s="272" t="s">
        <v>263</v>
      </c>
      <c r="M1918" s="272" t="s">
        <v>263</v>
      </c>
      <c r="N1918" s="272" t="s">
        <v>263</v>
      </c>
    </row>
    <row r="1919" spans="1:14">
      <c r="A1919" s="272">
        <v>812029</v>
      </c>
      <c r="B1919" s="272" t="s">
        <v>712</v>
      </c>
      <c r="C1919" s="272" t="s">
        <v>264</v>
      </c>
      <c r="D1919" s="272" t="s">
        <v>264</v>
      </c>
      <c r="E1919" s="272" t="s">
        <v>264</v>
      </c>
      <c r="F1919" s="272" t="s">
        <v>264</v>
      </c>
      <c r="G1919" s="272" t="s">
        <v>263</v>
      </c>
      <c r="H1919" s="272" t="s">
        <v>264</v>
      </c>
      <c r="I1919" s="272" t="s">
        <v>263</v>
      </c>
      <c r="J1919" s="272" t="s">
        <v>263</v>
      </c>
      <c r="K1919" s="272" t="s">
        <v>263</v>
      </c>
      <c r="L1919" s="272" t="s">
        <v>263</v>
      </c>
      <c r="M1919" s="272" t="s">
        <v>263</v>
      </c>
      <c r="N1919" s="272" t="s">
        <v>263</v>
      </c>
    </row>
    <row r="1920" spans="1:14">
      <c r="A1920" s="272">
        <v>812030</v>
      </c>
      <c r="B1920" s="272" t="s">
        <v>712</v>
      </c>
      <c r="C1920" s="272" t="s">
        <v>264</v>
      </c>
      <c r="D1920" s="272" t="s">
        <v>263</v>
      </c>
      <c r="E1920" s="272" t="s">
        <v>263</v>
      </c>
      <c r="F1920" s="272" t="s">
        <v>263</v>
      </c>
      <c r="G1920" s="272" t="s">
        <v>263</v>
      </c>
      <c r="H1920" s="272" t="s">
        <v>264</v>
      </c>
      <c r="I1920" s="272" t="s">
        <v>263</v>
      </c>
      <c r="J1920" s="272" t="s">
        <v>263</v>
      </c>
      <c r="K1920" s="272" t="s">
        <v>263</v>
      </c>
      <c r="L1920" s="272" t="s">
        <v>263</v>
      </c>
      <c r="M1920" s="272" t="s">
        <v>263</v>
      </c>
      <c r="N1920" s="272" t="s">
        <v>263</v>
      </c>
    </row>
    <row r="1921" spans="1:14">
      <c r="A1921" s="272">
        <v>812031</v>
      </c>
      <c r="B1921" s="272" t="s">
        <v>712</v>
      </c>
      <c r="C1921" s="272" t="s">
        <v>264</v>
      </c>
      <c r="D1921" s="272" t="s">
        <v>264</v>
      </c>
      <c r="E1921" s="272" t="s">
        <v>263</v>
      </c>
      <c r="F1921" s="272" t="s">
        <v>263</v>
      </c>
      <c r="G1921" s="272" t="s">
        <v>264</v>
      </c>
      <c r="H1921" s="272" t="s">
        <v>263</v>
      </c>
      <c r="I1921" s="272" t="s">
        <v>263</v>
      </c>
      <c r="J1921" s="272" t="s">
        <v>263</v>
      </c>
      <c r="K1921" s="272" t="s">
        <v>263</v>
      </c>
      <c r="L1921" s="272" t="s">
        <v>263</v>
      </c>
      <c r="M1921" s="272" t="s">
        <v>263</v>
      </c>
      <c r="N1921" s="272" t="s">
        <v>263</v>
      </c>
    </row>
    <row r="1922" spans="1:14">
      <c r="A1922" s="272">
        <v>812032</v>
      </c>
      <c r="B1922" s="272" t="s">
        <v>712</v>
      </c>
      <c r="C1922" s="272" t="s">
        <v>264</v>
      </c>
      <c r="D1922" s="272" t="s">
        <v>264</v>
      </c>
      <c r="E1922" s="272" t="s">
        <v>264</v>
      </c>
      <c r="F1922" s="272" t="s">
        <v>264</v>
      </c>
      <c r="G1922" s="272" t="s">
        <v>264</v>
      </c>
      <c r="H1922" s="272" t="s">
        <v>264</v>
      </c>
      <c r="I1922" s="272" t="s">
        <v>263</v>
      </c>
      <c r="J1922" s="272" t="s">
        <v>263</v>
      </c>
      <c r="K1922" s="272" t="s">
        <v>263</v>
      </c>
      <c r="L1922" s="272" t="s">
        <v>263</v>
      </c>
      <c r="M1922" s="272" t="s">
        <v>263</v>
      </c>
      <c r="N1922" s="272" t="s">
        <v>263</v>
      </c>
    </row>
    <row r="1923" spans="1:14">
      <c r="A1923" s="272">
        <v>812033</v>
      </c>
      <c r="B1923" s="272" t="s">
        <v>712</v>
      </c>
      <c r="C1923" s="272" t="s">
        <v>264</v>
      </c>
      <c r="D1923" s="272" t="s">
        <v>264</v>
      </c>
      <c r="E1923" s="272" t="s">
        <v>264</v>
      </c>
      <c r="F1923" s="272" t="s">
        <v>264</v>
      </c>
      <c r="G1923" s="272" t="s">
        <v>264</v>
      </c>
      <c r="H1923" s="272" t="s">
        <v>264</v>
      </c>
      <c r="I1923" s="272" t="s">
        <v>263</v>
      </c>
      <c r="J1923" s="272" t="s">
        <v>263</v>
      </c>
      <c r="K1923" s="272" t="s">
        <v>263</v>
      </c>
      <c r="L1923" s="272" t="s">
        <v>263</v>
      </c>
      <c r="M1923" s="272" t="s">
        <v>263</v>
      </c>
      <c r="N1923" s="272" t="s">
        <v>263</v>
      </c>
    </row>
    <row r="1924" spans="1:14">
      <c r="A1924" s="272">
        <v>812034</v>
      </c>
      <c r="B1924" s="272" t="s">
        <v>712</v>
      </c>
      <c r="C1924" s="272" t="s">
        <v>263</v>
      </c>
      <c r="D1924" s="272" t="s">
        <v>264</v>
      </c>
      <c r="E1924" s="272" t="s">
        <v>264</v>
      </c>
      <c r="F1924" s="272" t="s">
        <v>264</v>
      </c>
      <c r="G1924" s="272" t="s">
        <v>264</v>
      </c>
      <c r="H1924" s="272" t="s">
        <v>264</v>
      </c>
      <c r="I1924" s="272" t="s">
        <v>263</v>
      </c>
      <c r="J1924" s="272" t="s">
        <v>263</v>
      </c>
      <c r="K1924" s="272" t="s">
        <v>263</v>
      </c>
      <c r="L1924" s="272" t="s">
        <v>263</v>
      </c>
      <c r="M1924" s="272" t="s">
        <v>263</v>
      </c>
      <c r="N1924" s="272" t="s">
        <v>263</v>
      </c>
    </row>
    <row r="1925" spans="1:14">
      <c r="A1925" s="272">
        <v>812035</v>
      </c>
      <c r="B1925" s="272" t="s">
        <v>712</v>
      </c>
      <c r="C1925" s="272" t="s">
        <v>263</v>
      </c>
      <c r="D1925" s="272" t="s">
        <v>264</v>
      </c>
      <c r="E1925" s="272" t="s">
        <v>264</v>
      </c>
      <c r="F1925" s="272" t="s">
        <v>263</v>
      </c>
      <c r="G1925" s="272" t="s">
        <v>263</v>
      </c>
      <c r="H1925" s="272" t="s">
        <v>264</v>
      </c>
      <c r="I1925" s="272" t="s">
        <v>263</v>
      </c>
      <c r="J1925" s="272" t="s">
        <v>263</v>
      </c>
      <c r="K1925" s="272" t="s">
        <v>263</v>
      </c>
      <c r="L1925" s="272" t="s">
        <v>263</v>
      </c>
      <c r="M1925" s="272" t="s">
        <v>263</v>
      </c>
      <c r="N1925" s="272" t="s">
        <v>263</v>
      </c>
    </row>
    <row r="1926" spans="1:14">
      <c r="A1926" s="272">
        <v>812036</v>
      </c>
      <c r="B1926" s="272" t="s">
        <v>712</v>
      </c>
      <c r="C1926" s="272" t="s">
        <v>264</v>
      </c>
      <c r="D1926" s="272" t="s">
        <v>264</v>
      </c>
      <c r="E1926" s="272" t="s">
        <v>264</v>
      </c>
      <c r="F1926" s="272" t="s">
        <v>264</v>
      </c>
      <c r="G1926" s="272" t="s">
        <v>264</v>
      </c>
      <c r="H1926" s="272" t="s">
        <v>263</v>
      </c>
      <c r="I1926" s="272" t="s">
        <v>263</v>
      </c>
      <c r="J1926" s="272" t="s">
        <v>263</v>
      </c>
      <c r="K1926" s="272" t="s">
        <v>263</v>
      </c>
      <c r="L1926" s="272" t="s">
        <v>263</v>
      </c>
      <c r="M1926" s="272" t="s">
        <v>263</v>
      </c>
      <c r="N1926" s="272" t="s">
        <v>263</v>
      </c>
    </row>
    <row r="1927" spans="1:14">
      <c r="A1927" s="272">
        <v>812037</v>
      </c>
      <c r="B1927" s="272" t="s">
        <v>712</v>
      </c>
      <c r="C1927" s="272" t="s">
        <v>264</v>
      </c>
      <c r="D1927" s="272" t="s">
        <v>263</v>
      </c>
      <c r="E1927" s="272" t="s">
        <v>263</v>
      </c>
      <c r="F1927" s="272" t="s">
        <v>263</v>
      </c>
      <c r="G1927" s="272" t="s">
        <v>263</v>
      </c>
      <c r="H1927" s="272" t="s">
        <v>264</v>
      </c>
      <c r="I1927" s="272" t="s">
        <v>263</v>
      </c>
      <c r="J1927" s="272" t="s">
        <v>263</v>
      </c>
      <c r="K1927" s="272" t="s">
        <v>263</v>
      </c>
      <c r="L1927" s="272" t="s">
        <v>263</v>
      </c>
      <c r="M1927" s="272" t="s">
        <v>263</v>
      </c>
      <c r="N1927" s="272" t="s">
        <v>263</v>
      </c>
    </row>
    <row r="1928" spans="1:14">
      <c r="A1928" s="272">
        <v>812038</v>
      </c>
      <c r="B1928" s="272" t="s">
        <v>712</v>
      </c>
      <c r="C1928" s="272" t="s">
        <v>264</v>
      </c>
      <c r="D1928" s="272" t="s">
        <v>263</v>
      </c>
      <c r="E1928" s="272" t="s">
        <v>264</v>
      </c>
      <c r="F1928" s="272" t="s">
        <v>264</v>
      </c>
      <c r="G1928" s="272" t="s">
        <v>263</v>
      </c>
      <c r="H1928" s="272" t="s">
        <v>263</v>
      </c>
      <c r="I1928" s="272" t="s">
        <v>263</v>
      </c>
      <c r="J1928" s="272" t="s">
        <v>263</v>
      </c>
      <c r="K1928" s="272" t="s">
        <v>263</v>
      </c>
      <c r="L1928" s="272" t="s">
        <v>263</v>
      </c>
      <c r="M1928" s="272" t="s">
        <v>263</v>
      </c>
      <c r="N1928" s="272" t="s">
        <v>263</v>
      </c>
    </row>
    <row r="1929" spans="1:14">
      <c r="A1929" s="272">
        <v>812039</v>
      </c>
      <c r="B1929" s="272" t="s">
        <v>712</v>
      </c>
      <c r="C1929" s="272" t="s">
        <v>264</v>
      </c>
      <c r="D1929" s="272" t="s">
        <v>264</v>
      </c>
      <c r="E1929" s="272" t="s">
        <v>263</v>
      </c>
      <c r="F1929" s="272" t="s">
        <v>264</v>
      </c>
      <c r="G1929" s="272" t="s">
        <v>264</v>
      </c>
      <c r="H1929" s="272" t="s">
        <v>263</v>
      </c>
      <c r="I1929" s="272" t="s">
        <v>263</v>
      </c>
      <c r="J1929" s="272" t="s">
        <v>263</v>
      </c>
      <c r="K1929" s="272" t="s">
        <v>263</v>
      </c>
      <c r="L1929" s="272" t="s">
        <v>263</v>
      </c>
      <c r="M1929" s="272" t="s">
        <v>263</v>
      </c>
      <c r="N1929" s="272" t="s">
        <v>263</v>
      </c>
    </row>
    <row r="1930" spans="1:14">
      <c r="A1930" s="272">
        <v>812041</v>
      </c>
      <c r="B1930" s="272" t="s">
        <v>712</v>
      </c>
      <c r="C1930" s="272" t="s">
        <v>264</v>
      </c>
      <c r="D1930" s="272" t="s">
        <v>264</v>
      </c>
      <c r="E1930" s="272" t="s">
        <v>263</v>
      </c>
      <c r="F1930" s="272" t="s">
        <v>264</v>
      </c>
      <c r="G1930" s="272" t="s">
        <v>263</v>
      </c>
      <c r="H1930" s="272" t="s">
        <v>263</v>
      </c>
      <c r="I1930" s="272" t="s">
        <v>263</v>
      </c>
      <c r="J1930" s="272" t="s">
        <v>263</v>
      </c>
      <c r="K1930" s="272" t="s">
        <v>263</v>
      </c>
      <c r="L1930" s="272" t="s">
        <v>263</v>
      </c>
      <c r="M1930" s="272" t="s">
        <v>263</v>
      </c>
      <c r="N1930" s="272" t="s">
        <v>263</v>
      </c>
    </row>
    <row r="1931" spans="1:14">
      <c r="A1931" s="272">
        <v>812043</v>
      </c>
      <c r="B1931" s="272" t="s">
        <v>712</v>
      </c>
      <c r="C1931" s="272" t="s">
        <v>264</v>
      </c>
      <c r="D1931" s="272" t="s">
        <v>263</v>
      </c>
      <c r="E1931" s="272" t="s">
        <v>263</v>
      </c>
      <c r="F1931" s="272" t="s">
        <v>264</v>
      </c>
      <c r="G1931" s="272" t="s">
        <v>264</v>
      </c>
      <c r="H1931" s="272" t="s">
        <v>263</v>
      </c>
      <c r="I1931" s="272" t="s">
        <v>263</v>
      </c>
      <c r="J1931" s="272" t="s">
        <v>263</v>
      </c>
      <c r="K1931" s="272" t="s">
        <v>263</v>
      </c>
      <c r="L1931" s="272" t="s">
        <v>263</v>
      </c>
      <c r="M1931" s="272" t="s">
        <v>263</v>
      </c>
      <c r="N1931" s="272" t="s">
        <v>263</v>
      </c>
    </row>
    <row r="1932" spans="1:14">
      <c r="A1932" s="272">
        <v>812044</v>
      </c>
      <c r="B1932" s="272" t="s">
        <v>712</v>
      </c>
      <c r="C1932" s="272" t="s">
        <v>264</v>
      </c>
      <c r="D1932" s="272" t="s">
        <v>264</v>
      </c>
      <c r="E1932" s="272" t="s">
        <v>263</v>
      </c>
      <c r="F1932" s="272" t="s">
        <v>264</v>
      </c>
      <c r="G1932" s="272" t="s">
        <v>264</v>
      </c>
      <c r="H1932" s="272" t="s">
        <v>264</v>
      </c>
      <c r="I1932" s="272" t="s">
        <v>263</v>
      </c>
      <c r="J1932" s="272" t="s">
        <v>263</v>
      </c>
      <c r="K1932" s="272" t="s">
        <v>263</v>
      </c>
      <c r="L1932" s="272" t="s">
        <v>263</v>
      </c>
      <c r="M1932" s="272" t="s">
        <v>263</v>
      </c>
      <c r="N1932" s="272" t="s">
        <v>263</v>
      </c>
    </row>
    <row r="1933" spans="1:14">
      <c r="A1933" s="272">
        <v>812045</v>
      </c>
      <c r="B1933" s="272" t="s">
        <v>712</v>
      </c>
      <c r="C1933" s="272" t="s">
        <v>264</v>
      </c>
      <c r="D1933" s="272" t="s">
        <v>263</v>
      </c>
      <c r="E1933" s="272" t="s">
        <v>263</v>
      </c>
      <c r="F1933" s="272" t="s">
        <v>263</v>
      </c>
      <c r="G1933" s="272" t="s">
        <v>263</v>
      </c>
      <c r="H1933" s="272" t="s">
        <v>264</v>
      </c>
      <c r="I1933" s="272" t="s">
        <v>263</v>
      </c>
      <c r="J1933" s="272" t="s">
        <v>263</v>
      </c>
      <c r="K1933" s="272" t="s">
        <v>263</v>
      </c>
      <c r="L1933" s="272" t="s">
        <v>263</v>
      </c>
      <c r="M1933" s="272" t="s">
        <v>263</v>
      </c>
      <c r="N1933" s="272" t="s">
        <v>263</v>
      </c>
    </row>
    <row r="1934" spans="1:14">
      <c r="A1934" s="272">
        <v>812046</v>
      </c>
      <c r="B1934" s="272" t="s">
        <v>712</v>
      </c>
      <c r="C1934" s="272" t="s">
        <v>264</v>
      </c>
      <c r="D1934" s="272" t="s">
        <v>264</v>
      </c>
      <c r="E1934" s="272" t="s">
        <v>264</v>
      </c>
      <c r="F1934" s="272" t="s">
        <v>264</v>
      </c>
      <c r="G1934" s="272" t="s">
        <v>264</v>
      </c>
      <c r="H1934" s="272" t="s">
        <v>264</v>
      </c>
      <c r="I1934" s="272" t="s">
        <v>263</v>
      </c>
      <c r="J1934" s="272" t="s">
        <v>263</v>
      </c>
      <c r="K1934" s="272" t="s">
        <v>263</v>
      </c>
      <c r="L1934" s="272" t="s">
        <v>263</v>
      </c>
      <c r="M1934" s="272" t="s">
        <v>263</v>
      </c>
      <c r="N1934" s="272" t="s">
        <v>263</v>
      </c>
    </row>
    <row r="1935" spans="1:14">
      <c r="A1935" s="272">
        <v>812047</v>
      </c>
      <c r="B1935" s="272" t="s">
        <v>712</v>
      </c>
      <c r="C1935" s="272" t="s">
        <v>264</v>
      </c>
      <c r="D1935" s="272" t="s">
        <v>264</v>
      </c>
      <c r="E1935" s="272" t="s">
        <v>264</v>
      </c>
      <c r="F1935" s="272" t="s">
        <v>263</v>
      </c>
      <c r="G1935" s="272" t="s">
        <v>263</v>
      </c>
      <c r="H1935" s="272" t="s">
        <v>264</v>
      </c>
      <c r="I1935" s="272" t="s">
        <v>263</v>
      </c>
      <c r="J1935" s="272" t="s">
        <v>263</v>
      </c>
      <c r="K1935" s="272" t="s">
        <v>263</v>
      </c>
      <c r="L1935" s="272" t="s">
        <v>263</v>
      </c>
      <c r="M1935" s="272" t="s">
        <v>263</v>
      </c>
      <c r="N1935" s="272" t="s">
        <v>263</v>
      </c>
    </row>
    <row r="1936" spans="1:14">
      <c r="A1936" s="272">
        <v>812048</v>
      </c>
      <c r="B1936" s="272" t="s">
        <v>712</v>
      </c>
      <c r="C1936" s="272" t="s">
        <v>264</v>
      </c>
      <c r="D1936" s="272" t="s">
        <v>263</v>
      </c>
      <c r="E1936" s="272" t="s">
        <v>264</v>
      </c>
      <c r="F1936" s="272" t="s">
        <v>263</v>
      </c>
      <c r="G1936" s="272" t="s">
        <v>264</v>
      </c>
      <c r="H1936" s="272" t="s">
        <v>264</v>
      </c>
      <c r="I1936" s="272" t="s">
        <v>263</v>
      </c>
      <c r="J1936" s="272" t="s">
        <v>263</v>
      </c>
      <c r="K1936" s="272" t="s">
        <v>263</v>
      </c>
      <c r="L1936" s="272" t="s">
        <v>263</v>
      </c>
      <c r="M1936" s="272" t="s">
        <v>263</v>
      </c>
      <c r="N1936" s="272" t="s">
        <v>263</v>
      </c>
    </row>
    <row r="1937" spans="1:14">
      <c r="A1937" s="272">
        <v>812049</v>
      </c>
      <c r="B1937" s="272" t="s">
        <v>712</v>
      </c>
      <c r="C1937" s="272" t="s">
        <v>264</v>
      </c>
      <c r="D1937" s="272" t="s">
        <v>264</v>
      </c>
      <c r="E1937" s="272" t="s">
        <v>264</v>
      </c>
      <c r="F1937" s="272" t="s">
        <v>264</v>
      </c>
      <c r="G1937" s="272" t="s">
        <v>264</v>
      </c>
      <c r="H1937" s="272" t="s">
        <v>264</v>
      </c>
      <c r="I1937" s="272" t="s">
        <v>263</v>
      </c>
      <c r="J1937" s="272" t="s">
        <v>263</v>
      </c>
      <c r="K1937" s="272" t="s">
        <v>263</v>
      </c>
      <c r="L1937" s="272" t="s">
        <v>263</v>
      </c>
      <c r="M1937" s="272" t="s">
        <v>263</v>
      </c>
      <c r="N1937" s="272" t="s">
        <v>263</v>
      </c>
    </row>
    <row r="1938" spans="1:14">
      <c r="A1938" s="272">
        <v>812050</v>
      </c>
      <c r="B1938" s="272" t="s">
        <v>712</v>
      </c>
      <c r="C1938" s="272" t="s">
        <v>264</v>
      </c>
      <c r="D1938" s="272" t="s">
        <v>263</v>
      </c>
      <c r="E1938" s="272" t="s">
        <v>264</v>
      </c>
      <c r="F1938" s="272" t="s">
        <v>263</v>
      </c>
      <c r="G1938" s="272" t="s">
        <v>263</v>
      </c>
      <c r="H1938" s="272" t="s">
        <v>264</v>
      </c>
      <c r="I1938" s="272" t="s">
        <v>263</v>
      </c>
      <c r="J1938" s="272" t="s">
        <v>263</v>
      </c>
      <c r="K1938" s="272" t="s">
        <v>263</v>
      </c>
      <c r="L1938" s="272" t="s">
        <v>263</v>
      </c>
      <c r="M1938" s="272" t="s">
        <v>263</v>
      </c>
      <c r="N1938" s="272" t="s">
        <v>263</v>
      </c>
    </row>
    <row r="1939" spans="1:14">
      <c r="A1939" s="272">
        <v>812051</v>
      </c>
      <c r="B1939" s="272" t="s">
        <v>712</v>
      </c>
      <c r="C1939" s="272" t="s">
        <v>264</v>
      </c>
      <c r="D1939" s="272" t="s">
        <v>263</v>
      </c>
      <c r="E1939" s="272" t="s">
        <v>263</v>
      </c>
      <c r="F1939" s="272" t="s">
        <v>264</v>
      </c>
      <c r="G1939" s="272" t="s">
        <v>263</v>
      </c>
      <c r="H1939" s="272" t="s">
        <v>264</v>
      </c>
      <c r="I1939" s="272" t="s">
        <v>263</v>
      </c>
      <c r="J1939" s="272" t="s">
        <v>263</v>
      </c>
      <c r="K1939" s="272" t="s">
        <v>263</v>
      </c>
      <c r="L1939" s="272" t="s">
        <v>263</v>
      </c>
      <c r="M1939" s="272" t="s">
        <v>263</v>
      </c>
      <c r="N1939" s="272" t="s">
        <v>263</v>
      </c>
    </row>
    <row r="1940" spans="1:14">
      <c r="A1940" s="272">
        <v>812052</v>
      </c>
      <c r="B1940" s="272" t="s">
        <v>712</v>
      </c>
      <c r="C1940" s="272" t="s">
        <v>263</v>
      </c>
      <c r="D1940" s="272" t="s">
        <v>264</v>
      </c>
      <c r="E1940" s="272" t="s">
        <v>264</v>
      </c>
      <c r="F1940" s="272" t="s">
        <v>264</v>
      </c>
      <c r="G1940" s="272" t="s">
        <v>263</v>
      </c>
      <c r="H1940" s="272" t="s">
        <v>264</v>
      </c>
      <c r="I1940" s="272" t="s">
        <v>263</v>
      </c>
      <c r="J1940" s="272" t="s">
        <v>263</v>
      </c>
      <c r="K1940" s="272" t="s">
        <v>263</v>
      </c>
      <c r="L1940" s="272" t="s">
        <v>263</v>
      </c>
      <c r="M1940" s="272" t="s">
        <v>263</v>
      </c>
      <c r="N1940" s="272" t="s">
        <v>263</v>
      </c>
    </row>
    <row r="1941" spans="1:14">
      <c r="A1941" s="272">
        <v>812053</v>
      </c>
      <c r="B1941" s="272" t="s">
        <v>712</v>
      </c>
      <c r="C1941" s="272" t="s">
        <v>264</v>
      </c>
      <c r="D1941" s="272" t="s">
        <v>264</v>
      </c>
      <c r="E1941" s="272" t="s">
        <v>264</v>
      </c>
      <c r="F1941" s="272" t="s">
        <v>264</v>
      </c>
      <c r="G1941" s="272" t="s">
        <v>264</v>
      </c>
      <c r="H1941" s="272" t="s">
        <v>264</v>
      </c>
      <c r="I1941" s="272" t="s">
        <v>263</v>
      </c>
      <c r="J1941" s="272" t="s">
        <v>263</v>
      </c>
      <c r="K1941" s="272" t="s">
        <v>263</v>
      </c>
      <c r="L1941" s="272" t="s">
        <v>263</v>
      </c>
      <c r="M1941" s="272" t="s">
        <v>263</v>
      </c>
      <c r="N1941" s="272" t="s">
        <v>263</v>
      </c>
    </row>
    <row r="1942" spans="1:14">
      <c r="A1942" s="272">
        <v>812054</v>
      </c>
      <c r="B1942" s="272" t="s">
        <v>712</v>
      </c>
      <c r="C1942" s="272" t="s">
        <v>264</v>
      </c>
      <c r="D1942" s="272" t="s">
        <v>264</v>
      </c>
      <c r="E1942" s="272" t="s">
        <v>263</v>
      </c>
      <c r="F1942" s="272" t="s">
        <v>264</v>
      </c>
      <c r="G1942" s="272" t="s">
        <v>263</v>
      </c>
      <c r="H1942" s="272" t="s">
        <v>263</v>
      </c>
      <c r="I1942" s="272" t="s">
        <v>263</v>
      </c>
      <c r="J1942" s="272" t="s">
        <v>263</v>
      </c>
      <c r="K1942" s="272" t="s">
        <v>263</v>
      </c>
      <c r="L1942" s="272" t="s">
        <v>263</v>
      </c>
      <c r="M1942" s="272" t="s">
        <v>263</v>
      </c>
      <c r="N1942" s="272" t="s">
        <v>263</v>
      </c>
    </row>
    <row r="1943" spans="1:14">
      <c r="A1943" s="272">
        <v>812055</v>
      </c>
      <c r="B1943" s="272" t="s">
        <v>712</v>
      </c>
      <c r="C1943" s="272" t="s">
        <v>264</v>
      </c>
      <c r="D1943" s="272" t="s">
        <v>263</v>
      </c>
      <c r="E1943" s="272" t="s">
        <v>263</v>
      </c>
      <c r="F1943" s="272" t="s">
        <v>263</v>
      </c>
      <c r="G1943" s="272" t="s">
        <v>264</v>
      </c>
      <c r="H1943" s="272" t="s">
        <v>264</v>
      </c>
      <c r="I1943" s="272" t="s">
        <v>263</v>
      </c>
      <c r="J1943" s="272" t="s">
        <v>263</v>
      </c>
      <c r="K1943" s="272" t="s">
        <v>263</v>
      </c>
      <c r="L1943" s="272" t="s">
        <v>263</v>
      </c>
      <c r="M1943" s="272" t="s">
        <v>263</v>
      </c>
      <c r="N1943" s="272" t="s">
        <v>263</v>
      </c>
    </row>
    <row r="1944" spans="1:14">
      <c r="A1944" s="272">
        <v>812056</v>
      </c>
      <c r="B1944" s="272" t="s">
        <v>712</v>
      </c>
      <c r="C1944" s="272" t="s">
        <v>264</v>
      </c>
      <c r="D1944" s="272" t="s">
        <v>264</v>
      </c>
      <c r="E1944" s="272" t="s">
        <v>264</v>
      </c>
      <c r="F1944" s="272" t="s">
        <v>264</v>
      </c>
      <c r="G1944" s="272" t="s">
        <v>263</v>
      </c>
      <c r="H1944" s="272" t="s">
        <v>263</v>
      </c>
      <c r="I1944" s="272" t="s">
        <v>263</v>
      </c>
      <c r="J1944" s="272" t="s">
        <v>263</v>
      </c>
      <c r="K1944" s="272" t="s">
        <v>263</v>
      </c>
      <c r="L1944" s="272" t="s">
        <v>263</v>
      </c>
      <c r="M1944" s="272" t="s">
        <v>263</v>
      </c>
      <c r="N1944" s="272" t="s">
        <v>263</v>
      </c>
    </row>
    <row r="1945" spans="1:14">
      <c r="A1945" s="272">
        <v>812057</v>
      </c>
      <c r="B1945" s="272" t="s">
        <v>712</v>
      </c>
      <c r="C1945" s="272" t="s">
        <v>264</v>
      </c>
      <c r="D1945" s="272" t="s">
        <v>264</v>
      </c>
      <c r="E1945" s="272" t="s">
        <v>264</v>
      </c>
      <c r="F1945" s="272" t="s">
        <v>264</v>
      </c>
      <c r="G1945" s="272" t="s">
        <v>264</v>
      </c>
      <c r="H1945" s="272" t="s">
        <v>264</v>
      </c>
      <c r="I1945" s="272" t="s">
        <v>263</v>
      </c>
      <c r="J1945" s="272" t="s">
        <v>263</v>
      </c>
      <c r="K1945" s="272" t="s">
        <v>263</v>
      </c>
      <c r="L1945" s="272" t="s">
        <v>263</v>
      </c>
      <c r="M1945" s="272" t="s">
        <v>263</v>
      </c>
      <c r="N1945" s="272" t="s">
        <v>263</v>
      </c>
    </row>
    <row r="1946" spans="1:14">
      <c r="A1946" s="272">
        <v>812058</v>
      </c>
      <c r="B1946" s="272" t="s">
        <v>712</v>
      </c>
      <c r="C1946" s="272" t="s">
        <v>264</v>
      </c>
      <c r="D1946" s="272" t="s">
        <v>263</v>
      </c>
      <c r="E1946" s="272" t="s">
        <v>264</v>
      </c>
      <c r="F1946" s="272" t="s">
        <v>264</v>
      </c>
      <c r="G1946" s="272" t="s">
        <v>263</v>
      </c>
      <c r="H1946" s="272" t="s">
        <v>264</v>
      </c>
      <c r="I1946" s="272" t="s">
        <v>263</v>
      </c>
      <c r="J1946" s="272" t="s">
        <v>263</v>
      </c>
      <c r="K1946" s="272" t="s">
        <v>263</v>
      </c>
      <c r="L1946" s="272" t="s">
        <v>263</v>
      </c>
      <c r="M1946" s="272" t="s">
        <v>263</v>
      </c>
      <c r="N1946" s="272" t="s">
        <v>263</v>
      </c>
    </row>
    <row r="1947" spans="1:14">
      <c r="A1947" s="272">
        <v>812059</v>
      </c>
      <c r="B1947" s="272" t="s">
        <v>712</v>
      </c>
      <c r="C1947" s="272" t="s">
        <v>264</v>
      </c>
      <c r="D1947" s="272" t="s">
        <v>264</v>
      </c>
      <c r="E1947" s="272" t="s">
        <v>264</v>
      </c>
      <c r="F1947" s="272" t="s">
        <v>264</v>
      </c>
      <c r="G1947" s="272" t="s">
        <v>264</v>
      </c>
      <c r="H1947" s="272" t="s">
        <v>264</v>
      </c>
      <c r="I1947" s="272" t="s">
        <v>263</v>
      </c>
      <c r="J1947" s="272" t="s">
        <v>263</v>
      </c>
      <c r="K1947" s="272" t="s">
        <v>263</v>
      </c>
      <c r="L1947" s="272" t="s">
        <v>263</v>
      </c>
      <c r="M1947" s="272" t="s">
        <v>263</v>
      </c>
      <c r="N1947" s="272" t="s">
        <v>263</v>
      </c>
    </row>
    <row r="1948" spans="1:14">
      <c r="A1948" s="272">
        <v>812060</v>
      </c>
      <c r="B1948" s="272" t="s">
        <v>712</v>
      </c>
      <c r="C1948" s="272" t="s">
        <v>264</v>
      </c>
      <c r="D1948" s="272" t="s">
        <v>263</v>
      </c>
      <c r="E1948" s="272" t="s">
        <v>263</v>
      </c>
      <c r="F1948" s="272" t="s">
        <v>264</v>
      </c>
      <c r="G1948" s="272" t="s">
        <v>263</v>
      </c>
      <c r="H1948" s="272" t="s">
        <v>264</v>
      </c>
      <c r="I1948" s="272" t="s">
        <v>263</v>
      </c>
      <c r="J1948" s="272" t="s">
        <v>263</v>
      </c>
      <c r="K1948" s="272" t="s">
        <v>263</v>
      </c>
      <c r="L1948" s="272" t="s">
        <v>263</v>
      </c>
      <c r="M1948" s="272" t="s">
        <v>263</v>
      </c>
      <c r="N1948" s="272" t="s">
        <v>263</v>
      </c>
    </row>
    <row r="1949" spans="1:14">
      <c r="A1949" s="272">
        <v>812061</v>
      </c>
      <c r="B1949" s="272" t="s">
        <v>712</v>
      </c>
      <c r="C1949" s="272" t="s">
        <v>264</v>
      </c>
      <c r="D1949" s="272" t="s">
        <v>264</v>
      </c>
      <c r="E1949" s="272" t="s">
        <v>264</v>
      </c>
      <c r="F1949" s="272" t="s">
        <v>263</v>
      </c>
      <c r="G1949" s="272" t="s">
        <v>264</v>
      </c>
      <c r="H1949" s="272" t="s">
        <v>263</v>
      </c>
      <c r="I1949" s="272" t="s">
        <v>263</v>
      </c>
      <c r="J1949" s="272" t="s">
        <v>263</v>
      </c>
      <c r="K1949" s="272" t="s">
        <v>263</v>
      </c>
      <c r="L1949" s="272" t="s">
        <v>263</v>
      </c>
      <c r="M1949" s="272" t="s">
        <v>263</v>
      </c>
      <c r="N1949" s="272" t="s">
        <v>263</v>
      </c>
    </row>
    <row r="1950" spans="1:14">
      <c r="A1950" s="272">
        <v>812062</v>
      </c>
      <c r="B1950" s="272" t="s">
        <v>712</v>
      </c>
      <c r="C1950" s="272" t="s">
        <v>264</v>
      </c>
      <c r="D1950" s="272" t="s">
        <v>264</v>
      </c>
      <c r="E1950" s="272" t="s">
        <v>264</v>
      </c>
      <c r="F1950" s="272" t="s">
        <v>264</v>
      </c>
      <c r="G1950" s="272" t="s">
        <v>264</v>
      </c>
      <c r="H1950" s="272" t="s">
        <v>264</v>
      </c>
      <c r="I1950" s="272" t="s">
        <v>263</v>
      </c>
      <c r="J1950" s="272" t="s">
        <v>263</v>
      </c>
      <c r="K1950" s="272" t="s">
        <v>263</v>
      </c>
      <c r="L1950" s="272" t="s">
        <v>263</v>
      </c>
      <c r="M1950" s="272" t="s">
        <v>263</v>
      </c>
      <c r="N1950" s="272" t="s">
        <v>263</v>
      </c>
    </row>
    <row r="1951" spans="1:14">
      <c r="A1951" s="272">
        <v>812063</v>
      </c>
      <c r="B1951" s="272" t="s">
        <v>712</v>
      </c>
      <c r="C1951" s="272" t="s">
        <v>264</v>
      </c>
      <c r="D1951" s="272" t="s">
        <v>264</v>
      </c>
      <c r="E1951" s="272" t="s">
        <v>264</v>
      </c>
      <c r="F1951" s="272" t="s">
        <v>264</v>
      </c>
      <c r="G1951" s="272" t="s">
        <v>264</v>
      </c>
      <c r="H1951" s="272" t="s">
        <v>264</v>
      </c>
      <c r="I1951" s="272" t="s">
        <v>263</v>
      </c>
      <c r="J1951" s="272" t="s">
        <v>263</v>
      </c>
      <c r="K1951" s="272" t="s">
        <v>263</v>
      </c>
      <c r="L1951" s="272" t="s">
        <v>263</v>
      </c>
      <c r="M1951" s="272" t="s">
        <v>263</v>
      </c>
      <c r="N1951" s="272" t="s">
        <v>263</v>
      </c>
    </row>
    <row r="1952" spans="1:14">
      <c r="A1952" s="272">
        <v>812064</v>
      </c>
      <c r="B1952" s="272" t="s">
        <v>712</v>
      </c>
      <c r="C1952" s="272" t="s">
        <v>264</v>
      </c>
      <c r="D1952" s="272" t="s">
        <v>264</v>
      </c>
      <c r="E1952" s="272" t="s">
        <v>263</v>
      </c>
      <c r="F1952" s="272" t="s">
        <v>264</v>
      </c>
      <c r="G1952" s="272" t="s">
        <v>264</v>
      </c>
      <c r="H1952" s="272" t="s">
        <v>263</v>
      </c>
      <c r="I1952" s="272" t="s">
        <v>263</v>
      </c>
      <c r="J1952" s="272" t="s">
        <v>263</v>
      </c>
      <c r="K1952" s="272" t="s">
        <v>263</v>
      </c>
      <c r="L1952" s="272" t="s">
        <v>263</v>
      </c>
      <c r="M1952" s="272" t="s">
        <v>263</v>
      </c>
      <c r="N1952" s="272" t="s">
        <v>263</v>
      </c>
    </row>
    <row r="1953" spans="1:14">
      <c r="A1953" s="272">
        <v>812065</v>
      </c>
      <c r="B1953" s="272" t="s">
        <v>712</v>
      </c>
      <c r="C1953" s="272" t="s">
        <v>264</v>
      </c>
      <c r="D1953" s="272" t="s">
        <v>264</v>
      </c>
      <c r="E1953" s="272" t="s">
        <v>264</v>
      </c>
      <c r="F1953" s="272" t="s">
        <v>264</v>
      </c>
      <c r="G1953" s="272" t="s">
        <v>264</v>
      </c>
      <c r="H1953" s="272" t="s">
        <v>264</v>
      </c>
      <c r="I1953" s="272" t="s">
        <v>263</v>
      </c>
      <c r="J1953" s="272" t="s">
        <v>263</v>
      </c>
      <c r="K1953" s="272" t="s">
        <v>263</v>
      </c>
      <c r="L1953" s="272" t="s">
        <v>263</v>
      </c>
      <c r="M1953" s="272" t="s">
        <v>263</v>
      </c>
      <c r="N1953" s="272" t="s">
        <v>263</v>
      </c>
    </row>
    <row r="1954" spans="1:14">
      <c r="A1954" s="272">
        <v>812066</v>
      </c>
      <c r="B1954" s="272" t="s">
        <v>712</v>
      </c>
      <c r="C1954" s="272" t="s">
        <v>264</v>
      </c>
      <c r="D1954" s="272" t="s">
        <v>264</v>
      </c>
      <c r="E1954" s="272" t="s">
        <v>263</v>
      </c>
      <c r="F1954" s="272" t="s">
        <v>264</v>
      </c>
      <c r="G1954" s="272" t="s">
        <v>264</v>
      </c>
      <c r="H1954" s="272" t="s">
        <v>264</v>
      </c>
      <c r="I1954" s="272" t="s">
        <v>263</v>
      </c>
      <c r="J1954" s="272" t="s">
        <v>263</v>
      </c>
      <c r="K1954" s="272" t="s">
        <v>263</v>
      </c>
      <c r="L1954" s="272" t="s">
        <v>263</v>
      </c>
      <c r="M1954" s="272" t="s">
        <v>263</v>
      </c>
      <c r="N1954" s="272" t="s">
        <v>263</v>
      </c>
    </row>
    <row r="1955" spans="1:14">
      <c r="A1955" s="272">
        <v>812067</v>
      </c>
      <c r="B1955" s="272" t="s">
        <v>712</v>
      </c>
      <c r="C1955" s="272" t="s">
        <v>264</v>
      </c>
      <c r="D1955" s="272" t="s">
        <v>264</v>
      </c>
      <c r="E1955" s="272" t="s">
        <v>264</v>
      </c>
      <c r="F1955" s="272" t="s">
        <v>264</v>
      </c>
      <c r="G1955" s="272" t="s">
        <v>264</v>
      </c>
      <c r="H1955" s="272" t="s">
        <v>264</v>
      </c>
      <c r="I1955" s="272" t="s">
        <v>263</v>
      </c>
      <c r="J1955" s="272" t="s">
        <v>263</v>
      </c>
      <c r="K1955" s="272" t="s">
        <v>263</v>
      </c>
      <c r="L1955" s="272" t="s">
        <v>263</v>
      </c>
      <c r="M1955" s="272" t="s">
        <v>263</v>
      </c>
      <c r="N1955" s="272" t="s">
        <v>263</v>
      </c>
    </row>
    <row r="1956" spans="1:14">
      <c r="A1956" s="272">
        <v>812068</v>
      </c>
      <c r="B1956" s="272" t="s">
        <v>712</v>
      </c>
      <c r="C1956" s="272" t="s">
        <v>264</v>
      </c>
      <c r="D1956" s="272" t="s">
        <v>264</v>
      </c>
      <c r="E1956" s="272" t="s">
        <v>264</v>
      </c>
      <c r="F1956" s="272" t="s">
        <v>264</v>
      </c>
      <c r="G1956" s="272" t="s">
        <v>264</v>
      </c>
      <c r="H1956" s="272" t="s">
        <v>264</v>
      </c>
      <c r="I1956" s="272" t="s">
        <v>263</v>
      </c>
      <c r="J1956" s="272" t="s">
        <v>263</v>
      </c>
      <c r="K1956" s="272" t="s">
        <v>263</v>
      </c>
      <c r="L1956" s="272" t="s">
        <v>263</v>
      </c>
      <c r="M1956" s="272" t="s">
        <v>263</v>
      </c>
      <c r="N1956" s="272" t="s">
        <v>263</v>
      </c>
    </row>
    <row r="1957" spans="1:14">
      <c r="A1957" s="272">
        <v>812070</v>
      </c>
      <c r="B1957" s="272" t="s">
        <v>712</v>
      </c>
      <c r="C1957" s="272" t="s">
        <v>264</v>
      </c>
      <c r="D1957" s="272" t="s">
        <v>263</v>
      </c>
      <c r="E1957" s="272" t="s">
        <v>263</v>
      </c>
      <c r="F1957" s="272" t="s">
        <v>264</v>
      </c>
      <c r="G1957" s="272" t="s">
        <v>263</v>
      </c>
      <c r="H1957" s="272" t="s">
        <v>264</v>
      </c>
      <c r="I1957" s="272" t="s">
        <v>263</v>
      </c>
      <c r="J1957" s="272" t="s">
        <v>263</v>
      </c>
      <c r="K1957" s="272" t="s">
        <v>263</v>
      </c>
      <c r="L1957" s="272" t="s">
        <v>263</v>
      </c>
      <c r="M1957" s="272" t="s">
        <v>263</v>
      </c>
      <c r="N1957" s="272" t="s">
        <v>263</v>
      </c>
    </row>
    <row r="1958" spans="1:14">
      <c r="A1958" s="272">
        <v>812071</v>
      </c>
      <c r="B1958" s="272" t="s">
        <v>712</v>
      </c>
      <c r="C1958" s="272" t="s">
        <v>264</v>
      </c>
      <c r="D1958" s="272" t="s">
        <v>263</v>
      </c>
      <c r="E1958" s="272" t="s">
        <v>263</v>
      </c>
      <c r="F1958" s="272" t="s">
        <v>263</v>
      </c>
      <c r="G1958" s="272" t="s">
        <v>263</v>
      </c>
      <c r="H1958" s="272" t="s">
        <v>264</v>
      </c>
      <c r="I1958" s="272" t="s">
        <v>263</v>
      </c>
      <c r="J1958" s="272" t="s">
        <v>263</v>
      </c>
      <c r="K1958" s="272" t="s">
        <v>263</v>
      </c>
      <c r="L1958" s="272" t="s">
        <v>263</v>
      </c>
      <c r="M1958" s="272" t="s">
        <v>263</v>
      </c>
      <c r="N1958" s="272" t="s">
        <v>263</v>
      </c>
    </row>
    <row r="1959" spans="1:14">
      <c r="A1959" s="272">
        <v>812072</v>
      </c>
      <c r="B1959" s="272" t="s">
        <v>712</v>
      </c>
      <c r="C1959" s="272" t="s">
        <v>264</v>
      </c>
      <c r="D1959" s="272" t="s">
        <v>263</v>
      </c>
      <c r="E1959" s="272" t="s">
        <v>264</v>
      </c>
      <c r="F1959" s="272" t="s">
        <v>264</v>
      </c>
      <c r="G1959" s="272" t="s">
        <v>264</v>
      </c>
      <c r="H1959" s="272" t="s">
        <v>263</v>
      </c>
      <c r="I1959" s="272" t="s">
        <v>263</v>
      </c>
      <c r="J1959" s="272" t="s">
        <v>263</v>
      </c>
      <c r="K1959" s="272" t="s">
        <v>263</v>
      </c>
      <c r="L1959" s="272" t="s">
        <v>263</v>
      </c>
      <c r="M1959" s="272" t="s">
        <v>263</v>
      </c>
      <c r="N1959" s="272" t="s">
        <v>263</v>
      </c>
    </row>
    <row r="1960" spans="1:14">
      <c r="A1960" s="272">
        <v>812073</v>
      </c>
      <c r="B1960" s="272" t="s">
        <v>712</v>
      </c>
      <c r="C1960" s="272" t="s">
        <v>264</v>
      </c>
      <c r="D1960" s="272" t="s">
        <v>263</v>
      </c>
      <c r="E1960" s="272" t="s">
        <v>263</v>
      </c>
      <c r="F1960" s="272" t="s">
        <v>264</v>
      </c>
      <c r="G1960" s="272" t="s">
        <v>264</v>
      </c>
      <c r="H1960" s="272" t="s">
        <v>264</v>
      </c>
      <c r="I1960" s="272" t="s">
        <v>263</v>
      </c>
      <c r="J1960" s="272" t="s">
        <v>263</v>
      </c>
      <c r="K1960" s="272" t="s">
        <v>263</v>
      </c>
      <c r="L1960" s="272" t="s">
        <v>263</v>
      </c>
      <c r="M1960" s="272" t="s">
        <v>263</v>
      </c>
      <c r="N1960" s="272" t="s">
        <v>263</v>
      </c>
    </row>
    <row r="1961" spans="1:14">
      <c r="A1961" s="272">
        <v>812074</v>
      </c>
      <c r="B1961" s="272" t="s">
        <v>712</v>
      </c>
      <c r="C1961" s="272" t="s">
        <v>264</v>
      </c>
      <c r="D1961" s="272" t="s">
        <v>263</v>
      </c>
      <c r="E1961" s="272" t="s">
        <v>263</v>
      </c>
      <c r="F1961" s="272" t="s">
        <v>264</v>
      </c>
      <c r="G1961" s="272" t="s">
        <v>264</v>
      </c>
      <c r="H1961" s="272" t="s">
        <v>264</v>
      </c>
      <c r="I1961" s="272" t="s">
        <v>263</v>
      </c>
      <c r="J1961" s="272" t="s">
        <v>263</v>
      </c>
      <c r="K1961" s="272" t="s">
        <v>263</v>
      </c>
      <c r="L1961" s="272" t="s">
        <v>263</v>
      </c>
      <c r="M1961" s="272" t="s">
        <v>263</v>
      </c>
      <c r="N1961" s="272" t="s">
        <v>263</v>
      </c>
    </row>
    <row r="1962" spans="1:14">
      <c r="A1962" s="272">
        <v>812076</v>
      </c>
      <c r="B1962" s="272" t="s">
        <v>712</v>
      </c>
      <c r="C1962" s="272" t="s">
        <v>264</v>
      </c>
      <c r="D1962" s="272" t="s">
        <v>264</v>
      </c>
      <c r="E1962" s="272" t="s">
        <v>263</v>
      </c>
      <c r="F1962" s="272" t="s">
        <v>264</v>
      </c>
      <c r="G1962" s="272" t="s">
        <v>263</v>
      </c>
      <c r="H1962" s="272" t="s">
        <v>263</v>
      </c>
      <c r="I1962" s="272" t="s">
        <v>263</v>
      </c>
      <c r="J1962" s="272" t="s">
        <v>263</v>
      </c>
      <c r="K1962" s="272" t="s">
        <v>263</v>
      </c>
      <c r="L1962" s="272" t="s">
        <v>263</v>
      </c>
      <c r="M1962" s="272" t="s">
        <v>263</v>
      </c>
      <c r="N1962" s="272" t="s">
        <v>263</v>
      </c>
    </row>
    <row r="1963" spans="1:14">
      <c r="A1963" s="272">
        <v>812077</v>
      </c>
      <c r="B1963" s="272" t="s">
        <v>712</v>
      </c>
      <c r="C1963" s="272" t="s">
        <v>264</v>
      </c>
      <c r="D1963" s="272" t="s">
        <v>264</v>
      </c>
      <c r="E1963" s="272" t="s">
        <v>264</v>
      </c>
      <c r="F1963" s="272" t="s">
        <v>264</v>
      </c>
      <c r="G1963" s="272" t="s">
        <v>264</v>
      </c>
      <c r="H1963" s="272" t="s">
        <v>264</v>
      </c>
      <c r="I1963" s="272" t="s">
        <v>263</v>
      </c>
      <c r="J1963" s="272" t="s">
        <v>263</v>
      </c>
      <c r="K1963" s="272" t="s">
        <v>263</v>
      </c>
      <c r="L1963" s="272" t="s">
        <v>263</v>
      </c>
      <c r="M1963" s="272" t="s">
        <v>263</v>
      </c>
      <c r="N1963" s="272" t="s">
        <v>263</v>
      </c>
    </row>
    <row r="1964" spans="1:14">
      <c r="A1964" s="272">
        <v>812078</v>
      </c>
      <c r="B1964" s="272" t="s">
        <v>712</v>
      </c>
      <c r="C1964" s="272" t="s">
        <v>264</v>
      </c>
      <c r="D1964" s="272" t="s">
        <v>263</v>
      </c>
      <c r="E1964" s="272" t="s">
        <v>263</v>
      </c>
      <c r="F1964" s="272" t="s">
        <v>264</v>
      </c>
      <c r="G1964" s="272" t="s">
        <v>264</v>
      </c>
      <c r="H1964" s="272" t="s">
        <v>264</v>
      </c>
      <c r="I1964" s="272" t="s">
        <v>263</v>
      </c>
      <c r="J1964" s="272" t="s">
        <v>263</v>
      </c>
      <c r="K1964" s="272" t="s">
        <v>263</v>
      </c>
      <c r="L1964" s="272" t="s">
        <v>263</v>
      </c>
      <c r="M1964" s="272" t="s">
        <v>263</v>
      </c>
      <c r="N1964" s="272" t="s">
        <v>263</v>
      </c>
    </row>
    <row r="1965" spans="1:14">
      <c r="A1965" s="272">
        <v>812079</v>
      </c>
      <c r="B1965" s="272" t="s">
        <v>712</v>
      </c>
      <c r="C1965" s="272" t="s">
        <v>263</v>
      </c>
      <c r="D1965" s="272" t="s">
        <v>263</v>
      </c>
      <c r="E1965" s="272" t="s">
        <v>263</v>
      </c>
      <c r="F1965" s="272" t="s">
        <v>264</v>
      </c>
      <c r="G1965" s="272" t="s">
        <v>264</v>
      </c>
      <c r="H1965" s="272" t="s">
        <v>264</v>
      </c>
      <c r="I1965" s="272" t="s">
        <v>263</v>
      </c>
      <c r="J1965" s="272" t="s">
        <v>263</v>
      </c>
      <c r="K1965" s="272" t="s">
        <v>263</v>
      </c>
      <c r="L1965" s="272" t="s">
        <v>263</v>
      </c>
      <c r="M1965" s="272" t="s">
        <v>263</v>
      </c>
      <c r="N1965" s="272" t="s">
        <v>263</v>
      </c>
    </row>
    <row r="1966" spans="1:14">
      <c r="A1966" s="272">
        <v>812080</v>
      </c>
      <c r="B1966" s="272" t="s">
        <v>712</v>
      </c>
      <c r="C1966" s="272" t="s">
        <v>264</v>
      </c>
      <c r="D1966" s="272" t="s">
        <v>264</v>
      </c>
      <c r="E1966" s="272" t="s">
        <v>264</v>
      </c>
      <c r="F1966" s="272" t="s">
        <v>264</v>
      </c>
      <c r="G1966" s="272" t="s">
        <v>264</v>
      </c>
      <c r="H1966" s="272" t="s">
        <v>264</v>
      </c>
      <c r="I1966" s="272" t="s">
        <v>263</v>
      </c>
      <c r="J1966" s="272" t="s">
        <v>263</v>
      </c>
      <c r="K1966" s="272" t="s">
        <v>263</v>
      </c>
      <c r="L1966" s="272" t="s">
        <v>263</v>
      </c>
      <c r="M1966" s="272" t="s">
        <v>263</v>
      </c>
      <c r="N1966" s="272" t="s">
        <v>263</v>
      </c>
    </row>
    <row r="1967" spans="1:14">
      <c r="A1967" s="272">
        <v>812081</v>
      </c>
      <c r="B1967" s="272" t="s">
        <v>712</v>
      </c>
      <c r="C1967" s="272" t="s">
        <v>264</v>
      </c>
      <c r="D1967" s="272" t="s">
        <v>264</v>
      </c>
      <c r="E1967" s="272" t="s">
        <v>264</v>
      </c>
      <c r="F1967" s="272" t="s">
        <v>264</v>
      </c>
      <c r="G1967" s="272" t="s">
        <v>264</v>
      </c>
      <c r="H1967" s="272" t="s">
        <v>264</v>
      </c>
      <c r="I1967" s="272" t="s">
        <v>263</v>
      </c>
      <c r="J1967" s="272" t="s">
        <v>263</v>
      </c>
      <c r="K1967" s="272" t="s">
        <v>263</v>
      </c>
      <c r="L1967" s="272" t="s">
        <v>263</v>
      </c>
      <c r="M1967" s="272" t="s">
        <v>263</v>
      </c>
      <c r="N1967" s="272" t="s">
        <v>263</v>
      </c>
    </row>
    <row r="1968" spans="1:14">
      <c r="A1968" s="272">
        <v>812082</v>
      </c>
      <c r="B1968" s="272" t="s">
        <v>712</v>
      </c>
      <c r="C1968" s="272" t="s">
        <v>264</v>
      </c>
      <c r="D1968" s="272" t="s">
        <v>263</v>
      </c>
      <c r="E1968" s="272" t="s">
        <v>263</v>
      </c>
      <c r="F1968" s="272" t="s">
        <v>264</v>
      </c>
      <c r="G1968" s="272" t="s">
        <v>264</v>
      </c>
      <c r="H1968" s="272" t="s">
        <v>264</v>
      </c>
      <c r="I1968" s="272" t="s">
        <v>263</v>
      </c>
      <c r="J1968" s="272" t="s">
        <v>263</v>
      </c>
      <c r="K1968" s="272" t="s">
        <v>263</v>
      </c>
      <c r="L1968" s="272" t="s">
        <v>263</v>
      </c>
      <c r="M1968" s="272" t="s">
        <v>263</v>
      </c>
      <c r="N1968" s="272" t="s">
        <v>263</v>
      </c>
    </row>
    <row r="1969" spans="1:14">
      <c r="A1969" s="272">
        <v>812083</v>
      </c>
      <c r="B1969" s="272" t="s">
        <v>712</v>
      </c>
      <c r="C1969" s="272" t="s">
        <v>264</v>
      </c>
      <c r="D1969" s="272" t="s">
        <v>264</v>
      </c>
      <c r="E1969" s="272" t="s">
        <v>264</v>
      </c>
      <c r="F1969" s="272" t="s">
        <v>264</v>
      </c>
      <c r="G1969" s="272" t="s">
        <v>264</v>
      </c>
      <c r="H1969" s="272" t="s">
        <v>264</v>
      </c>
      <c r="I1969" s="272" t="s">
        <v>263</v>
      </c>
      <c r="J1969" s="272" t="s">
        <v>263</v>
      </c>
      <c r="K1969" s="272" t="s">
        <v>263</v>
      </c>
      <c r="L1969" s="272" t="s">
        <v>263</v>
      </c>
      <c r="M1969" s="272" t="s">
        <v>263</v>
      </c>
      <c r="N1969" s="272" t="s">
        <v>263</v>
      </c>
    </row>
    <row r="1970" spans="1:14">
      <c r="A1970" s="272">
        <v>812084</v>
      </c>
      <c r="B1970" s="272" t="s">
        <v>712</v>
      </c>
      <c r="C1970" s="272" t="s">
        <v>264</v>
      </c>
      <c r="D1970" s="272" t="s">
        <v>264</v>
      </c>
      <c r="E1970" s="272" t="s">
        <v>263</v>
      </c>
      <c r="F1970" s="272" t="s">
        <v>263</v>
      </c>
      <c r="G1970" s="272" t="s">
        <v>264</v>
      </c>
      <c r="H1970" s="272" t="s">
        <v>264</v>
      </c>
      <c r="I1970" s="272" t="s">
        <v>263</v>
      </c>
      <c r="J1970" s="272" t="s">
        <v>263</v>
      </c>
      <c r="K1970" s="272" t="s">
        <v>263</v>
      </c>
      <c r="L1970" s="272" t="s">
        <v>263</v>
      </c>
      <c r="M1970" s="272" t="s">
        <v>263</v>
      </c>
      <c r="N1970" s="272" t="s">
        <v>263</v>
      </c>
    </row>
    <row r="1971" spans="1:14">
      <c r="A1971" s="272">
        <v>812085</v>
      </c>
      <c r="B1971" s="272" t="s">
        <v>712</v>
      </c>
      <c r="C1971" s="272" t="s">
        <v>264</v>
      </c>
      <c r="D1971" s="272" t="s">
        <v>264</v>
      </c>
      <c r="E1971" s="272" t="s">
        <v>264</v>
      </c>
      <c r="F1971" s="272" t="s">
        <v>264</v>
      </c>
      <c r="G1971" s="272" t="s">
        <v>264</v>
      </c>
      <c r="H1971" s="272" t="s">
        <v>264</v>
      </c>
      <c r="I1971" s="272" t="s">
        <v>263</v>
      </c>
      <c r="J1971" s="272" t="s">
        <v>263</v>
      </c>
      <c r="K1971" s="272" t="s">
        <v>263</v>
      </c>
      <c r="L1971" s="272" t="s">
        <v>263</v>
      </c>
      <c r="M1971" s="272" t="s">
        <v>263</v>
      </c>
      <c r="N1971" s="272" t="s">
        <v>263</v>
      </c>
    </row>
    <row r="1972" spans="1:14">
      <c r="A1972" s="272">
        <v>812086</v>
      </c>
      <c r="B1972" s="272" t="s">
        <v>712</v>
      </c>
      <c r="C1972" s="272" t="s">
        <v>264</v>
      </c>
      <c r="D1972" s="272" t="s">
        <v>264</v>
      </c>
      <c r="E1972" s="272" t="s">
        <v>264</v>
      </c>
      <c r="F1972" s="272" t="s">
        <v>263</v>
      </c>
      <c r="G1972" s="272" t="s">
        <v>264</v>
      </c>
      <c r="H1972" s="272" t="s">
        <v>264</v>
      </c>
      <c r="I1972" s="272" t="s">
        <v>263</v>
      </c>
      <c r="J1972" s="272" t="s">
        <v>263</v>
      </c>
      <c r="K1972" s="272" t="s">
        <v>263</v>
      </c>
      <c r="L1972" s="272" t="s">
        <v>263</v>
      </c>
      <c r="M1972" s="272" t="s">
        <v>263</v>
      </c>
      <c r="N1972" s="272" t="s">
        <v>263</v>
      </c>
    </row>
    <row r="1973" spans="1:14">
      <c r="A1973" s="272">
        <v>812087</v>
      </c>
      <c r="B1973" s="272" t="s">
        <v>712</v>
      </c>
      <c r="C1973" s="272" t="s">
        <v>264</v>
      </c>
      <c r="D1973" s="272" t="s">
        <v>264</v>
      </c>
      <c r="E1973" s="272" t="s">
        <v>263</v>
      </c>
      <c r="F1973" s="272" t="s">
        <v>263</v>
      </c>
      <c r="G1973" s="272" t="s">
        <v>264</v>
      </c>
      <c r="H1973" s="272" t="s">
        <v>263</v>
      </c>
      <c r="I1973" s="272" t="s">
        <v>263</v>
      </c>
      <c r="J1973" s="272" t="s">
        <v>263</v>
      </c>
      <c r="K1973" s="272" t="s">
        <v>263</v>
      </c>
      <c r="L1973" s="272" t="s">
        <v>263</v>
      </c>
      <c r="M1973" s="272" t="s">
        <v>263</v>
      </c>
      <c r="N1973" s="272" t="s">
        <v>263</v>
      </c>
    </row>
    <row r="1974" spans="1:14">
      <c r="A1974" s="272">
        <v>812088</v>
      </c>
      <c r="B1974" s="272" t="s">
        <v>712</v>
      </c>
      <c r="C1974" s="272" t="s">
        <v>264</v>
      </c>
      <c r="D1974" s="272" t="s">
        <v>263</v>
      </c>
      <c r="E1974" s="272" t="s">
        <v>263</v>
      </c>
      <c r="F1974" s="272" t="s">
        <v>264</v>
      </c>
      <c r="G1974" s="272" t="s">
        <v>264</v>
      </c>
      <c r="H1974" s="272" t="s">
        <v>263</v>
      </c>
      <c r="I1974" s="272" t="s">
        <v>263</v>
      </c>
      <c r="J1974" s="272" t="s">
        <v>263</v>
      </c>
      <c r="K1974" s="272" t="s">
        <v>263</v>
      </c>
      <c r="L1974" s="272" t="s">
        <v>263</v>
      </c>
      <c r="M1974" s="272" t="s">
        <v>263</v>
      </c>
      <c r="N1974" s="272" t="s">
        <v>263</v>
      </c>
    </row>
    <row r="1975" spans="1:14">
      <c r="A1975" s="272">
        <v>812089</v>
      </c>
      <c r="B1975" s="272" t="s">
        <v>712</v>
      </c>
      <c r="C1975" s="272" t="s">
        <v>264</v>
      </c>
      <c r="D1975" s="272" t="s">
        <v>264</v>
      </c>
      <c r="E1975" s="272" t="s">
        <v>264</v>
      </c>
      <c r="F1975" s="272" t="s">
        <v>264</v>
      </c>
      <c r="G1975" s="272" t="s">
        <v>264</v>
      </c>
      <c r="H1975" s="272" t="s">
        <v>264</v>
      </c>
      <c r="I1975" s="272" t="s">
        <v>263</v>
      </c>
      <c r="J1975" s="272" t="s">
        <v>263</v>
      </c>
      <c r="K1975" s="272" t="s">
        <v>263</v>
      </c>
      <c r="L1975" s="272" t="s">
        <v>263</v>
      </c>
      <c r="M1975" s="272" t="s">
        <v>263</v>
      </c>
      <c r="N1975" s="272" t="s">
        <v>263</v>
      </c>
    </row>
    <row r="1976" spans="1:14">
      <c r="A1976" s="272">
        <v>812090</v>
      </c>
      <c r="B1976" s="272" t="s">
        <v>712</v>
      </c>
      <c r="C1976" s="272" t="s">
        <v>264</v>
      </c>
      <c r="D1976" s="272" t="s">
        <v>263</v>
      </c>
      <c r="E1976" s="272" t="s">
        <v>263</v>
      </c>
      <c r="F1976" s="272" t="s">
        <v>263</v>
      </c>
      <c r="G1976" s="272" t="s">
        <v>263</v>
      </c>
      <c r="H1976" s="272" t="s">
        <v>264</v>
      </c>
      <c r="I1976" s="272" t="s">
        <v>263</v>
      </c>
      <c r="J1976" s="272" t="s">
        <v>263</v>
      </c>
      <c r="K1976" s="272" t="s">
        <v>263</v>
      </c>
      <c r="L1976" s="272" t="s">
        <v>263</v>
      </c>
      <c r="M1976" s="272" t="s">
        <v>263</v>
      </c>
      <c r="N1976" s="272" t="s">
        <v>263</v>
      </c>
    </row>
    <row r="1977" spans="1:14">
      <c r="A1977" s="272">
        <v>812092</v>
      </c>
      <c r="B1977" s="272" t="s">
        <v>712</v>
      </c>
      <c r="C1977" s="272" t="s">
        <v>264</v>
      </c>
      <c r="D1977" s="272" t="s">
        <v>264</v>
      </c>
      <c r="E1977" s="272" t="s">
        <v>264</v>
      </c>
      <c r="F1977" s="272" t="s">
        <v>263</v>
      </c>
      <c r="G1977" s="272" t="s">
        <v>263</v>
      </c>
      <c r="H1977" s="272" t="s">
        <v>263</v>
      </c>
      <c r="I1977" s="272" t="s">
        <v>263</v>
      </c>
      <c r="J1977" s="272" t="s">
        <v>263</v>
      </c>
      <c r="K1977" s="272" t="s">
        <v>263</v>
      </c>
      <c r="L1977" s="272" t="s">
        <v>263</v>
      </c>
      <c r="M1977" s="272" t="s">
        <v>263</v>
      </c>
      <c r="N1977" s="272" t="s">
        <v>263</v>
      </c>
    </row>
    <row r="1978" spans="1:14">
      <c r="A1978" s="272">
        <v>812093</v>
      </c>
      <c r="B1978" s="272" t="s">
        <v>712</v>
      </c>
      <c r="C1978" s="272" t="s">
        <v>264</v>
      </c>
      <c r="D1978" s="272" t="s">
        <v>263</v>
      </c>
      <c r="E1978" s="272" t="s">
        <v>264</v>
      </c>
      <c r="F1978" s="272" t="s">
        <v>264</v>
      </c>
      <c r="G1978" s="272" t="s">
        <v>264</v>
      </c>
      <c r="H1978" s="272" t="s">
        <v>264</v>
      </c>
      <c r="I1978" s="272" t="s">
        <v>263</v>
      </c>
      <c r="J1978" s="272" t="s">
        <v>263</v>
      </c>
      <c r="K1978" s="272" t="s">
        <v>263</v>
      </c>
      <c r="L1978" s="272" t="s">
        <v>263</v>
      </c>
      <c r="M1978" s="272" t="s">
        <v>263</v>
      </c>
      <c r="N1978" s="272" t="s">
        <v>263</v>
      </c>
    </row>
    <row r="1979" spans="1:14">
      <c r="A1979" s="272">
        <v>812094</v>
      </c>
      <c r="B1979" s="272" t="s">
        <v>712</v>
      </c>
      <c r="C1979" s="272" t="s">
        <v>264</v>
      </c>
      <c r="D1979" s="272" t="s">
        <v>264</v>
      </c>
      <c r="E1979" s="272" t="s">
        <v>264</v>
      </c>
      <c r="F1979" s="272" t="s">
        <v>263</v>
      </c>
      <c r="G1979" s="272" t="s">
        <v>263</v>
      </c>
      <c r="H1979" s="272" t="s">
        <v>264</v>
      </c>
      <c r="I1979" s="272" t="s">
        <v>263</v>
      </c>
      <c r="J1979" s="272" t="s">
        <v>263</v>
      </c>
      <c r="K1979" s="272" t="s">
        <v>263</v>
      </c>
      <c r="L1979" s="272" t="s">
        <v>263</v>
      </c>
      <c r="M1979" s="272" t="s">
        <v>263</v>
      </c>
      <c r="N1979" s="272" t="s">
        <v>263</v>
      </c>
    </row>
    <row r="1980" spans="1:14">
      <c r="A1980" s="272">
        <v>812095</v>
      </c>
      <c r="B1980" s="272" t="s">
        <v>712</v>
      </c>
      <c r="C1980" s="272" t="s">
        <v>264</v>
      </c>
      <c r="D1980" s="272" t="s">
        <v>264</v>
      </c>
      <c r="E1980" s="272" t="s">
        <v>264</v>
      </c>
      <c r="F1980" s="272" t="s">
        <v>264</v>
      </c>
      <c r="G1980" s="272" t="s">
        <v>264</v>
      </c>
      <c r="H1980" s="272" t="s">
        <v>264</v>
      </c>
      <c r="I1980" s="272" t="s">
        <v>263</v>
      </c>
      <c r="J1980" s="272" t="s">
        <v>263</v>
      </c>
      <c r="K1980" s="272" t="s">
        <v>263</v>
      </c>
      <c r="L1980" s="272" t="s">
        <v>263</v>
      </c>
      <c r="M1980" s="272" t="s">
        <v>263</v>
      </c>
      <c r="N1980" s="272" t="s">
        <v>263</v>
      </c>
    </row>
    <row r="1981" spans="1:14">
      <c r="A1981" s="272">
        <v>812096</v>
      </c>
      <c r="B1981" s="272" t="s">
        <v>712</v>
      </c>
      <c r="C1981" s="272" t="s">
        <v>263</v>
      </c>
      <c r="D1981" s="272" t="s">
        <v>264</v>
      </c>
      <c r="E1981" s="272" t="s">
        <v>264</v>
      </c>
      <c r="F1981" s="272" t="s">
        <v>264</v>
      </c>
      <c r="G1981" s="272" t="s">
        <v>264</v>
      </c>
      <c r="H1981" s="272" t="s">
        <v>264</v>
      </c>
      <c r="I1981" s="272" t="s">
        <v>263</v>
      </c>
      <c r="J1981" s="272" t="s">
        <v>263</v>
      </c>
      <c r="K1981" s="272" t="s">
        <v>263</v>
      </c>
      <c r="L1981" s="272" t="s">
        <v>263</v>
      </c>
      <c r="M1981" s="272" t="s">
        <v>263</v>
      </c>
      <c r="N1981" s="272" t="s">
        <v>263</v>
      </c>
    </row>
    <row r="1982" spans="1:14">
      <c r="A1982" s="272">
        <v>812097</v>
      </c>
      <c r="B1982" s="272" t="s">
        <v>712</v>
      </c>
      <c r="C1982" s="272" t="s">
        <v>264</v>
      </c>
      <c r="D1982" s="272" t="s">
        <v>263</v>
      </c>
      <c r="E1982" s="272" t="s">
        <v>263</v>
      </c>
      <c r="F1982" s="272" t="s">
        <v>263</v>
      </c>
      <c r="G1982" s="272" t="s">
        <v>263</v>
      </c>
      <c r="H1982" s="272" t="s">
        <v>264</v>
      </c>
      <c r="I1982" s="272" t="s">
        <v>263</v>
      </c>
      <c r="J1982" s="272" t="s">
        <v>263</v>
      </c>
      <c r="K1982" s="272" t="s">
        <v>263</v>
      </c>
      <c r="L1982" s="272" t="s">
        <v>263</v>
      </c>
      <c r="M1982" s="272" t="s">
        <v>263</v>
      </c>
      <c r="N1982" s="272" t="s">
        <v>263</v>
      </c>
    </row>
    <row r="1983" spans="1:14">
      <c r="A1983" s="272">
        <v>812098</v>
      </c>
      <c r="B1983" s="272" t="s">
        <v>712</v>
      </c>
      <c r="C1983" s="272" t="s">
        <v>264</v>
      </c>
      <c r="D1983" s="272" t="s">
        <v>264</v>
      </c>
      <c r="E1983" s="272" t="s">
        <v>264</v>
      </c>
      <c r="F1983" s="272" t="s">
        <v>264</v>
      </c>
      <c r="G1983" s="272" t="s">
        <v>264</v>
      </c>
      <c r="H1983" s="272" t="s">
        <v>264</v>
      </c>
      <c r="I1983" s="272" t="s">
        <v>263</v>
      </c>
      <c r="J1983" s="272" t="s">
        <v>263</v>
      </c>
      <c r="K1983" s="272" t="s">
        <v>263</v>
      </c>
      <c r="L1983" s="272" t="s">
        <v>263</v>
      </c>
      <c r="M1983" s="272" t="s">
        <v>263</v>
      </c>
      <c r="N1983" s="272" t="s">
        <v>263</v>
      </c>
    </row>
    <row r="1984" spans="1:14">
      <c r="A1984" s="272">
        <v>812099</v>
      </c>
      <c r="B1984" s="272" t="s">
        <v>712</v>
      </c>
      <c r="C1984" s="272" t="s">
        <v>264</v>
      </c>
      <c r="D1984" s="272" t="s">
        <v>264</v>
      </c>
      <c r="E1984" s="272" t="s">
        <v>264</v>
      </c>
      <c r="F1984" s="272" t="s">
        <v>264</v>
      </c>
      <c r="G1984" s="272" t="s">
        <v>264</v>
      </c>
      <c r="H1984" s="272" t="s">
        <v>264</v>
      </c>
      <c r="I1984" s="272" t="s">
        <v>263</v>
      </c>
      <c r="J1984" s="272" t="s">
        <v>263</v>
      </c>
      <c r="K1984" s="272" t="s">
        <v>263</v>
      </c>
      <c r="L1984" s="272" t="s">
        <v>263</v>
      </c>
      <c r="M1984" s="272" t="s">
        <v>263</v>
      </c>
      <c r="N1984" s="272" t="s">
        <v>263</v>
      </c>
    </row>
    <row r="1985" spans="1:14">
      <c r="A1985" s="272">
        <v>812100</v>
      </c>
      <c r="B1985" s="272" t="s">
        <v>712</v>
      </c>
      <c r="C1985" s="272" t="s">
        <v>264</v>
      </c>
      <c r="D1985" s="272" t="s">
        <v>264</v>
      </c>
      <c r="E1985" s="272" t="s">
        <v>264</v>
      </c>
      <c r="F1985" s="272" t="s">
        <v>264</v>
      </c>
      <c r="G1985" s="272" t="s">
        <v>264</v>
      </c>
      <c r="H1985" s="272" t="s">
        <v>264</v>
      </c>
      <c r="I1985" s="272" t="s">
        <v>263</v>
      </c>
      <c r="J1985" s="272" t="s">
        <v>263</v>
      </c>
      <c r="K1985" s="272" t="s">
        <v>263</v>
      </c>
      <c r="L1985" s="272" t="s">
        <v>263</v>
      </c>
      <c r="M1985" s="272" t="s">
        <v>263</v>
      </c>
      <c r="N1985" s="272" t="s">
        <v>263</v>
      </c>
    </row>
    <row r="1986" spans="1:14">
      <c r="A1986" s="272">
        <v>812101</v>
      </c>
      <c r="B1986" s="272" t="s">
        <v>712</v>
      </c>
      <c r="C1986" s="272" t="s">
        <v>264</v>
      </c>
      <c r="D1986" s="272" t="s">
        <v>264</v>
      </c>
      <c r="E1986" s="272" t="s">
        <v>263</v>
      </c>
      <c r="F1986" s="272" t="s">
        <v>263</v>
      </c>
      <c r="G1986" s="272" t="s">
        <v>263</v>
      </c>
      <c r="H1986" s="272" t="s">
        <v>263</v>
      </c>
      <c r="I1986" s="272" t="s">
        <v>263</v>
      </c>
      <c r="J1986" s="272" t="s">
        <v>263</v>
      </c>
      <c r="K1986" s="272" t="s">
        <v>263</v>
      </c>
      <c r="L1986" s="272" t="s">
        <v>263</v>
      </c>
      <c r="M1986" s="272" t="s">
        <v>263</v>
      </c>
      <c r="N1986" s="272" t="s">
        <v>263</v>
      </c>
    </row>
    <row r="1987" spans="1:14">
      <c r="A1987" s="272">
        <v>812102</v>
      </c>
      <c r="B1987" s="272" t="s">
        <v>712</v>
      </c>
      <c r="C1987" s="272" t="s">
        <v>264</v>
      </c>
      <c r="D1987" s="272" t="s">
        <v>263</v>
      </c>
      <c r="E1987" s="272" t="s">
        <v>263</v>
      </c>
      <c r="F1987" s="272" t="s">
        <v>263</v>
      </c>
      <c r="G1987" s="272" t="s">
        <v>264</v>
      </c>
      <c r="H1987" s="272" t="s">
        <v>264</v>
      </c>
      <c r="I1987" s="272" t="s">
        <v>263</v>
      </c>
      <c r="J1987" s="272" t="s">
        <v>263</v>
      </c>
      <c r="K1987" s="272" t="s">
        <v>263</v>
      </c>
      <c r="L1987" s="272" t="s">
        <v>263</v>
      </c>
      <c r="M1987" s="272" t="s">
        <v>263</v>
      </c>
      <c r="N1987" s="272" t="s">
        <v>263</v>
      </c>
    </row>
    <row r="1988" spans="1:14">
      <c r="A1988" s="272">
        <v>812103</v>
      </c>
      <c r="B1988" s="272" t="s">
        <v>712</v>
      </c>
      <c r="C1988" s="272" t="s">
        <v>264</v>
      </c>
      <c r="D1988" s="272" t="s">
        <v>263</v>
      </c>
      <c r="E1988" s="272" t="s">
        <v>264</v>
      </c>
      <c r="F1988" s="272" t="s">
        <v>264</v>
      </c>
      <c r="G1988" s="272" t="s">
        <v>264</v>
      </c>
      <c r="H1988" s="272" t="s">
        <v>264</v>
      </c>
      <c r="I1988" s="272" t="s">
        <v>263</v>
      </c>
      <c r="J1988" s="272" t="s">
        <v>263</v>
      </c>
      <c r="K1988" s="272" t="s">
        <v>263</v>
      </c>
      <c r="L1988" s="272" t="s">
        <v>263</v>
      </c>
      <c r="M1988" s="272" t="s">
        <v>263</v>
      </c>
      <c r="N1988" s="272" t="s">
        <v>263</v>
      </c>
    </row>
    <row r="1989" spans="1:14">
      <c r="A1989" s="272">
        <v>812104</v>
      </c>
      <c r="B1989" s="272" t="s">
        <v>712</v>
      </c>
      <c r="C1989" s="272" t="s">
        <v>264</v>
      </c>
      <c r="D1989" s="272" t="s">
        <v>263</v>
      </c>
      <c r="E1989" s="272" t="s">
        <v>263</v>
      </c>
      <c r="F1989" s="272" t="s">
        <v>264</v>
      </c>
      <c r="G1989" s="272" t="s">
        <v>264</v>
      </c>
      <c r="H1989" s="272" t="s">
        <v>264</v>
      </c>
      <c r="I1989" s="272" t="s">
        <v>263</v>
      </c>
      <c r="J1989" s="272" t="s">
        <v>263</v>
      </c>
      <c r="K1989" s="272" t="s">
        <v>263</v>
      </c>
      <c r="L1989" s="272" t="s">
        <v>263</v>
      </c>
      <c r="M1989" s="272" t="s">
        <v>263</v>
      </c>
      <c r="N1989" s="272" t="s">
        <v>263</v>
      </c>
    </row>
    <row r="1990" spans="1:14">
      <c r="A1990" s="272">
        <v>812105</v>
      </c>
      <c r="B1990" s="272" t="s">
        <v>712</v>
      </c>
      <c r="C1990" s="272" t="s">
        <v>264</v>
      </c>
      <c r="D1990" s="272" t="s">
        <v>264</v>
      </c>
      <c r="E1990" s="272" t="s">
        <v>264</v>
      </c>
      <c r="F1990" s="272" t="s">
        <v>264</v>
      </c>
      <c r="G1990" s="272" t="s">
        <v>263</v>
      </c>
      <c r="H1990" s="272" t="s">
        <v>263</v>
      </c>
      <c r="I1990" s="272" t="s">
        <v>263</v>
      </c>
      <c r="J1990" s="272" t="s">
        <v>263</v>
      </c>
      <c r="K1990" s="272" t="s">
        <v>263</v>
      </c>
      <c r="L1990" s="272" t="s">
        <v>263</v>
      </c>
      <c r="M1990" s="272" t="s">
        <v>263</v>
      </c>
      <c r="N1990" s="272" t="s">
        <v>263</v>
      </c>
    </row>
    <row r="1991" spans="1:14">
      <c r="A1991" s="272">
        <v>812106</v>
      </c>
      <c r="B1991" s="272" t="s">
        <v>712</v>
      </c>
      <c r="C1991" s="272" t="s">
        <v>264</v>
      </c>
      <c r="D1991" s="272" t="s">
        <v>264</v>
      </c>
      <c r="E1991" s="272" t="s">
        <v>263</v>
      </c>
      <c r="F1991" s="272" t="s">
        <v>264</v>
      </c>
      <c r="G1991" s="272" t="s">
        <v>263</v>
      </c>
      <c r="H1991" s="272" t="s">
        <v>264</v>
      </c>
      <c r="I1991" s="272" t="s">
        <v>263</v>
      </c>
      <c r="J1991" s="272" t="s">
        <v>263</v>
      </c>
      <c r="K1991" s="272" t="s">
        <v>263</v>
      </c>
      <c r="L1991" s="272" t="s">
        <v>263</v>
      </c>
      <c r="M1991" s="272" t="s">
        <v>263</v>
      </c>
      <c r="N1991" s="272" t="s">
        <v>263</v>
      </c>
    </row>
    <row r="1992" spans="1:14">
      <c r="A1992" s="272">
        <v>812107</v>
      </c>
      <c r="B1992" s="272" t="s">
        <v>712</v>
      </c>
      <c r="C1992" s="272" t="s">
        <v>264</v>
      </c>
      <c r="D1992" s="272" t="s">
        <v>264</v>
      </c>
      <c r="E1992" s="272" t="s">
        <v>263</v>
      </c>
      <c r="F1992" s="272" t="s">
        <v>264</v>
      </c>
      <c r="G1992" s="272" t="s">
        <v>264</v>
      </c>
      <c r="H1992" s="272" t="s">
        <v>264</v>
      </c>
      <c r="I1992" s="272" t="s">
        <v>263</v>
      </c>
      <c r="J1992" s="272" t="s">
        <v>263</v>
      </c>
      <c r="K1992" s="272" t="s">
        <v>263</v>
      </c>
      <c r="L1992" s="272" t="s">
        <v>263</v>
      </c>
      <c r="M1992" s="272" t="s">
        <v>263</v>
      </c>
      <c r="N1992" s="272" t="s">
        <v>263</v>
      </c>
    </row>
    <row r="1993" spans="1:14">
      <c r="A1993" s="272">
        <v>812108</v>
      </c>
      <c r="B1993" s="272" t="s">
        <v>712</v>
      </c>
      <c r="C1993" s="272" t="s">
        <v>264</v>
      </c>
      <c r="D1993" s="272" t="s">
        <v>263</v>
      </c>
      <c r="E1993" s="272" t="s">
        <v>264</v>
      </c>
      <c r="F1993" s="272" t="s">
        <v>264</v>
      </c>
      <c r="G1993" s="272" t="s">
        <v>264</v>
      </c>
      <c r="H1993" s="272" t="s">
        <v>263</v>
      </c>
      <c r="I1993" s="272" t="s">
        <v>263</v>
      </c>
      <c r="J1993" s="272" t="s">
        <v>263</v>
      </c>
      <c r="K1993" s="272" t="s">
        <v>263</v>
      </c>
      <c r="L1993" s="272" t="s">
        <v>263</v>
      </c>
      <c r="M1993" s="272" t="s">
        <v>263</v>
      </c>
      <c r="N1993" s="272" t="s">
        <v>263</v>
      </c>
    </row>
    <row r="1994" spans="1:14">
      <c r="A1994" s="272">
        <v>812109</v>
      </c>
      <c r="B1994" s="272" t="s">
        <v>712</v>
      </c>
      <c r="C1994" s="272" t="s">
        <v>264</v>
      </c>
      <c r="D1994" s="272" t="s">
        <v>264</v>
      </c>
      <c r="E1994" s="272" t="s">
        <v>264</v>
      </c>
      <c r="F1994" s="272" t="s">
        <v>264</v>
      </c>
      <c r="G1994" s="272" t="s">
        <v>264</v>
      </c>
      <c r="H1994" s="272" t="s">
        <v>264</v>
      </c>
      <c r="I1994" s="272" t="s">
        <v>263</v>
      </c>
      <c r="J1994" s="272" t="s">
        <v>263</v>
      </c>
      <c r="K1994" s="272" t="s">
        <v>263</v>
      </c>
      <c r="L1994" s="272" t="s">
        <v>263</v>
      </c>
      <c r="M1994" s="272" t="s">
        <v>263</v>
      </c>
      <c r="N1994" s="272" t="s">
        <v>263</v>
      </c>
    </row>
    <row r="1995" spans="1:14">
      <c r="A1995" s="272">
        <v>812111</v>
      </c>
      <c r="B1995" s="272" t="s">
        <v>712</v>
      </c>
      <c r="C1995" s="272" t="s">
        <v>264</v>
      </c>
      <c r="D1995" s="272" t="s">
        <v>264</v>
      </c>
      <c r="E1995" s="272" t="s">
        <v>264</v>
      </c>
      <c r="F1995" s="272" t="s">
        <v>264</v>
      </c>
      <c r="G1995" s="272" t="s">
        <v>264</v>
      </c>
      <c r="H1995" s="272" t="s">
        <v>264</v>
      </c>
      <c r="I1995" s="272" t="s">
        <v>263</v>
      </c>
      <c r="J1995" s="272" t="s">
        <v>263</v>
      </c>
      <c r="K1995" s="272" t="s">
        <v>263</v>
      </c>
      <c r="L1995" s="272" t="s">
        <v>263</v>
      </c>
      <c r="M1995" s="272" t="s">
        <v>263</v>
      </c>
      <c r="N1995" s="272" t="s">
        <v>263</v>
      </c>
    </row>
    <row r="1996" spans="1:14">
      <c r="A1996" s="272">
        <v>812112</v>
      </c>
      <c r="B1996" s="272" t="s">
        <v>712</v>
      </c>
      <c r="C1996" s="272" t="s">
        <v>264</v>
      </c>
      <c r="D1996" s="272" t="s">
        <v>263</v>
      </c>
      <c r="E1996" s="272" t="s">
        <v>264</v>
      </c>
      <c r="F1996" s="272" t="s">
        <v>264</v>
      </c>
      <c r="G1996" s="272" t="s">
        <v>264</v>
      </c>
      <c r="H1996" s="272" t="s">
        <v>264</v>
      </c>
      <c r="I1996" s="272" t="s">
        <v>263</v>
      </c>
      <c r="J1996" s="272" t="s">
        <v>263</v>
      </c>
      <c r="K1996" s="272" t="s">
        <v>263</v>
      </c>
      <c r="L1996" s="272" t="s">
        <v>263</v>
      </c>
      <c r="M1996" s="272" t="s">
        <v>263</v>
      </c>
      <c r="N1996" s="272" t="s">
        <v>263</v>
      </c>
    </row>
    <row r="1997" spans="1:14">
      <c r="A1997" s="272">
        <v>812113</v>
      </c>
      <c r="B1997" s="272" t="s">
        <v>712</v>
      </c>
      <c r="C1997" s="272" t="s">
        <v>264</v>
      </c>
      <c r="D1997" s="272" t="s">
        <v>263</v>
      </c>
      <c r="E1997" s="272" t="s">
        <v>264</v>
      </c>
      <c r="F1997" s="272" t="s">
        <v>264</v>
      </c>
      <c r="G1997" s="272" t="s">
        <v>264</v>
      </c>
      <c r="H1997" s="272" t="s">
        <v>264</v>
      </c>
      <c r="I1997" s="272" t="s">
        <v>263</v>
      </c>
      <c r="J1997" s="272" t="s">
        <v>263</v>
      </c>
      <c r="K1997" s="272" t="s">
        <v>263</v>
      </c>
      <c r="L1997" s="272" t="s">
        <v>263</v>
      </c>
      <c r="M1997" s="272" t="s">
        <v>263</v>
      </c>
      <c r="N1997" s="272" t="s">
        <v>263</v>
      </c>
    </row>
    <row r="1998" spans="1:14">
      <c r="A1998" s="272">
        <v>812114</v>
      </c>
      <c r="B1998" s="272" t="s">
        <v>712</v>
      </c>
      <c r="C1998" s="272" t="s">
        <v>264</v>
      </c>
      <c r="D1998" s="272" t="s">
        <v>264</v>
      </c>
      <c r="E1998" s="272" t="s">
        <v>264</v>
      </c>
      <c r="F1998" s="272" t="s">
        <v>264</v>
      </c>
      <c r="G1998" s="272" t="s">
        <v>264</v>
      </c>
      <c r="H1998" s="272" t="s">
        <v>264</v>
      </c>
      <c r="I1998" s="272" t="s">
        <v>263</v>
      </c>
      <c r="J1998" s="272" t="s">
        <v>263</v>
      </c>
      <c r="K1998" s="272" t="s">
        <v>263</v>
      </c>
      <c r="L1998" s="272" t="s">
        <v>263</v>
      </c>
      <c r="M1998" s="272" t="s">
        <v>263</v>
      </c>
      <c r="N1998" s="272" t="s">
        <v>263</v>
      </c>
    </row>
    <row r="1999" spans="1:14">
      <c r="A1999" s="272">
        <v>812115</v>
      </c>
      <c r="B1999" s="272" t="s">
        <v>712</v>
      </c>
      <c r="C1999" s="272" t="s">
        <v>264</v>
      </c>
      <c r="D1999" s="272" t="s">
        <v>263</v>
      </c>
      <c r="E1999" s="272" t="s">
        <v>264</v>
      </c>
      <c r="F1999" s="272" t="s">
        <v>263</v>
      </c>
      <c r="G1999" s="272" t="s">
        <v>263</v>
      </c>
      <c r="H1999" s="272" t="s">
        <v>263</v>
      </c>
      <c r="I1999" s="272" t="s">
        <v>263</v>
      </c>
      <c r="J1999" s="272" t="s">
        <v>263</v>
      </c>
      <c r="K1999" s="272" t="s">
        <v>263</v>
      </c>
      <c r="L1999" s="272" t="s">
        <v>263</v>
      </c>
      <c r="M1999" s="272" t="s">
        <v>263</v>
      </c>
      <c r="N1999" s="272" t="s">
        <v>263</v>
      </c>
    </row>
    <row r="2000" spans="1:14">
      <c r="A2000" s="272">
        <v>812116</v>
      </c>
      <c r="B2000" s="272" t="s">
        <v>712</v>
      </c>
      <c r="C2000" s="272" t="s">
        <v>264</v>
      </c>
      <c r="D2000" s="272" t="s">
        <v>264</v>
      </c>
      <c r="E2000" s="272" t="s">
        <v>264</v>
      </c>
      <c r="F2000" s="272" t="s">
        <v>264</v>
      </c>
      <c r="G2000" s="272" t="s">
        <v>264</v>
      </c>
      <c r="H2000" s="272" t="s">
        <v>263</v>
      </c>
      <c r="I2000" s="272" t="s">
        <v>263</v>
      </c>
      <c r="J2000" s="272" t="s">
        <v>263</v>
      </c>
      <c r="K2000" s="272" t="s">
        <v>263</v>
      </c>
      <c r="L2000" s="272" t="s">
        <v>263</v>
      </c>
      <c r="M2000" s="272" t="s">
        <v>263</v>
      </c>
      <c r="N2000" s="272" t="s">
        <v>263</v>
      </c>
    </row>
    <row r="2001" spans="1:14">
      <c r="A2001" s="272">
        <v>812117</v>
      </c>
      <c r="B2001" s="272" t="s">
        <v>712</v>
      </c>
      <c r="C2001" s="272" t="s">
        <v>264</v>
      </c>
      <c r="D2001" s="272" t="s">
        <v>264</v>
      </c>
      <c r="E2001" s="272" t="s">
        <v>264</v>
      </c>
      <c r="F2001" s="272" t="s">
        <v>264</v>
      </c>
      <c r="G2001" s="272" t="s">
        <v>263</v>
      </c>
      <c r="H2001" s="272" t="s">
        <v>264</v>
      </c>
      <c r="I2001" s="272" t="s">
        <v>263</v>
      </c>
      <c r="J2001" s="272" t="s">
        <v>263</v>
      </c>
      <c r="K2001" s="272" t="s">
        <v>263</v>
      </c>
      <c r="L2001" s="272" t="s">
        <v>263</v>
      </c>
      <c r="M2001" s="272" t="s">
        <v>263</v>
      </c>
      <c r="N2001" s="272" t="s">
        <v>263</v>
      </c>
    </row>
    <row r="2002" spans="1:14">
      <c r="A2002" s="272">
        <v>812118</v>
      </c>
      <c r="B2002" s="272" t="s">
        <v>712</v>
      </c>
      <c r="C2002" s="272" t="s">
        <v>264</v>
      </c>
      <c r="D2002" s="272" t="s">
        <v>263</v>
      </c>
      <c r="E2002" s="272" t="s">
        <v>264</v>
      </c>
      <c r="F2002" s="272" t="s">
        <v>263</v>
      </c>
      <c r="G2002" s="272" t="s">
        <v>264</v>
      </c>
      <c r="H2002" s="272" t="s">
        <v>264</v>
      </c>
      <c r="I2002" s="272" t="s">
        <v>263</v>
      </c>
      <c r="J2002" s="272" t="s">
        <v>263</v>
      </c>
      <c r="K2002" s="272" t="s">
        <v>263</v>
      </c>
      <c r="L2002" s="272" t="s">
        <v>263</v>
      </c>
      <c r="M2002" s="272" t="s">
        <v>263</v>
      </c>
      <c r="N2002" s="272" t="s">
        <v>263</v>
      </c>
    </row>
    <row r="2003" spans="1:14">
      <c r="A2003" s="272">
        <v>812120</v>
      </c>
      <c r="B2003" s="272" t="s">
        <v>712</v>
      </c>
      <c r="C2003" s="272" t="s">
        <v>264</v>
      </c>
      <c r="D2003" s="272" t="s">
        <v>264</v>
      </c>
      <c r="E2003" s="272" t="s">
        <v>264</v>
      </c>
      <c r="F2003" s="272" t="s">
        <v>263</v>
      </c>
      <c r="G2003" s="272" t="s">
        <v>263</v>
      </c>
      <c r="H2003" s="272" t="s">
        <v>263</v>
      </c>
      <c r="I2003" s="272" t="s">
        <v>263</v>
      </c>
      <c r="J2003" s="272" t="s">
        <v>263</v>
      </c>
      <c r="K2003" s="272" t="s">
        <v>263</v>
      </c>
      <c r="L2003" s="272" t="s">
        <v>263</v>
      </c>
      <c r="M2003" s="272" t="s">
        <v>263</v>
      </c>
      <c r="N2003" s="272" t="s">
        <v>263</v>
      </c>
    </row>
    <row r="2004" spans="1:14">
      <c r="A2004" s="272">
        <v>812121</v>
      </c>
      <c r="B2004" s="272" t="s">
        <v>712</v>
      </c>
      <c r="C2004" s="272" t="s">
        <v>264</v>
      </c>
      <c r="D2004" s="272" t="s">
        <v>264</v>
      </c>
      <c r="E2004" s="272" t="s">
        <v>264</v>
      </c>
      <c r="F2004" s="272" t="s">
        <v>264</v>
      </c>
      <c r="G2004" s="272" t="s">
        <v>264</v>
      </c>
      <c r="H2004" s="272" t="s">
        <v>264</v>
      </c>
      <c r="I2004" s="272" t="s">
        <v>263</v>
      </c>
      <c r="J2004" s="272" t="s">
        <v>263</v>
      </c>
      <c r="K2004" s="272" t="s">
        <v>263</v>
      </c>
      <c r="L2004" s="272" t="s">
        <v>263</v>
      </c>
      <c r="M2004" s="272" t="s">
        <v>263</v>
      </c>
      <c r="N2004" s="272" t="s">
        <v>263</v>
      </c>
    </row>
    <row r="2005" spans="1:14">
      <c r="A2005" s="272">
        <v>812122</v>
      </c>
      <c r="B2005" s="272" t="s">
        <v>712</v>
      </c>
      <c r="C2005" s="272" t="s">
        <v>264</v>
      </c>
      <c r="D2005" s="272" t="s">
        <v>264</v>
      </c>
      <c r="E2005" s="272" t="s">
        <v>264</v>
      </c>
      <c r="F2005" s="272" t="s">
        <v>264</v>
      </c>
      <c r="G2005" s="272" t="s">
        <v>264</v>
      </c>
      <c r="H2005" s="272" t="s">
        <v>264</v>
      </c>
      <c r="I2005" s="272" t="s">
        <v>263</v>
      </c>
      <c r="J2005" s="272" t="s">
        <v>263</v>
      </c>
      <c r="K2005" s="272" t="s">
        <v>263</v>
      </c>
      <c r="L2005" s="272" t="s">
        <v>263</v>
      </c>
      <c r="M2005" s="272" t="s">
        <v>263</v>
      </c>
      <c r="N2005" s="272" t="s">
        <v>263</v>
      </c>
    </row>
    <row r="2006" spans="1:14">
      <c r="A2006" s="272">
        <v>812123</v>
      </c>
      <c r="B2006" s="272" t="s">
        <v>712</v>
      </c>
      <c r="C2006" s="272" t="s">
        <v>264</v>
      </c>
      <c r="D2006" s="272" t="s">
        <v>263</v>
      </c>
      <c r="E2006" s="272" t="s">
        <v>264</v>
      </c>
      <c r="F2006" s="272" t="s">
        <v>263</v>
      </c>
      <c r="G2006" s="272" t="s">
        <v>264</v>
      </c>
      <c r="H2006" s="272" t="s">
        <v>264</v>
      </c>
      <c r="I2006" s="272" t="s">
        <v>263</v>
      </c>
      <c r="J2006" s="272" t="s">
        <v>263</v>
      </c>
      <c r="K2006" s="272" t="s">
        <v>263</v>
      </c>
      <c r="L2006" s="272" t="s">
        <v>263</v>
      </c>
      <c r="M2006" s="272" t="s">
        <v>263</v>
      </c>
      <c r="N2006" s="272" t="s">
        <v>263</v>
      </c>
    </row>
    <row r="2007" spans="1:14">
      <c r="A2007" s="272">
        <v>812124</v>
      </c>
      <c r="B2007" s="272" t="s">
        <v>712</v>
      </c>
      <c r="C2007" s="272" t="s">
        <v>264</v>
      </c>
      <c r="D2007" s="272" t="s">
        <v>264</v>
      </c>
      <c r="E2007" s="272" t="s">
        <v>264</v>
      </c>
      <c r="F2007" s="272" t="s">
        <v>263</v>
      </c>
      <c r="G2007" s="272" t="s">
        <v>263</v>
      </c>
      <c r="H2007" s="272" t="s">
        <v>264</v>
      </c>
      <c r="I2007" s="272" t="s">
        <v>263</v>
      </c>
      <c r="J2007" s="272" t="s">
        <v>263</v>
      </c>
      <c r="K2007" s="272" t="s">
        <v>263</v>
      </c>
      <c r="L2007" s="272" t="s">
        <v>263</v>
      </c>
      <c r="M2007" s="272" t="s">
        <v>263</v>
      </c>
      <c r="N2007" s="272" t="s">
        <v>263</v>
      </c>
    </row>
    <row r="2008" spans="1:14">
      <c r="A2008" s="272">
        <v>812125</v>
      </c>
      <c r="B2008" s="272" t="s">
        <v>712</v>
      </c>
      <c r="C2008" s="272" t="s">
        <v>264</v>
      </c>
      <c r="D2008" s="272" t="s">
        <v>263</v>
      </c>
      <c r="E2008" s="272" t="s">
        <v>263</v>
      </c>
      <c r="F2008" s="272" t="s">
        <v>263</v>
      </c>
      <c r="G2008" s="272" t="s">
        <v>264</v>
      </c>
      <c r="H2008" s="272" t="s">
        <v>264</v>
      </c>
      <c r="I2008" s="272" t="s">
        <v>263</v>
      </c>
      <c r="J2008" s="272" t="s">
        <v>263</v>
      </c>
      <c r="K2008" s="272" t="s">
        <v>263</v>
      </c>
      <c r="L2008" s="272" t="s">
        <v>263</v>
      </c>
      <c r="M2008" s="272" t="s">
        <v>263</v>
      </c>
      <c r="N2008" s="272" t="s">
        <v>263</v>
      </c>
    </row>
    <row r="2009" spans="1:14">
      <c r="A2009" s="272">
        <v>812126</v>
      </c>
      <c r="B2009" s="272" t="s">
        <v>712</v>
      </c>
      <c r="C2009" s="272" t="s">
        <v>264</v>
      </c>
      <c r="D2009" s="272" t="s">
        <v>263</v>
      </c>
      <c r="E2009" s="272" t="s">
        <v>264</v>
      </c>
      <c r="F2009" s="272" t="s">
        <v>264</v>
      </c>
      <c r="G2009" s="272" t="s">
        <v>264</v>
      </c>
      <c r="H2009" s="272" t="s">
        <v>264</v>
      </c>
      <c r="I2009" s="272" t="s">
        <v>263</v>
      </c>
      <c r="J2009" s="272" t="s">
        <v>263</v>
      </c>
      <c r="K2009" s="272" t="s">
        <v>263</v>
      </c>
      <c r="L2009" s="272" t="s">
        <v>263</v>
      </c>
      <c r="M2009" s="272" t="s">
        <v>263</v>
      </c>
      <c r="N2009" s="272" t="s">
        <v>263</v>
      </c>
    </row>
    <row r="2010" spans="1:14">
      <c r="A2010" s="272">
        <v>812127</v>
      </c>
      <c r="B2010" s="272" t="s">
        <v>712</v>
      </c>
      <c r="C2010" s="272" t="s">
        <v>264</v>
      </c>
      <c r="D2010" s="272" t="s">
        <v>263</v>
      </c>
      <c r="E2010" s="272" t="s">
        <v>264</v>
      </c>
      <c r="F2010" s="272" t="s">
        <v>264</v>
      </c>
      <c r="G2010" s="272" t="s">
        <v>264</v>
      </c>
      <c r="H2010" s="272" t="s">
        <v>263</v>
      </c>
      <c r="I2010" s="272" t="s">
        <v>263</v>
      </c>
      <c r="J2010" s="272" t="s">
        <v>263</v>
      </c>
      <c r="K2010" s="272" t="s">
        <v>263</v>
      </c>
      <c r="L2010" s="272" t="s">
        <v>263</v>
      </c>
      <c r="M2010" s="272" t="s">
        <v>263</v>
      </c>
      <c r="N2010" s="272" t="s">
        <v>263</v>
      </c>
    </row>
    <row r="2011" spans="1:14">
      <c r="A2011" s="272">
        <v>812128</v>
      </c>
      <c r="B2011" s="272" t="s">
        <v>712</v>
      </c>
      <c r="C2011" s="272" t="s">
        <v>264</v>
      </c>
      <c r="D2011" s="272" t="s">
        <v>264</v>
      </c>
      <c r="E2011" s="272" t="s">
        <v>263</v>
      </c>
      <c r="F2011" s="272" t="s">
        <v>263</v>
      </c>
      <c r="G2011" s="272" t="s">
        <v>263</v>
      </c>
      <c r="H2011" s="272" t="s">
        <v>263</v>
      </c>
      <c r="I2011" s="272" t="s">
        <v>263</v>
      </c>
      <c r="J2011" s="272" t="s">
        <v>263</v>
      </c>
      <c r="K2011" s="272" t="s">
        <v>263</v>
      </c>
      <c r="L2011" s="272" t="s">
        <v>263</v>
      </c>
      <c r="M2011" s="272" t="s">
        <v>263</v>
      </c>
      <c r="N2011" s="272" t="s">
        <v>263</v>
      </c>
    </row>
    <row r="2012" spans="1:14">
      <c r="A2012" s="272">
        <v>812129</v>
      </c>
      <c r="B2012" s="272" t="s">
        <v>712</v>
      </c>
      <c r="C2012" s="272" t="s">
        <v>264</v>
      </c>
      <c r="D2012" s="272" t="s">
        <v>264</v>
      </c>
      <c r="E2012" s="272" t="s">
        <v>264</v>
      </c>
      <c r="F2012" s="272" t="s">
        <v>264</v>
      </c>
      <c r="G2012" s="272" t="s">
        <v>263</v>
      </c>
      <c r="H2012" s="272" t="s">
        <v>264</v>
      </c>
      <c r="I2012" s="272" t="s">
        <v>263</v>
      </c>
      <c r="J2012" s="272" t="s">
        <v>263</v>
      </c>
      <c r="K2012" s="272" t="s">
        <v>263</v>
      </c>
      <c r="L2012" s="272" t="s">
        <v>263</v>
      </c>
      <c r="M2012" s="272" t="s">
        <v>263</v>
      </c>
      <c r="N2012" s="272" t="s">
        <v>263</v>
      </c>
    </row>
    <row r="2013" spans="1:14">
      <c r="A2013" s="272">
        <v>812130</v>
      </c>
      <c r="B2013" s="272" t="s">
        <v>712</v>
      </c>
      <c r="C2013" s="272" t="s">
        <v>264</v>
      </c>
      <c r="D2013" s="272" t="s">
        <v>264</v>
      </c>
      <c r="E2013" s="272" t="s">
        <v>264</v>
      </c>
      <c r="F2013" s="272" t="s">
        <v>264</v>
      </c>
      <c r="G2013" s="272" t="s">
        <v>263</v>
      </c>
      <c r="H2013" s="272" t="s">
        <v>263</v>
      </c>
      <c r="I2013" s="272" t="s">
        <v>263</v>
      </c>
      <c r="J2013" s="272" t="s">
        <v>263</v>
      </c>
      <c r="K2013" s="272" t="s">
        <v>263</v>
      </c>
      <c r="L2013" s="272" t="s">
        <v>263</v>
      </c>
      <c r="M2013" s="272" t="s">
        <v>263</v>
      </c>
      <c r="N2013" s="272" t="s">
        <v>263</v>
      </c>
    </row>
    <row r="2014" spans="1:14">
      <c r="A2014" s="272">
        <v>812131</v>
      </c>
      <c r="B2014" s="272" t="s">
        <v>712</v>
      </c>
      <c r="C2014" s="272" t="s">
        <v>264</v>
      </c>
      <c r="D2014" s="272" t="s">
        <v>264</v>
      </c>
      <c r="E2014" s="272" t="s">
        <v>264</v>
      </c>
      <c r="F2014" s="272" t="s">
        <v>264</v>
      </c>
      <c r="G2014" s="272" t="s">
        <v>263</v>
      </c>
      <c r="H2014" s="272" t="s">
        <v>263</v>
      </c>
      <c r="I2014" s="272" t="s">
        <v>263</v>
      </c>
      <c r="J2014" s="272" t="s">
        <v>263</v>
      </c>
      <c r="K2014" s="272" t="s">
        <v>263</v>
      </c>
      <c r="L2014" s="272" t="s">
        <v>263</v>
      </c>
      <c r="M2014" s="272" t="s">
        <v>263</v>
      </c>
      <c r="N2014" s="272" t="s">
        <v>263</v>
      </c>
    </row>
    <row r="2015" spans="1:14">
      <c r="A2015" s="272">
        <v>812132</v>
      </c>
      <c r="B2015" s="272" t="s">
        <v>712</v>
      </c>
      <c r="C2015" s="272" t="s">
        <v>264</v>
      </c>
      <c r="D2015" s="272" t="s">
        <v>264</v>
      </c>
      <c r="E2015" s="272" t="s">
        <v>264</v>
      </c>
      <c r="F2015" s="272" t="s">
        <v>264</v>
      </c>
      <c r="G2015" s="272" t="s">
        <v>263</v>
      </c>
      <c r="H2015" s="272" t="s">
        <v>264</v>
      </c>
      <c r="I2015" s="272" t="s">
        <v>263</v>
      </c>
      <c r="J2015" s="272" t="s">
        <v>263</v>
      </c>
      <c r="K2015" s="272" t="s">
        <v>263</v>
      </c>
      <c r="L2015" s="272" t="s">
        <v>263</v>
      </c>
      <c r="M2015" s="272" t="s">
        <v>263</v>
      </c>
      <c r="N2015" s="272" t="s">
        <v>263</v>
      </c>
    </row>
    <row r="2016" spans="1:14">
      <c r="A2016" s="272">
        <v>812133</v>
      </c>
      <c r="B2016" s="272" t="s">
        <v>712</v>
      </c>
      <c r="C2016" s="272" t="s">
        <v>264</v>
      </c>
      <c r="D2016" s="272" t="s">
        <v>264</v>
      </c>
      <c r="E2016" s="272" t="s">
        <v>264</v>
      </c>
      <c r="F2016" s="272" t="s">
        <v>264</v>
      </c>
      <c r="G2016" s="272" t="s">
        <v>264</v>
      </c>
      <c r="H2016" s="272" t="s">
        <v>264</v>
      </c>
      <c r="I2016" s="272" t="s">
        <v>263</v>
      </c>
      <c r="J2016" s="272" t="s">
        <v>263</v>
      </c>
      <c r="K2016" s="272" t="s">
        <v>263</v>
      </c>
      <c r="L2016" s="272" t="s">
        <v>263</v>
      </c>
      <c r="M2016" s="272" t="s">
        <v>263</v>
      </c>
      <c r="N2016" s="272" t="s">
        <v>263</v>
      </c>
    </row>
    <row r="2017" spans="1:14">
      <c r="A2017" s="272">
        <v>812134</v>
      </c>
      <c r="B2017" s="272" t="s">
        <v>712</v>
      </c>
      <c r="C2017" s="272" t="s">
        <v>264</v>
      </c>
      <c r="D2017" s="272" t="s">
        <v>264</v>
      </c>
      <c r="E2017" s="272" t="s">
        <v>264</v>
      </c>
      <c r="F2017" s="272" t="s">
        <v>264</v>
      </c>
      <c r="G2017" s="272" t="s">
        <v>263</v>
      </c>
      <c r="H2017" s="272" t="s">
        <v>264</v>
      </c>
      <c r="I2017" s="272" t="s">
        <v>263</v>
      </c>
      <c r="J2017" s="272" t="s">
        <v>263</v>
      </c>
      <c r="K2017" s="272" t="s">
        <v>263</v>
      </c>
      <c r="L2017" s="272" t="s">
        <v>263</v>
      </c>
      <c r="M2017" s="272" t="s">
        <v>263</v>
      </c>
      <c r="N2017" s="272" t="s">
        <v>263</v>
      </c>
    </row>
    <row r="2018" spans="1:14">
      <c r="A2018" s="272">
        <v>812135</v>
      </c>
      <c r="B2018" s="272" t="s">
        <v>712</v>
      </c>
      <c r="C2018" s="272" t="s">
        <v>264</v>
      </c>
      <c r="D2018" s="272" t="s">
        <v>264</v>
      </c>
      <c r="E2018" s="272" t="s">
        <v>263</v>
      </c>
      <c r="F2018" s="272" t="s">
        <v>263</v>
      </c>
      <c r="G2018" s="272" t="s">
        <v>264</v>
      </c>
      <c r="H2018" s="272" t="s">
        <v>264</v>
      </c>
      <c r="I2018" s="272" t="s">
        <v>263</v>
      </c>
      <c r="J2018" s="272" t="s">
        <v>263</v>
      </c>
      <c r="K2018" s="272" t="s">
        <v>263</v>
      </c>
      <c r="L2018" s="272" t="s">
        <v>263</v>
      </c>
      <c r="M2018" s="272" t="s">
        <v>263</v>
      </c>
      <c r="N2018" s="272" t="s">
        <v>263</v>
      </c>
    </row>
    <row r="2019" spans="1:14">
      <c r="A2019" s="272">
        <v>812136</v>
      </c>
      <c r="B2019" s="272" t="s">
        <v>712</v>
      </c>
      <c r="C2019" s="272" t="s">
        <v>264</v>
      </c>
      <c r="D2019" s="272" t="s">
        <v>263</v>
      </c>
      <c r="E2019" s="272" t="s">
        <v>264</v>
      </c>
      <c r="F2019" s="272" t="s">
        <v>264</v>
      </c>
      <c r="G2019" s="272" t="s">
        <v>264</v>
      </c>
      <c r="H2019" s="272" t="s">
        <v>264</v>
      </c>
      <c r="I2019" s="272" t="s">
        <v>263</v>
      </c>
      <c r="J2019" s="272" t="s">
        <v>263</v>
      </c>
      <c r="K2019" s="272" t="s">
        <v>263</v>
      </c>
      <c r="L2019" s="272" t="s">
        <v>263</v>
      </c>
      <c r="M2019" s="272" t="s">
        <v>263</v>
      </c>
      <c r="N2019" s="272" t="s">
        <v>263</v>
      </c>
    </row>
    <row r="2020" spans="1:14">
      <c r="A2020" s="272">
        <v>812137</v>
      </c>
      <c r="B2020" s="272" t="s">
        <v>712</v>
      </c>
      <c r="C2020" s="272" t="s">
        <v>264</v>
      </c>
      <c r="D2020" s="272" t="s">
        <v>264</v>
      </c>
      <c r="E2020" s="272" t="s">
        <v>263</v>
      </c>
      <c r="F2020" s="272" t="s">
        <v>713</v>
      </c>
      <c r="G2020" s="272" t="s">
        <v>263</v>
      </c>
      <c r="H2020" s="272" t="s">
        <v>713</v>
      </c>
      <c r="I2020" s="272" t="s">
        <v>263</v>
      </c>
      <c r="J2020" s="272" t="s">
        <v>713</v>
      </c>
      <c r="K2020" s="272" t="s">
        <v>263</v>
      </c>
      <c r="L2020" s="272" t="s">
        <v>263</v>
      </c>
      <c r="M2020" s="272" t="s">
        <v>713</v>
      </c>
      <c r="N2020" s="272" t="s">
        <v>713</v>
      </c>
    </row>
    <row r="2021" spans="1:14">
      <c r="A2021" s="272">
        <v>812173</v>
      </c>
      <c r="B2021" s="272" t="s">
        <v>712</v>
      </c>
      <c r="C2021" s="272" t="s">
        <v>264</v>
      </c>
      <c r="D2021" s="272" t="s">
        <v>264</v>
      </c>
      <c r="E2021" s="272" t="s">
        <v>264</v>
      </c>
      <c r="F2021" s="272" t="s">
        <v>713</v>
      </c>
      <c r="G2021" s="272" t="s">
        <v>264</v>
      </c>
      <c r="H2021" s="272" t="s">
        <v>713</v>
      </c>
      <c r="I2021" s="272" t="s">
        <v>263</v>
      </c>
      <c r="J2021" s="272" t="s">
        <v>263</v>
      </c>
      <c r="K2021" s="272" t="s">
        <v>263</v>
      </c>
      <c r="L2021" s="272" t="s">
        <v>263</v>
      </c>
      <c r="M2021" s="272" t="s">
        <v>263</v>
      </c>
      <c r="N2021" s="272" t="s">
        <v>713</v>
      </c>
    </row>
    <row r="2022" spans="1:14">
      <c r="A2022" s="272">
        <v>812284</v>
      </c>
      <c r="B2022" s="272" t="s">
        <v>712</v>
      </c>
      <c r="C2022" s="272" t="s">
        <v>264</v>
      </c>
      <c r="D2022" s="272" t="s">
        <v>264</v>
      </c>
      <c r="E2022" s="272" t="s">
        <v>264</v>
      </c>
      <c r="F2022" s="272" t="s">
        <v>713</v>
      </c>
      <c r="G2022" s="272" t="s">
        <v>264</v>
      </c>
      <c r="H2022" s="272" t="s">
        <v>713</v>
      </c>
      <c r="I2022" s="272" t="s">
        <v>263</v>
      </c>
      <c r="J2022" s="272" t="s">
        <v>263</v>
      </c>
      <c r="K2022" s="272" t="s">
        <v>263</v>
      </c>
      <c r="L2022" s="272" t="s">
        <v>263</v>
      </c>
      <c r="M2022" s="272" t="s">
        <v>263</v>
      </c>
      <c r="N2022" s="272" t="s">
        <v>713</v>
      </c>
    </row>
    <row r="2023" spans="1:14">
      <c r="A2023" s="272">
        <v>812371</v>
      </c>
      <c r="B2023" s="272" t="s">
        <v>712</v>
      </c>
      <c r="C2023" s="272" t="s">
        <v>264</v>
      </c>
      <c r="D2023" s="272" t="s">
        <v>264</v>
      </c>
      <c r="E2023" s="272" t="s">
        <v>263</v>
      </c>
      <c r="F2023" s="272" t="s">
        <v>713</v>
      </c>
      <c r="G2023" s="272" t="s">
        <v>264</v>
      </c>
      <c r="H2023" s="272" t="s">
        <v>713</v>
      </c>
      <c r="I2023" s="272" t="s">
        <v>263</v>
      </c>
      <c r="J2023" s="272" t="s">
        <v>263</v>
      </c>
      <c r="K2023" s="272" t="s">
        <v>263</v>
      </c>
      <c r="L2023" s="272" t="s">
        <v>263</v>
      </c>
      <c r="M2023" s="272" t="s">
        <v>713</v>
      </c>
      <c r="N2023" s="272" t="s">
        <v>713</v>
      </c>
    </row>
    <row r="2024" spans="1:14">
      <c r="A2024" s="272">
        <v>812417</v>
      </c>
      <c r="B2024" s="272" t="s">
        <v>712</v>
      </c>
      <c r="C2024" s="272" t="s">
        <v>264</v>
      </c>
      <c r="D2024" s="272" t="s">
        <v>264</v>
      </c>
      <c r="E2024" s="272" t="s">
        <v>264</v>
      </c>
      <c r="F2024" s="272" t="s">
        <v>713</v>
      </c>
      <c r="G2024" s="272" t="s">
        <v>713</v>
      </c>
      <c r="H2024" s="272" t="s">
        <v>713</v>
      </c>
      <c r="I2024" s="272" t="s">
        <v>263</v>
      </c>
      <c r="J2024" s="272" t="s">
        <v>263</v>
      </c>
      <c r="K2024" s="272" t="s">
        <v>713</v>
      </c>
      <c r="L2024" s="272" t="s">
        <v>263</v>
      </c>
      <c r="M2024" s="272" t="s">
        <v>713</v>
      </c>
      <c r="N2024" s="272" t="s">
        <v>713</v>
      </c>
    </row>
    <row r="2025" spans="1:14">
      <c r="A2025" s="272">
        <v>812698</v>
      </c>
      <c r="B2025" s="272" t="s">
        <v>712</v>
      </c>
      <c r="C2025" s="272" t="s">
        <v>264</v>
      </c>
      <c r="D2025" s="272" t="s">
        <v>264</v>
      </c>
      <c r="E2025" s="272" t="s">
        <v>264</v>
      </c>
      <c r="F2025" s="272" t="s">
        <v>713</v>
      </c>
      <c r="G2025" s="272" t="s">
        <v>264</v>
      </c>
      <c r="H2025" s="272" t="s">
        <v>713</v>
      </c>
      <c r="I2025" s="272" t="s">
        <v>263</v>
      </c>
      <c r="J2025" s="272" t="s">
        <v>263</v>
      </c>
      <c r="K2025" s="272" t="s">
        <v>263</v>
      </c>
      <c r="L2025" s="272" t="s">
        <v>263</v>
      </c>
      <c r="M2025" s="272" t="s">
        <v>263</v>
      </c>
      <c r="N2025" s="272" t="s">
        <v>713</v>
      </c>
    </row>
    <row r="2026" spans="1:14">
      <c r="A2026" s="272">
        <v>812847</v>
      </c>
      <c r="B2026" s="272" t="s">
        <v>712</v>
      </c>
      <c r="C2026" s="272" t="s">
        <v>264</v>
      </c>
      <c r="D2026" s="272" t="s">
        <v>264</v>
      </c>
      <c r="E2026" s="272" t="s">
        <v>264</v>
      </c>
      <c r="F2026" s="272" t="s">
        <v>713</v>
      </c>
      <c r="G2026" s="272" t="s">
        <v>264</v>
      </c>
      <c r="H2026" s="272" t="s">
        <v>713</v>
      </c>
      <c r="I2026" s="272" t="s">
        <v>263</v>
      </c>
      <c r="J2026" s="272" t="s">
        <v>263</v>
      </c>
      <c r="K2026" s="272" t="s">
        <v>263</v>
      </c>
      <c r="L2026" s="272" t="s">
        <v>263</v>
      </c>
      <c r="M2026" s="272" t="s">
        <v>713</v>
      </c>
      <c r="N2026" s="272" t="s">
        <v>713</v>
      </c>
    </row>
    <row r="2027" spans="1:14">
      <c r="A2027" s="272">
        <v>813321</v>
      </c>
      <c r="B2027" s="272" t="s">
        <v>712</v>
      </c>
      <c r="C2027" s="272" t="s">
        <v>263</v>
      </c>
      <c r="D2027" s="272" t="s">
        <v>264</v>
      </c>
      <c r="E2027" s="272" t="s">
        <v>264</v>
      </c>
      <c r="F2027" s="272" t="s">
        <v>263</v>
      </c>
      <c r="G2027" s="272" t="s">
        <v>263</v>
      </c>
      <c r="H2027" s="272" t="s">
        <v>264</v>
      </c>
      <c r="I2027" s="272" t="s">
        <v>263</v>
      </c>
      <c r="J2027" s="272" t="s">
        <v>263</v>
      </c>
      <c r="K2027" s="272" t="s">
        <v>264</v>
      </c>
      <c r="L2027" s="272" t="s">
        <v>264</v>
      </c>
      <c r="M2027" s="272" t="s">
        <v>263</v>
      </c>
      <c r="N2027" s="272" t="s">
        <v>263</v>
      </c>
    </row>
    <row r="2028" spans="1:14">
      <c r="A2028" s="272">
        <v>812422</v>
      </c>
      <c r="B2028" s="272" t="s">
        <v>712</v>
      </c>
      <c r="C2028" s="272" t="s">
        <v>713</v>
      </c>
      <c r="D2028" s="272" t="s">
        <v>264</v>
      </c>
      <c r="E2028" s="272" t="s">
        <v>713</v>
      </c>
      <c r="F2028" s="272" t="s">
        <v>713</v>
      </c>
      <c r="G2028" s="272" t="s">
        <v>713</v>
      </c>
      <c r="H2028" s="272" t="s">
        <v>713</v>
      </c>
      <c r="I2028" s="272" t="s">
        <v>264</v>
      </c>
      <c r="J2028" s="272" t="s">
        <v>264</v>
      </c>
      <c r="K2028" s="272" t="s">
        <v>263</v>
      </c>
      <c r="L2028" s="272" t="s">
        <v>263</v>
      </c>
      <c r="M2028" s="272" t="s">
        <v>713</v>
      </c>
      <c r="N2028" s="272" t="s">
        <v>263</v>
      </c>
    </row>
    <row r="2029" spans="1:14">
      <c r="A2029" s="272">
        <v>812467</v>
      </c>
      <c r="B2029" s="272" t="s">
        <v>712</v>
      </c>
      <c r="C2029" s="272" t="s">
        <v>264</v>
      </c>
      <c r="D2029" s="272" t="s">
        <v>264</v>
      </c>
      <c r="E2029" s="272" t="s">
        <v>264</v>
      </c>
      <c r="F2029" s="272" t="s">
        <v>713</v>
      </c>
      <c r="G2029" s="272" t="s">
        <v>713</v>
      </c>
      <c r="H2029" s="272" t="s">
        <v>713</v>
      </c>
      <c r="I2029" s="272" t="s">
        <v>264</v>
      </c>
      <c r="J2029" s="272" t="s">
        <v>713</v>
      </c>
      <c r="K2029" s="272" t="s">
        <v>263</v>
      </c>
      <c r="L2029" s="272" t="s">
        <v>263</v>
      </c>
      <c r="M2029" s="272" t="s">
        <v>713</v>
      </c>
      <c r="N2029" s="272" t="s">
        <v>263</v>
      </c>
    </row>
    <row r="2030" spans="1:14">
      <c r="A2030" s="272">
        <v>813186</v>
      </c>
      <c r="B2030" s="272" t="s">
        <v>712</v>
      </c>
      <c r="C2030" s="272" t="s">
        <v>713</v>
      </c>
      <c r="D2030" s="272" t="s">
        <v>264</v>
      </c>
      <c r="E2030" s="272" t="s">
        <v>264</v>
      </c>
      <c r="F2030" s="272" t="s">
        <v>713</v>
      </c>
      <c r="G2030" s="272" t="s">
        <v>713</v>
      </c>
      <c r="H2030" s="272" t="s">
        <v>713</v>
      </c>
      <c r="I2030" s="272" t="s">
        <v>713</v>
      </c>
      <c r="J2030" s="272" t="s">
        <v>713</v>
      </c>
      <c r="K2030" s="272" t="s">
        <v>264</v>
      </c>
      <c r="L2030" s="272" t="s">
        <v>264</v>
      </c>
      <c r="M2030" s="272" t="s">
        <v>713</v>
      </c>
      <c r="N2030" s="272" t="s">
        <v>263</v>
      </c>
    </row>
    <row r="2031" spans="1:14">
      <c r="A2031" s="272">
        <v>812138</v>
      </c>
      <c r="B2031" s="272" t="s">
        <v>712</v>
      </c>
      <c r="C2031" s="272" t="s">
        <v>263</v>
      </c>
      <c r="D2031" s="272" t="s">
        <v>263</v>
      </c>
      <c r="E2031" s="272" t="s">
        <v>264</v>
      </c>
      <c r="F2031" s="272" t="s">
        <v>263</v>
      </c>
      <c r="G2031" s="272" t="s">
        <v>264</v>
      </c>
      <c r="H2031" s="272" t="s">
        <v>263</v>
      </c>
      <c r="I2031" s="272" t="s">
        <v>263</v>
      </c>
      <c r="J2031" s="272" t="s">
        <v>263</v>
      </c>
      <c r="K2031" s="272" t="s">
        <v>263</v>
      </c>
      <c r="L2031" s="272" t="s">
        <v>263</v>
      </c>
      <c r="M2031" s="272" t="s">
        <v>263</v>
      </c>
      <c r="N2031" s="272" t="s">
        <v>263</v>
      </c>
    </row>
    <row r="2032" spans="1:14">
      <c r="A2032" s="272">
        <v>812139</v>
      </c>
      <c r="B2032" s="272" t="s">
        <v>712</v>
      </c>
      <c r="C2032" s="272" t="s">
        <v>264</v>
      </c>
      <c r="D2032" s="272" t="s">
        <v>264</v>
      </c>
      <c r="E2032" s="272" t="s">
        <v>264</v>
      </c>
      <c r="F2032" s="272" t="s">
        <v>264</v>
      </c>
      <c r="G2032" s="272" t="s">
        <v>264</v>
      </c>
      <c r="H2032" s="272" t="s">
        <v>264</v>
      </c>
      <c r="I2032" s="272" t="s">
        <v>263</v>
      </c>
      <c r="J2032" s="272" t="s">
        <v>263</v>
      </c>
      <c r="K2032" s="272" t="s">
        <v>263</v>
      </c>
      <c r="L2032" s="272" t="s">
        <v>263</v>
      </c>
      <c r="M2032" s="272" t="s">
        <v>263</v>
      </c>
      <c r="N2032" s="272" t="s">
        <v>263</v>
      </c>
    </row>
    <row r="2033" spans="1:14">
      <c r="A2033" s="272">
        <v>812140</v>
      </c>
      <c r="B2033" s="272" t="s">
        <v>712</v>
      </c>
      <c r="C2033" s="272" t="s">
        <v>263</v>
      </c>
      <c r="D2033" s="272" t="s">
        <v>263</v>
      </c>
      <c r="E2033" s="272" t="s">
        <v>264</v>
      </c>
      <c r="F2033" s="272" t="s">
        <v>264</v>
      </c>
      <c r="G2033" s="272" t="s">
        <v>264</v>
      </c>
      <c r="H2033" s="272" t="s">
        <v>264</v>
      </c>
      <c r="I2033" s="272" t="s">
        <v>263</v>
      </c>
      <c r="J2033" s="272" t="s">
        <v>263</v>
      </c>
      <c r="K2033" s="272" t="s">
        <v>263</v>
      </c>
      <c r="L2033" s="272" t="s">
        <v>263</v>
      </c>
      <c r="M2033" s="272" t="s">
        <v>263</v>
      </c>
      <c r="N2033" s="272" t="s">
        <v>263</v>
      </c>
    </row>
    <row r="2034" spans="1:14">
      <c r="A2034" s="272">
        <v>812141</v>
      </c>
      <c r="B2034" s="272" t="s">
        <v>712</v>
      </c>
      <c r="C2034" s="272" t="s">
        <v>264</v>
      </c>
      <c r="D2034" s="272" t="s">
        <v>264</v>
      </c>
      <c r="E2034" s="272" t="s">
        <v>264</v>
      </c>
      <c r="F2034" s="272" t="s">
        <v>264</v>
      </c>
      <c r="G2034" s="272" t="s">
        <v>264</v>
      </c>
      <c r="H2034" s="272" t="s">
        <v>264</v>
      </c>
      <c r="I2034" s="272" t="s">
        <v>263</v>
      </c>
      <c r="J2034" s="272" t="s">
        <v>263</v>
      </c>
      <c r="K2034" s="272" t="s">
        <v>263</v>
      </c>
      <c r="L2034" s="272" t="s">
        <v>263</v>
      </c>
      <c r="M2034" s="272" t="s">
        <v>263</v>
      </c>
      <c r="N2034" s="272" t="s">
        <v>263</v>
      </c>
    </row>
    <row r="2035" spans="1:14">
      <c r="A2035" s="272">
        <v>812142</v>
      </c>
      <c r="B2035" s="272" t="s">
        <v>712</v>
      </c>
      <c r="C2035" s="272" t="s">
        <v>263</v>
      </c>
      <c r="D2035" s="272" t="s">
        <v>264</v>
      </c>
      <c r="E2035" s="272" t="s">
        <v>263</v>
      </c>
      <c r="F2035" s="272" t="s">
        <v>264</v>
      </c>
      <c r="G2035" s="272" t="s">
        <v>264</v>
      </c>
      <c r="H2035" s="272" t="s">
        <v>264</v>
      </c>
      <c r="I2035" s="272" t="s">
        <v>263</v>
      </c>
      <c r="J2035" s="272" t="s">
        <v>263</v>
      </c>
      <c r="K2035" s="272" t="s">
        <v>263</v>
      </c>
      <c r="L2035" s="272" t="s">
        <v>263</v>
      </c>
      <c r="M2035" s="272" t="s">
        <v>263</v>
      </c>
      <c r="N2035" s="272" t="s">
        <v>263</v>
      </c>
    </row>
    <row r="2036" spans="1:14">
      <c r="A2036" s="272">
        <v>812143</v>
      </c>
      <c r="B2036" s="272" t="s">
        <v>712</v>
      </c>
      <c r="C2036" s="272" t="s">
        <v>264</v>
      </c>
      <c r="D2036" s="272" t="s">
        <v>264</v>
      </c>
      <c r="E2036" s="272" t="s">
        <v>264</v>
      </c>
      <c r="F2036" s="272" t="s">
        <v>263</v>
      </c>
      <c r="G2036" s="272" t="s">
        <v>264</v>
      </c>
      <c r="H2036" s="272" t="s">
        <v>263</v>
      </c>
      <c r="I2036" s="272" t="s">
        <v>263</v>
      </c>
      <c r="J2036" s="272" t="s">
        <v>263</v>
      </c>
      <c r="K2036" s="272" t="s">
        <v>263</v>
      </c>
      <c r="L2036" s="272" t="s">
        <v>263</v>
      </c>
      <c r="M2036" s="272" t="s">
        <v>263</v>
      </c>
      <c r="N2036" s="272" t="s">
        <v>263</v>
      </c>
    </row>
    <row r="2037" spans="1:14">
      <c r="A2037" s="272">
        <v>812144</v>
      </c>
      <c r="B2037" s="272" t="s">
        <v>712</v>
      </c>
      <c r="C2037" s="272" t="s">
        <v>264</v>
      </c>
      <c r="D2037" s="272" t="s">
        <v>264</v>
      </c>
      <c r="E2037" s="272" t="s">
        <v>263</v>
      </c>
      <c r="F2037" s="272" t="s">
        <v>264</v>
      </c>
      <c r="G2037" s="272" t="s">
        <v>264</v>
      </c>
      <c r="H2037" s="272" t="s">
        <v>264</v>
      </c>
      <c r="I2037" s="272" t="s">
        <v>263</v>
      </c>
      <c r="J2037" s="272" t="s">
        <v>263</v>
      </c>
      <c r="K2037" s="272" t="s">
        <v>263</v>
      </c>
      <c r="L2037" s="272" t="s">
        <v>263</v>
      </c>
      <c r="M2037" s="272" t="s">
        <v>263</v>
      </c>
      <c r="N2037" s="272" t="s">
        <v>263</v>
      </c>
    </row>
    <row r="2038" spans="1:14">
      <c r="A2038" s="272">
        <v>812145</v>
      </c>
      <c r="B2038" s="272" t="s">
        <v>712</v>
      </c>
      <c r="C2038" s="272" t="s">
        <v>264</v>
      </c>
      <c r="D2038" s="272" t="s">
        <v>264</v>
      </c>
      <c r="E2038" s="272" t="s">
        <v>264</v>
      </c>
      <c r="F2038" s="272" t="s">
        <v>264</v>
      </c>
      <c r="G2038" s="272" t="s">
        <v>264</v>
      </c>
      <c r="H2038" s="272" t="s">
        <v>263</v>
      </c>
      <c r="I2038" s="272" t="s">
        <v>263</v>
      </c>
      <c r="J2038" s="272" t="s">
        <v>263</v>
      </c>
      <c r="K2038" s="272" t="s">
        <v>263</v>
      </c>
      <c r="L2038" s="272" t="s">
        <v>263</v>
      </c>
      <c r="M2038" s="272" t="s">
        <v>263</v>
      </c>
      <c r="N2038" s="272" t="s">
        <v>263</v>
      </c>
    </row>
    <row r="2039" spans="1:14">
      <c r="A2039" s="272">
        <v>812146</v>
      </c>
      <c r="B2039" s="272" t="s">
        <v>712</v>
      </c>
      <c r="C2039" s="272" t="s">
        <v>264</v>
      </c>
      <c r="D2039" s="272" t="s">
        <v>264</v>
      </c>
      <c r="E2039" s="272" t="s">
        <v>263</v>
      </c>
      <c r="F2039" s="272" t="s">
        <v>263</v>
      </c>
      <c r="G2039" s="272" t="s">
        <v>264</v>
      </c>
      <c r="H2039" s="272" t="s">
        <v>263</v>
      </c>
      <c r="I2039" s="272" t="s">
        <v>263</v>
      </c>
      <c r="J2039" s="272" t="s">
        <v>263</v>
      </c>
      <c r="K2039" s="272" t="s">
        <v>263</v>
      </c>
      <c r="L2039" s="272" t="s">
        <v>263</v>
      </c>
      <c r="M2039" s="272" t="s">
        <v>263</v>
      </c>
      <c r="N2039" s="272" t="s">
        <v>263</v>
      </c>
    </row>
    <row r="2040" spans="1:14">
      <c r="A2040" s="272">
        <v>812147</v>
      </c>
      <c r="B2040" s="272" t="s">
        <v>712</v>
      </c>
      <c r="C2040" s="272" t="s">
        <v>264</v>
      </c>
      <c r="D2040" s="272" t="s">
        <v>264</v>
      </c>
      <c r="E2040" s="272" t="s">
        <v>264</v>
      </c>
      <c r="F2040" s="272" t="s">
        <v>264</v>
      </c>
      <c r="G2040" s="272" t="s">
        <v>264</v>
      </c>
      <c r="H2040" s="272" t="s">
        <v>264</v>
      </c>
      <c r="I2040" s="272" t="s">
        <v>263</v>
      </c>
      <c r="J2040" s="272" t="s">
        <v>263</v>
      </c>
      <c r="K2040" s="272" t="s">
        <v>263</v>
      </c>
      <c r="L2040" s="272" t="s">
        <v>263</v>
      </c>
      <c r="M2040" s="272" t="s">
        <v>263</v>
      </c>
      <c r="N2040" s="272" t="s">
        <v>263</v>
      </c>
    </row>
    <row r="2041" spans="1:14">
      <c r="A2041" s="272">
        <v>812148</v>
      </c>
      <c r="B2041" s="272" t="s">
        <v>712</v>
      </c>
      <c r="C2041" s="272" t="s">
        <v>264</v>
      </c>
      <c r="D2041" s="272" t="s">
        <v>264</v>
      </c>
      <c r="E2041" s="272" t="s">
        <v>264</v>
      </c>
      <c r="F2041" s="272" t="s">
        <v>264</v>
      </c>
      <c r="G2041" s="272" t="s">
        <v>264</v>
      </c>
      <c r="H2041" s="272" t="s">
        <v>264</v>
      </c>
      <c r="I2041" s="272" t="s">
        <v>263</v>
      </c>
      <c r="J2041" s="272" t="s">
        <v>263</v>
      </c>
      <c r="K2041" s="272" t="s">
        <v>263</v>
      </c>
      <c r="L2041" s="272" t="s">
        <v>263</v>
      </c>
      <c r="M2041" s="272" t="s">
        <v>263</v>
      </c>
      <c r="N2041" s="272" t="s">
        <v>263</v>
      </c>
    </row>
    <row r="2042" spans="1:14">
      <c r="A2042" s="272">
        <v>812149</v>
      </c>
      <c r="B2042" s="272" t="s">
        <v>712</v>
      </c>
      <c r="C2042" s="272" t="s">
        <v>264</v>
      </c>
      <c r="D2042" s="272" t="s">
        <v>264</v>
      </c>
      <c r="E2042" s="272" t="s">
        <v>264</v>
      </c>
      <c r="F2042" s="272" t="s">
        <v>264</v>
      </c>
      <c r="G2042" s="272" t="s">
        <v>263</v>
      </c>
      <c r="H2042" s="272" t="s">
        <v>264</v>
      </c>
      <c r="I2042" s="272" t="s">
        <v>263</v>
      </c>
      <c r="J2042" s="272" t="s">
        <v>263</v>
      </c>
      <c r="K2042" s="272" t="s">
        <v>263</v>
      </c>
      <c r="L2042" s="272" t="s">
        <v>263</v>
      </c>
      <c r="M2042" s="272" t="s">
        <v>263</v>
      </c>
      <c r="N2042" s="272" t="s">
        <v>263</v>
      </c>
    </row>
    <row r="2043" spans="1:14">
      <c r="A2043" s="272">
        <v>812150</v>
      </c>
      <c r="B2043" s="272" t="s">
        <v>712</v>
      </c>
      <c r="C2043" s="272" t="s">
        <v>264</v>
      </c>
      <c r="D2043" s="272" t="s">
        <v>263</v>
      </c>
      <c r="E2043" s="272" t="s">
        <v>263</v>
      </c>
      <c r="F2043" s="272" t="s">
        <v>264</v>
      </c>
      <c r="G2043" s="272" t="s">
        <v>264</v>
      </c>
      <c r="H2043" s="272" t="s">
        <v>264</v>
      </c>
      <c r="I2043" s="272" t="s">
        <v>263</v>
      </c>
      <c r="J2043" s="272" t="s">
        <v>263</v>
      </c>
      <c r="K2043" s="272" t="s">
        <v>263</v>
      </c>
      <c r="L2043" s="272" t="s">
        <v>263</v>
      </c>
      <c r="M2043" s="272" t="s">
        <v>263</v>
      </c>
      <c r="N2043" s="272" t="s">
        <v>263</v>
      </c>
    </row>
    <row r="2044" spans="1:14">
      <c r="A2044" s="272">
        <v>812151</v>
      </c>
      <c r="B2044" s="272" t="s">
        <v>712</v>
      </c>
      <c r="C2044" s="272" t="s">
        <v>263</v>
      </c>
      <c r="D2044" s="272" t="s">
        <v>264</v>
      </c>
      <c r="E2044" s="272" t="s">
        <v>264</v>
      </c>
      <c r="F2044" s="272" t="s">
        <v>264</v>
      </c>
      <c r="G2044" s="272" t="s">
        <v>264</v>
      </c>
      <c r="H2044" s="272" t="s">
        <v>264</v>
      </c>
      <c r="I2044" s="272" t="s">
        <v>263</v>
      </c>
      <c r="J2044" s="272" t="s">
        <v>263</v>
      </c>
      <c r="K2044" s="272" t="s">
        <v>263</v>
      </c>
      <c r="L2044" s="272" t="s">
        <v>263</v>
      </c>
      <c r="M2044" s="272" t="s">
        <v>263</v>
      </c>
      <c r="N2044" s="272" t="s">
        <v>263</v>
      </c>
    </row>
    <row r="2045" spans="1:14">
      <c r="A2045" s="272">
        <v>812152</v>
      </c>
      <c r="B2045" s="272" t="s">
        <v>712</v>
      </c>
      <c r="C2045" s="272" t="s">
        <v>264</v>
      </c>
      <c r="D2045" s="272" t="s">
        <v>263</v>
      </c>
      <c r="E2045" s="272" t="s">
        <v>263</v>
      </c>
      <c r="F2045" s="272" t="s">
        <v>263</v>
      </c>
      <c r="G2045" s="272" t="s">
        <v>263</v>
      </c>
      <c r="H2045" s="272" t="s">
        <v>264</v>
      </c>
      <c r="I2045" s="272" t="s">
        <v>263</v>
      </c>
      <c r="J2045" s="272" t="s">
        <v>263</v>
      </c>
      <c r="K2045" s="272" t="s">
        <v>263</v>
      </c>
      <c r="L2045" s="272" t="s">
        <v>263</v>
      </c>
      <c r="M2045" s="272" t="s">
        <v>263</v>
      </c>
      <c r="N2045" s="272" t="s">
        <v>263</v>
      </c>
    </row>
    <row r="2046" spans="1:14">
      <c r="A2046" s="272">
        <v>812153</v>
      </c>
      <c r="B2046" s="272" t="s">
        <v>712</v>
      </c>
      <c r="C2046" s="272" t="s">
        <v>264</v>
      </c>
      <c r="D2046" s="272" t="s">
        <v>264</v>
      </c>
      <c r="E2046" s="272" t="s">
        <v>264</v>
      </c>
      <c r="F2046" s="272" t="s">
        <v>264</v>
      </c>
      <c r="G2046" s="272" t="s">
        <v>264</v>
      </c>
      <c r="H2046" s="272" t="s">
        <v>264</v>
      </c>
      <c r="I2046" s="272" t="s">
        <v>263</v>
      </c>
      <c r="J2046" s="272" t="s">
        <v>263</v>
      </c>
      <c r="K2046" s="272" t="s">
        <v>263</v>
      </c>
      <c r="L2046" s="272" t="s">
        <v>263</v>
      </c>
      <c r="M2046" s="272" t="s">
        <v>263</v>
      </c>
      <c r="N2046" s="272" t="s">
        <v>263</v>
      </c>
    </row>
    <row r="2047" spans="1:14">
      <c r="A2047" s="272">
        <v>812154</v>
      </c>
      <c r="B2047" s="272" t="s">
        <v>712</v>
      </c>
      <c r="C2047" s="272" t="s">
        <v>264</v>
      </c>
      <c r="D2047" s="272" t="s">
        <v>264</v>
      </c>
      <c r="E2047" s="272" t="s">
        <v>264</v>
      </c>
      <c r="F2047" s="272" t="s">
        <v>264</v>
      </c>
      <c r="G2047" s="272" t="s">
        <v>264</v>
      </c>
      <c r="H2047" s="272" t="s">
        <v>264</v>
      </c>
      <c r="I2047" s="272" t="s">
        <v>263</v>
      </c>
      <c r="J2047" s="272" t="s">
        <v>263</v>
      </c>
      <c r="K2047" s="272" t="s">
        <v>263</v>
      </c>
      <c r="L2047" s="272" t="s">
        <v>263</v>
      </c>
      <c r="M2047" s="272" t="s">
        <v>263</v>
      </c>
      <c r="N2047" s="272" t="s">
        <v>263</v>
      </c>
    </row>
    <row r="2048" spans="1:14">
      <c r="A2048" s="272">
        <v>812155</v>
      </c>
      <c r="B2048" s="272" t="s">
        <v>712</v>
      </c>
      <c r="C2048" s="272" t="s">
        <v>264</v>
      </c>
      <c r="D2048" s="272" t="s">
        <v>263</v>
      </c>
      <c r="E2048" s="272" t="s">
        <v>263</v>
      </c>
      <c r="F2048" s="272" t="s">
        <v>264</v>
      </c>
      <c r="G2048" s="272" t="s">
        <v>264</v>
      </c>
      <c r="H2048" s="272" t="s">
        <v>264</v>
      </c>
      <c r="I2048" s="272" t="s">
        <v>263</v>
      </c>
      <c r="J2048" s="272" t="s">
        <v>263</v>
      </c>
      <c r="K2048" s="272" t="s">
        <v>263</v>
      </c>
      <c r="L2048" s="272" t="s">
        <v>263</v>
      </c>
      <c r="M2048" s="272" t="s">
        <v>263</v>
      </c>
      <c r="N2048" s="272" t="s">
        <v>263</v>
      </c>
    </row>
    <row r="2049" spans="1:14">
      <c r="A2049" s="272">
        <v>812156</v>
      </c>
      <c r="B2049" s="272" t="s">
        <v>712</v>
      </c>
      <c r="C2049" s="272" t="s">
        <v>264</v>
      </c>
      <c r="D2049" s="272" t="s">
        <v>264</v>
      </c>
      <c r="E2049" s="272" t="s">
        <v>264</v>
      </c>
      <c r="F2049" s="272" t="s">
        <v>264</v>
      </c>
      <c r="G2049" s="272" t="s">
        <v>264</v>
      </c>
      <c r="H2049" s="272" t="s">
        <v>264</v>
      </c>
      <c r="I2049" s="272" t="s">
        <v>263</v>
      </c>
      <c r="J2049" s="272" t="s">
        <v>263</v>
      </c>
      <c r="K2049" s="272" t="s">
        <v>263</v>
      </c>
      <c r="L2049" s="272" t="s">
        <v>263</v>
      </c>
      <c r="M2049" s="272" t="s">
        <v>263</v>
      </c>
      <c r="N2049" s="272" t="s">
        <v>263</v>
      </c>
    </row>
    <row r="2050" spans="1:14">
      <c r="A2050" s="272">
        <v>812157</v>
      </c>
      <c r="B2050" s="272" t="s">
        <v>712</v>
      </c>
      <c r="C2050" s="272" t="s">
        <v>264</v>
      </c>
      <c r="D2050" s="272" t="s">
        <v>263</v>
      </c>
      <c r="E2050" s="272" t="s">
        <v>264</v>
      </c>
      <c r="F2050" s="272" t="s">
        <v>264</v>
      </c>
      <c r="G2050" s="272" t="s">
        <v>264</v>
      </c>
      <c r="H2050" s="272" t="s">
        <v>263</v>
      </c>
      <c r="I2050" s="272" t="s">
        <v>263</v>
      </c>
      <c r="J2050" s="272" t="s">
        <v>263</v>
      </c>
      <c r="K2050" s="272" t="s">
        <v>263</v>
      </c>
      <c r="L2050" s="272" t="s">
        <v>263</v>
      </c>
      <c r="M2050" s="272" t="s">
        <v>263</v>
      </c>
      <c r="N2050" s="272" t="s">
        <v>263</v>
      </c>
    </row>
    <row r="2051" spans="1:14">
      <c r="A2051" s="272">
        <v>812158</v>
      </c>
      <c r="B2051" s="272" t="s">
        <v>712</v>
      </c>
      <c r="C2051" s="272" t="s">
        <v>264</v>
      </c>
      <c r="D2051" s="272" t="s">
        <v>264</v>
      </c>
      <c r="E2051" s="272" t="s">
        <v>264</v>
      </c>
      <c r="F2051" s="272" t="s">
        <v>264</v>
      </c>
      <c r="G2051" s="272" t="s">
        <v>264</v>
      </c>
      <c r="H2051" s="272" t="s">
        <v>264</v>
      </c>
      <c r="I2051" s="272" t="s">
        <v>263</v>
      </c>
      <c r="J2051" s="272" t="s">
        <v>263</v>
      </c>
      <c r="K2051" s="272" t="s">
        <v>263</v>
      </c>
      <c r="L2051" s="272" t="s">
        <v>263</v>
      </c>
      <c r="M2051" s="272" t="s">
        <v>263</v>
      </c>
      <c r="N2051" s="272" t="s">
        <v>263</v>
      </c>
    </row>
    <row r="2052" spans="1:14">
      <c r="A2052" s="272">
        <v>812159</v>
      </c>
      <c r="B2052" s="272" t="s">
        <v>712</v>
      </c>
      <c r="C2052" s="272" t="s">
        <v>264</v>
      </c>
      <c r="D2052" s="272" t="s">
        <v>263</v>
      </c>
      <c r="E2052" s="272" t="s">
        <v>264</v>
      </c>
      <c r="F2052" s="272" t="s">
        <v>264</v>
      </c>
      <c r="G2052" s="272" t="s">
        <v>264</v>
      </c>
      <c r="H2052" s="272" t="s">
        <v>264</v>
      </c>
      <c r="I2052" s="272" t="s">
        <v>263</v>
      </c>
      <c r="J2052" s="272" t="s">
        <v>263</v>
      </c>
      <c r="K2052" s="272" t="s">
        <v>263</v>
      </c>
      <c r="L2052" s="272" t="s">
        <v>263</v>
      </c>
      <c r="M2052" s="272" t="s">
        <v>263</v>
      </c>
      <c r="N2052" s="272" t="s">
        <v>263</v>
      </c>
    </row>
    <row r="2053" spans="1:14">
      <c r="A2053" s="272">
        <v>812160</v>
      </c>
      <c r="B2053" s="272" t="s">
        <v>712</v>
      </c>
      <c r="C2053" s="272" t="s">
        <v>264</v>
      </c>
      <c r="D2053" s="272" t="s">
        <v>264</v>
      </c>
      <c r="E2053" s="272" t="s">
        <v>264</v>
      </c>
      <c r="F2053" s="272" t="s">
        <v>264</v>
      </c>
      <c r="G2053" s="272" t="s">
        <v>264</v>
      </c>
      <c r="H2053" s="272" t="s">
        <v>264</v>
      </c>
      <c r="I2053" s="272" t="s">
        <v>263</v>
      </c>
      <c r="J2053" s="272" t="s">
        <v>263</v>
      </c>
      <c r="K2053" s="272" t="s">
        <v>263</v>
      </c>
      <c r="L2053" s="272" t="s">
        <v>263</v>
      </c>
      <c r="M2053" s="272" t="s">
        <v>263</v>
      </c>
      <c r="N2053" s="272" t="s">
        <v>263</v>
      </c>
    </row>
    <row r="2054" spans="1:14">
      <c r="A2054" s="272">
        <v>812161</v>
      </c>
      <c r="B2054" s="272" t="s">
        <v>712</v>
      </c>
      <c r="C2054" s="272" t="s">
        <v>263</v>
      </c>
      <c r="D2054" s="272" t="s">
        <v>264</v>
      </c>
      <c r="E2054" s="272" t="s">
        <v>264</v>
      </c>
      <c r="F2054" s="272" t="s">
        <v>263</v>
      </c>
      <c r="G2054" s="272" t="s">
        <v>264</v>
      </c>
      <c r="H2054" s="272" t="s">
        <v>263</v>
      </c>
      <c r="I2054" s="272" t="s">
        <v>263</v>
      </c>
      <c r="J2054" s="272" t="s">
        <v>263</v>
      </c>
      <c r="K2054" s="272" t="s">
        <v>263</v>
      </c>
      <c r="L2054" s="272" t="s">
        <v>263</v>
      </c>
      <c r="M2054" s="272" t="s">
        <v>263</v>
      </c>
      <c r="N2054" s="272" t="s">
        <v>263</v>
      </c>
    </row>
    <row r="2055" spans="1:14">
      <c r="A2055" s="272">
        <v>812162</v>
      </c>
      <c r="B2055" s="272" t="s">
        <v>712</v>
      </c>
      <c r="C2055" s="272" t="s">
        <v>264</v>
      </c>
      <c r="D2055" s="272" t="s">
        <v>263</v>
      </c>
      <c r="E2055" s="272" t="s">
        <v>263</v>
      </c>
      <c r="F2055" s="272" t="s">
        <v>264</v>
      </c>
      <c r="G2055" s="272" t="s">
        <v>264</v>
      </c>
      <c r="H2055" s="272" t="s">
        <v>264</v>
      </c>
      <c r="I2055" s="272" t="s">
        <v>263</v>
      </c>
      <c r="J2055" s="272" t="s">
        <v>263</v>
      </c>
      <c r="K2055" s="272" t="s">
        <v>263</v>
      </c>
      <c r="L2055" s="272" t="s">
        <v>263</v>
      </c>
      <c r="M2055" s="272" t="s">
        <v>263</v>
      </c>
      <c r="N2055" s="272" t="s">
        <v>263</v>
      </c>
    </row>
    <row r="2056" spans="1:14">
      <c r="A2056" s="272">
        <v>812163</v>
      </c>
      <c r="B2056" s="272" t="s">
        <v>712</v>
      </c>
      <c r="C2056" s="272" t="s">
        <v>264</v>
      </c>
      <c r="D2056" s="272" t="s">
        <v>264</v>
      </c>
      <c r="E2056" s="272" t="s">
        <v>264</v>
      </c>
      <c r="F2056" s="272" t="s">
        <v>263</v>
      </c>
      <c r="G2056" s="272" t="s">
        <v>263</v>
      </c>
      <c r="H2056" s="272" t="s">
        <v>263</v>
      </c>
      <c r="I2056" s="272" t="s">
        <v>263</v>
      </c>
      <c r="J2056" s="272" t="s">
        <v>263</v>
      </c>
      <c r="K2056" s="272" t="s">
        <v>263</v>
      </c>
      <c r="L2056" s="272" t="s">
        <v>263</v>
      </c>
      <c r="M2056" s="272" t="s">
        <v>263</v>
      </c>
      <c r="N2056" s="272" t="s">
        <v>263</v>
      </c>
    </row>
    <row r="2057" spans="1:14">
      <c r="A2057" s="272">
        <v>812164</v>
      </c>
      <c r="B2057" s="272" t="s">
        <v>712</v>
      </c>
      <c r="C2057" s="272" t="s">
        <v>264</v>
      </c>
      <c r="D2057" s="272" t="s">
        <v>264</v>
      </c>
      <c r="E2057" s="272" t="s">
        <v>264</v>
      </c>
      <c r="F2057" s="272" t="s">
        <v>264</v>
      </c>
      <c r="G2057" s="272" t="s">
        <v>264</v>
      </c>
      <c r="H2057" s="272" t="s">
        <v>264</v>
      </c>
      <c r="I2057" s="272" t="s">
        <v>263</v>
      </c>
      <c r="J2057" s="272" t="s">
        <v>263</v>
      </c>
      <c r="K2057" s="272" t="s">
        <v>263</v>
      </c>
      <c r="L2057" s="272" t="s">
        <v>263</v>
      </c>
      <c r="M2057" s="272" t="s">
        <v>263</v>
      </c>
      <c r="N2057" s="272" t="s">
        <v>263</v>
      </c>
    </row>
    <row r="2058" spans="1:14">
      <c r="A2058" s="272">
        <v>812165</v>
      </c>
      <c r="B2058" s="272" t="s">
        <v>712</v>
      </c>
      <c r="C2058" s="272" t="s">
        <v>264</v>
      </c>
      <c r="D2058" s="272" t="s">
        <v>264</v>
      </c>
      <c r="E2058" s="272" t="s">
        <v>264</v>
      </c>
      <c r="F2058" s="272" t="s">
        <v>263</v>
      </c>
      <c r="G2058" s="272" t="s">
        <v>263</v>
      </c>
      <c r="H2058" s="272" t="s">
        <v>264</v>
      </c>
      <c r="I2058" s="272" t="s">
        <v>263</v>
      </c>
      <c r="J2058" s="272" t="s">
        <v>263</v>
      </c>
      <c r="K2058" s="272" t="s">
        <v>263</v>
      </c>
      <c r="L2058" s="272" t="s">
        <v>263</v>
      </c>
      <c r="M2058" s="272" t="s">
        <v>263</v>
      </c>
      <c r="N2058" s="272" t="s">
        <v>263</v>
      </c>
    </row>
    <row r="2059" spans="1:14">
      <c r="A2059" s="272">
        <v>812167</v>
      </c>
      <c r="B2059" s="272" t="s">
        <v>712</v>
      </c>
      <c r="C2059" s="272" t="s">
        <v>264</v>
      </c>
      <c r="D2059" s="272" t="s">
        <v>264</v>
      </c>
      <c r="E2059" s="272" t="s">
        <v>264</v>
      </c>
      <c r="F2059" s="272" t="s">
        <v>264</v>
      </c>
      <c r="G2059" s="272" t="s">
        <v>264</v>
      </c>
      <c r="H2059" s="272" t="s">
        <v>264</v>
      </c>
      <c r="I2059" s="272" t="s">
        <v>263</v>
      </c>
      <c r="J2059" s="272" t="s">
        <v>263</v>
      </c>
      <c r="K2059" s="272" t="s">
        <v>263</v>
      </c>
      <c r="L2059" s="272" t="s">
        <v>263</v>
      </c>
      <c r="M2059" s="272" t="s">
        <v>263</v>
      </c>
      <c r="N2059" s="272" t="s">
        <v>263</v>
      </c>
    </row>
    <row r="2060" spans="1:14">
      <c r="A2060" s="272">
        <v>812168</v>
      </c>
      <c r="B2060" s="272" t="s">
        <v>712</v>
      </c>
      <c r="C2060" s="272" t="s">
        <v>264</v>
      </c>
      <c r="D2060" s="272" t="s">
        <v>263</v>
      </c>
      <c r="E2060" s="272" t="s">
        <v>263</v>
      </c>
      <c r="F2060" s="272" t="s">
        <v>263</v>
      </c>
      <c r="G2060" s="272" t="s">
        <v>264</v>
      </c>
      <c r="H2060" s="272" t="s">
        <v>264</v>
      </c>
      <c r="I2060" s="272" t="s">
        <v>263</v>
      </c>
      <c r="J2060" s="272" t="s">
        <v>263</v>
      </c>
      <c r="K2060" s="272" t="s">
        <v>263</v>
      </c>
      <c r="L2060" s="272" t="s">
        <v>263</v>
      </c>
      <c r="M2060" s="272" t="s">
        <v>263</v>
      </c>
      <c r="N2060" s="272" t="s">
        <v>263</v>
      </c>
    </row>
    <row r="2061" spans="1:14">
      <c r="A2061" s="272">
        <v>812169</v>
      </c>
      <c r="B2061" s="272" t="s">
        <v>712</v>
      </c>
      <c r="C2061" s="272" t="s">
        <v>263</v>
      </c>
      <c r="D2061" s="272" t="s">
        <v>264</v>
      </c>
      <c r="E2061" s="272" t="s">
        <v>263</v>
      </c>
      <c r="F2061" s="272" t="s">
        <v>264</v>
      </c>
      <c r="G2061" s="272" t="s">
        <v>263</v>
      </c>
      <c r="H2061" s="272" t="s">
        <v>263</v>
      </c>
      <c r="I2061" s="272" t="s">
        <v>263</v>
      </c>
      <c r="J2061" s="272" t="s">
        <v>263</v>
      </c>
      <c r="K2061" s="272" t="s">
        <v>263</v>
      </c>
      <c r="L2061" s="272" t="s">
        <v>263</v>
      </c>
      <c r="M2061" s="272" t="s">
        <v>263</v>
      </c>
      <c r="N2061" s="272" t="s">
        <v>263</v>
      </c>
    </row>
    <row r="2062" spans="1:14">
      <c r="A2062" s="272">
        <v>812170</v>
      </c>
      <c r="B2062" s="272" t="s">
        <v>712</v>
      </c>
      <c r="C2062" s="272" t="s">
        <v>264</v>
      </c>
      <c r="D2062" s="272" t="s">
        <v>263</v>
      </c>
      <c r="E2062" s="272" t="s">
        <v>263</v>
      </c>
      <c r="F2062" s="272" t="s">
        <v>264</v>
      </c>
      <c r="G2062" s="272" t="s">
        <v>264</v>
      </c>
      <c r="H2062" s="272" t="s">
        <v>264</v>
      </c>
      <c r="I2062" s="272" t="s">
        <v>263</v>
      </c>
      <c r="J2062" s="272" t="s">
        <v>263</v>
      </c>
      <c r="K2062" s="272" t="s">
        <v>263</v>
      </c>
      <c r="L2062" s="272" t="s">
        <v>263</v>
      </c>
      <c r="M2062" s="272" t="s">
        <v>263</v>
      </c>
      <c r="N2062" s="272" t="s">
        <v>263</v>
      </c>
    </row>
    <row r="2063" spans="1:14">
      <c r="A2063" s="272">
        <v>812171</v>
      </c>
      <c r="B2063" s="272" t="s">
        <v>712</v>
      </c>
      <c r="C2063" s="272" t="s">
        <v>264</v>
      </c>
      <c r="D2063" s="272" t="s">
        <v>263</v>
      </c>
      <c r="E2063" s="272" t="s">
        <v>263</v>
      </c>
      <c r="F2063" s="272" t="s">
        <v>264</v>
      </c>
      <c r="G2063" s="272" t="s">
        <v>264</v>
      </c>
      <c r="H2063" s="272" t="s">
        <v>264</v>
      </c>
      <c r="I2063" s="272" t="s">
        <v>263</v>
      </c>
      <c r="J2063" s="272" t="s">
        <v>263</v>
      </c>
      <c r="K2063" s="272" t="s">
        <v>263</v>
      </c>
      <c r="L2063" s="272" t="s">
        <v>263</v>
      </c>
      <c r="M2063" s="272" t="s">
        <v>263</v>
      </c>
      <c r="N2063" s="272" t="s">
        <v>263</v>
      </c>
    </row>
    <row r="2064" spans="1:14">
      <c r="A2064" s="272">
        <v>812172</v>
      </c>
      <c r="B2064" s="272" t="s">
        <v>712</v>
      </c>
      <c r="C2064" s="272" t="s">
        <v>264</v>
      </c>
      <c r="D2064" s="272" t="s">
        <v>264</v>
      </c>
      <c r="E2064" s="272" t="s">
        <v>264</v>
      </c>
      <c r="F2064" s="272" t="s">
        <v>264</v>
      </c>
      <c r="G2064" s="272" t="s">
        <v>264</v>
      </c>
      <c r="H2064" s="272" t="s">
        <v>264</v>
      </c>
      <c r="I2064" s="272" t="s">
        <v>263</v>
      </c>
      <c r="J2064" s="272" t="s">
        <v>263</v>
      </c>
      <c r="K2064" s="272" t="s">
        <v>263</v>
      </c>
      <c r="L2064" s="272" t="s">
        <v>263</v>
      </c>
      <c r="M2064" s="272" t="s">
        <v>263</v>
      </c>
      <c r="N2064" s="272" t="s">
        <v>263</v>
      </c>
    </row>
    <row r="2065" spans="1:14">
      <c r="A2065" s="272">
        <v>812175</v>
      </c>
      <c r="B2065" s="272" t="s">
        <v>712</v>
      </c>
      <c r="C2065" s="272" t="s">
        <v>264</v>
      </c>
      <c r="D2065" s="272" t="s">
        <v>264</v>
      </c>
      <c r="E2065" s="272" t="s">
        <v>264</v>
      </c>
      <c r="F2065" s="272" t="s">
        <v>264</v>
      </c>
      <c r="G2065" s="272" t="s">
        <v>264</v>
      </c>
      <c r="H2065" s="272" t="s">
        <v>264</v>
      </c>
      <c r="I2065" s="272" t="s">
        <v>263</v>
      </c>
      <c r="J2065" s="272" t="s">
        <v>263</v>
      </c>
      <c r="K2065" s="272" t="s">
        <v>263</v>
      </c>
      <c r="L2065" s="272" t="s">
        <v>263</v>
      </c>
      <c r="M2065" s="272" t="s">
        <v>263</v>
      </c>
      <c r="N2065" s="272" t="s">
        <v>263</v>
      </c>
    </row>
    <row r="2066" spans="1:14">
      <c r="A2066" s="272">
        <v>812177</v>
      </c>
      <c r="B2066" s="272" t="s">
        <v>712</v>
      </c>
      <c r="C2066" s="272" t="s">
        <v>264</v>
      </c>
      <c r="D2066" s="272" t="s">
        <v>264</v>
      </c>
      <c r="E2066" s="272" t="s">
        <v>263</v>
      </c>
      <c r="F2066" s="272" t="s">
        <v>263</v>
      </c>
      <c r="G2066" s="272" t="s">
        <v>264</v>
      </c>
      <c r="H2066" s="272" t="s">
        <v>264</v>
      </c>
      <c r="I2066" s="272" t="s">
        <v>263</v>
      </c>
      <c r="J2066" s="272" t="s">
        <v>263</v>
      </c>
      <c r="K2066" s="272" t="s">
        <v>263</v>
      </c>
      <c r="L2066" s="272" t="s">
        <v>263</v>
      </c>
      <c r="M2066" s="272" t="s">
        <v>263</v>
      </c>
      <c r="N2066" s="272" t="s">
        <v>263</v>
      </c>
    </row>
    <row r="2067" spans="1:14">
      <c r="A2067" s="272">
        <v>812178</v>
      </c>
      <c r="B2067" s="272" t="s">
        <v>712</v>
      </c>
      <c r="C2067" s="272" t="s">
        <v>264</v>
      </c>
      <c r="D2067" s="272" t="s">
        <v>263</v>
      </c>
      <c r="E2067" s="272" t="s">
        <v>263</v>
      </c>
      <c r="F2067" s="272" t="s">
        <v>264</v>
      </c>
      <c r="G2067" s="272" t="s">
        <v>263</v>
      </c>
      <c r="H2067" s="272" t="s">
        <v>263</v>
      </c>
      <c r="I2067" s="272" t="s">
        <v>263</v>
      </c>
      <c r="J2067" s="272" t="s">
        <v>263</v>
      </c>
      <c r="K2067" s="272" t="s">
        <v>263</v>
      </c>
      <c r="L2067" s="272" t="s">
        <v>263</v>
      </c>
      <c r="M2067" s="272" t="s">
        <v>263</v>
      </c>
      <c r="N2067" s="272" t="s">
        <v>263</v>
      </c>
    </row>
    <row r="2068" spans="1:14">
      <c r="A2068" s="272">
        <v>812179</v>
      </c>
      <c r="B2068" s="272" t="s">
        <v>712</v>
      </c>
      <c r="C2068" s="272" t="s">
        <v>264</v>
      </c>
      <c r="D2068" s="272" t="s">
        <v>264</v>
      </c>
      <c r="E2068" s="272" t="s">
        <v>264</v>
      </c>
      <c r="F2068" s="272" t="s">
        <v>264</v>
      </c>
      <c r="G2068" s="272" t="s">
        <v>264</v>
      </c>
      <c r="H2068" s="272" t="s">
        <v>264</v>
      </c>
      <c r="I2068" s="272" t="s">
        <v>263</v>
      </c>
      <c r="J2068" s="272" t="s">
        <v>263</v>
      </c>
      <c r="K2068" s="272" t="s">
        <v>263</v>
      </c>
      <c r="L2068" s="272" t="s">
        <v>263</v>
      </c>
      <c r="M2068" s="272" t="s">
        <v>263</v>
      </c>
      <c r="N2068" s="272" t="s">
        <v>263</v>
      </c>
    </row>
    <row r="2069" spans="1:14">
      <c r="A2069" s="272">
        <v>812180</v>
      </c>
      <c r="B2069" s="272" t="s">
        <v>712</v>
      </c>
      <c r="C2069" s="272" t="s">
        <v>264</v>
      </c>
      <c r="D2069" s="272" t="s">
        <v>264</v>
      </c>
      <c r="E2069" s="272" t="s">
        <v>264</v>
      </c>
      <c r="F2069" s="272" t="s">
        <v>264</v>
      </c>
      <c r="G2069" s="272" t="s">
        <v>264</v>
      </c>
      <c r="H2069" s="272" t="s">
        <v>264</v>
      </c>
      <c r="I2069" s="272" t="s">
        <v>263</v>
      </c>
      <c r="J2069" s="272" t="s">
        <v>263</v>
      </c>
      <c r="K2069" s="272" t="s">
        <v>263</v>
      </c>
      <c r="L2069" s="272" t="s">
        <v>263</v>
      </c>
      <c r="M2069" s="272" t="s">
        <v>263</v>
      </c>
      <c r="N2069" s="272" t="s">
        <v>263</v>
      </c>
    </row>
    <row r="2070" spans="1:14">
      <c r="A2070" s="272">
        <v>812181</v>
      </c>
      <c r="B2070" s="272" t="s">
        <v>712</v>
      </c>
      <c r="C2070" s="272" t="s">
        <v>264</v>
      </c>
      <c r="D2070" s="272" t="s">
        <v>263</v>
      </c>
      <c r="E2070" s="272" t="s">
        <v>263</v>
      </c>
      <c r="F2070" s="272" t="s">
        <v>264</v>
      </c>
      <c r="G2070" s="272" t="s">
        <v>264</v>
      </c>
      <c r="H2070" s="272" t="s">
        <v>264</v>
      </c>
      <c r="I2070" s="272" t="s">
        <v>263</v>
      </c>
      <c r="J2070" s="272" t="s">
        <v>263</v>
      </c>
      <c r="K2070" s="272" t="s">
        <v>263</v>
      </c>
      <c r="L2070" s="272" t="s">
        <v>263</v>
      </c>
      <c r="M2070" s="272" t="s">
        <v>263</v>
      </c>
      <c r="N2070" s="272" t="s">
        <v>263</v>
      </c>
    </row>
    <row r="2071" spans="1:14">
      <c r="A2071" s="272">
        <v>812182</v>
      </c>
      <c r="B2071" s="272" t="s">
        <v>712</v>
      </c>
      <c r="C2071" s="272" t="s">
        <v>264</v>
      </c>
      <c r="D2071" s="272" t="s">
        <v>263</v>
      </c>
      <c r="E2071" s="272" t="s">
        <v>263</v>
      </c>
      <c r="F2071" s="272" t="s">
        <v>264</v>
      </c>
      <c r="G2071" s="272" t="s">
        <v>264</v>
      </c>
      <c r="H2071" s="272" t="s">
        <v>264</v>
      </c>
      <c r="I2071" s="272" t="s">
        <v>263</v>
      </c>
      <c r="J2071" s="272" t="s">
        <v>263</v>
      </c>
      <c r="K2071" s="272" t="s">
        <v>263</v>
      </c>
      <c r="L2071" s="272" t="s">
        <v>263</v>
      </c>
      <c r="M2071" s="272" t="s">
        <v>263</v>
      </c>
      <c r="N2071" s="272" t="s">
        <v>263</v>
      </c>
    </row>
    <row r="2072" spans="1:14">
      <c r="A2072" s="272">
        <v>812183</v>
      </c>
      <c r="B2072" s="272" t="s">
        <v>712</v>
      </c>
      <c r="C2072" s="272" t="s">
        <v>264</v>
      </c>
      <c r="D2072" s="272" t="s">
        <v>264</v>
      </c>
      <c r="E2072" s="272" t="s">
        <v>264</v>
      </c>
      <c r="F2072" s="272" t="s">
        <v>264</v>
      </c>
      <c r="G2072" s="272" t="s">
        <v>264</v>
      </c>
      <c r="H2072" s="272" t="s">
        <v>264</v>
      </c>
      <c r="I2072" s="272" t="s">
        <v>263</v>
      </c>
      <c r="J2072" s="272" t="s">
        <v>263</v>
      </c>
      <c r="K2072" s="272" t="s">
        <v>263</v>
      </c>
      <c r="L2072" s="272" t="s">
        <v>263</v>
      </c>
      <c r="M2072" s="272" t="s">
        <v>263</v>
      </c>
      <c r="N2072" s="272" t="s">
        <v>263</v>
      </c>
    </row>
    <row r="2073" spans="1:14">
      <c r="A2073" s="272">
        <v>812184</v>
      </c>
      <c r="B2073" s="272" t="s">
        <v>712</v>
      </c>
      <c r="C2073" s="272" t="s">
        <v>264</v>
      </c>
      <c r="D2073" s="272" t="s">
        <v>263</v>
      </c>
      <c r="E2073" s="272" t="s">
        <v>263</v>
      </c>
      <c r="F2073" s="272" t="s">
        <v>264</v>
      </c>
      <c r="G2073" s="272" t="s">
        <v>263</v>
      </c>
      <c r="H2073" s="272" t="s">
        <v>263</v>
      </c>
      <c r="I2073" s="272" t="s">
        <v>263</v>
      </c>
      <c r="J2073" s="272" t="s">
        <v>263</v>
      </c>
      <c r="K2073" s="272" t="s">
        <v>263</v>
      </c>
      <c r="L2073" s="272" t="s">
        <v>263</v>
      </c>
      <c r="M2073" s="272" t="s">
        <v>263</v>
      </c>
      <c r="N2073" s="272" t="s">
        <v>263</v>
      </c>
    </row>
    <row r="2074" spans="1:14">
      <c r="A2074" s="272">
        <v>812186</v>
      </c>
      <c r="B2074" s="272" t="s">
        <v>712</v>
      </c>
      <c r="C2074" s="272" t="s">
        <v>263</v>
      </c>
      <c r="D2074" s="272" t="s">
        <v>264</v>
      </c>
      <c r="E2074" s="272" t="s">
        <v>263</v>
      </c>
      <c r="F2074" s="272" t="s">
        <v>264</v>
      </c>
      <c r="G2074" s="272" t="s">
        <v>264</v>
      </c>
      <c r="H2074" s="272" t="s">
        <v>264</v>
      </c>
      <c r="I2074" s="272" t="s">
        <v>263</v>
      </c>
      <c r="J2074" s="272" t="s">
        <v>263</v>
      </c>
      <c r="K2074" s="272" t="s">
        <v>263</v>
      </c>
      <c r="L2074" s="272" t="s">
        <v>263</v>
      </c>
      <c r="M2074" s="272" t="s">
        <v>263</v>
      </c>
      <c r="N2074" s="272" t="s">
        <v>263</v>
      </c>
    </row>
    <row r="2075" spans="1:14">
      <c r="A2075" s="272">
        <v>812187</v>
      </c>
      <c r="B2075" s="272" t="s">
        <v>712</v>
      </c>
      <c r="C2075" s="272" t="s">
        <v>264</v>
      </c>
      <c r="D2075" s="272" t="s">
        <v>264</v>
      </c>
      <c r="E2075" s="272" t="s">
        <v>264</v>
      </c>
      <c r="F2075" s="272" t="s">
        <v>264</v>
      </c>
      <c r="G2075" s="272" t="s">
        <v>264</v>
      </c>
      <c r="H2075" s="272" t="s">
        <v>264</v>
      </c>
      <c r="I2075" s="272" t="s">
        <v>263</v>
      </c>
      <c r="J2075" s="272" t="s">
        <v>263</v>
      </c>
      <c r="K2075" s="272" t="s">
        <v>263</v>
      </c>
      <c r="L2075" s="272" t="s">
        <v>263</v>
      </c>
      <c r="M2075" s="272" t="s">
        <v>263</v>
      </c>
      <c r="N2075" s="272" t="s">
        <v>263</v>
      </c>
    </row>
    <row r="2076" spans="1:14">
      <c r="A2076" s="272">
        <v>812188</v>
      </c>
      <c r="B2076" s="272" t="s">
        <v>712</v>
      </c>
      <c r="C2076" s="272" t="s">
        <v>264</v>
      </c>
      <c r="D2076" s="272" t="s">
        <v>264</v>
      </c>
      <c r="E2076" s="272" t="s">
        <v>264</v>
      </c>
      <c r="F2076" s="272" t="s">
        <v>264</v>
      </c>
      <c r="G2076" s="272" t="s">
        <v>264</v>
      </c>
      <c r="H2076" s="272" t="s">
        <v>264</v>
      </c>
      <c r="I2076" s="272" t="s">
        <v>263</v>
      </c>
      <c r="J2076" s="272" t="s">
        <v>263</v>
      </c>
      <c r="K2076" s="272" t="s">
        <v>263</v>
      </c>
      <c r="L2076" s="272" t="s">
        <v>263</v>
      </c>
      <c r="M2076" s="272" t="s">
        <v>263</v>
      </c>
      <c r="N2076" s="272" t="s">
        <v>263</v>
      </c>
    </row>
    <row r="2077" spans="1:14">
      <c r="A2077" s="272">
        <v>812189</v>
      </c>
      <c r="B2077" s="272" t="s">
        <v>712</v>
      </c>
      <c r="C2077" s="272" t="s">
        <v>263</v>
      </c>
      <c r="D2077" s="272" t="s">
        <v>263</v>
      </c>
      <c r="E2077" s="272" t="s">
        <v>264</v>
      </c>
      <c r="F2077" s="272" t="s">
        <v>263</v>
      </c>
      <c r="G2077" s="272" t="s">
        <v>264</v>
      </c>
      <c r="H2077" s="272" t="s">
        <v>264</v>
      </c>
      <c r="I2077" s="272" t="s">
        <v>263</v>
      </c>
      <c r="J2077" s="272" t="s">
        <v>263</v>
      </c>
      <c r="K2077" s="272" t="s">
        <v>263</v>
      </c>
      <c r="L2077" s="272" t="s">
        <v>263</v>
      </c>
      <c r="M2077" s="272" t="s">
        <v>263</v>
      </c>
      <c r="N2077" s="272" t="s">
        <v>263</v>
      </c>
    </row>
    <row r="2078" spans="1:14">
      <c r="A2078" s="272">
        <v>812190</v>
      </c>
      <c r="B2078" s="272" t="s">
        <v>712</v>
      </c>
      <c r="C2078" s="272" t="s">
        <v>264</v>
      </c>
      <c r="D2078" s="272" t="s">
        <v>263</v>
      </c>
      <c r="E2078" s="272" t="s">
        <v>263</v>
      </c>
      <c r="F2078" s="272" t="s">
        <v>263</v>
      </c>
      <c r="G2078" s="272" t="s">
        <v>263</v>
      </c>
      <c r="H2078" s="272" t="s">
        <v>264</v>
      </c>
      <c r="I2078" s="272" t="s">
        <v>263</v>
      </c>
      <c r="J2078" s="272" t="s">
        <v>263</v>
      </c>
      <c r="K2078" s="272" t="s">
        <v>263</v>
      </c>
      <c r="L2078" s="272" t="s">
        <v>263</v>
      </c>
      <c r="M2078" s="272" t="s">
        <v>263</v>
      </c>
      <c r="N2078" s="272" t="s">
        <v>263</v>
      </c>
    </row>
    <row r="2079" spans="1:14">
      <c r="A2079" s="272">
        <v>812191</v>
      </c>
      <c r="B2079" s="272" t="s">
        <v>712</v>
      </c>
      <c r="C2079" s="272" t="s">
        <v>264</v>
      </c>
      <c r="D2079" s="272" t="s">
        <v>263</v>
      </c>
      <c r="E2079" s="272" t="s">
        <v>264</v>
      </c>
      <c r="F2079" s="272" t="s">
        <v>264</v>
      </c>
      <c r="G2079" s="272" t="s">
        <v>263</v>
      </c>
      <c r="H2079" s="272" t="s">
        <v>264</v>
      </c>
      <c r="I2079" s="272" t="s">
        <v>263</v>
      </c>
      <c r="J2079" s="272" t="s">
        <v>263</v>
      </c>
      <c r="K2079" s="272" t="s">
        <v>263</v>
      </c>
      <c r="L2079" s="272" t="s">
        <v>263</v>
      </c>
      <c r="M2079" s="272" t="s">
        <v>263</v>
      </c>
      <c r="N2079" s="272" t="s">
        <v>263</v>
      </c>
    </row>
    <row r="2080" spans="1:14">
      <c r="A2080" s="272">
        <v>812192</v>
      </c>
      <c r="B2080" s="272" t="s">
        <v>712</v>
      </c>
      <c r="C2080" s="272" t="s">
        <v>263</v>
      </c>
      <c r="D2080" s="272" t="s">
        <v>264</v>
      </c>
      <c r="E2080" s="272" t="s">
        <v>264</v>
      </c>
      <c r="F2080" s="272" t="s">
        <v>264</v>
      </c>
      <c r="G2080" s="272" t="s">
        <v>264</v>
      </c>
      <c r="H2080" s="272" t="s">
        <v>263</v>
      </c>
      <c r="I2080" s="272" t="s">
        <v>263</v>
      </c>
      <c r="J2080" s="272" t="s">
        <v>263</v>
      </c>
      <c r="K2080" s="272" t="s">
        <v>263</v>
      </c>
      <c r="L2080" s="272" t="s">
        <v>263</v>
      </c>
      <c r="M2080" s="272" t="s">
        <v>263</v>
      </c>
      <c r="N2080" s="272" t="s">
        <v>263</v>
      </c>
    </row>
    <row r="2081" spans="1:14">
      <c r="A2081" s="272">
        <v>812193</v>
      </c>
      <c r="B2081" s="272" t="s">
        <v>712</v>
      </c>
      <c r="C2081" s="272" t="s">
        <v>264</v>
      </c>
      <c r="D2081" s="272" t="s">
        <v>264</v>
      </c>
      <c r="E2081" s="272" t="s">
        <v>263</v>
      </c>
      <c r="F2081" s="272" t="s">
        <v>263</v>
      </c>
      <c r="G2081" s="272" t="s">
        <v>263</v>
      </c>
      <c r="H2081" s="272" t="s">
        <v>264</v>
      </c>
      <c r="I2081" s="272" t="s">
        <v>263</v>
      </c>
      <c r="J2081" s="272" t="s">
        <v>263</v>
      </c>
      <c r="K2081" s="272" t="s">
        <v>263</v>
      </c>
      <c r="L2081" s="272" t="s">
        <v>263</v>
      </c>
      <c r="M2081" s="272" t="s">
        <v>263</v>
      </c>
      <c r="N2081" s="272" t="s">
        <v>263</v>
      </c>
    </row>
    <row r="2082" spans="1:14">
      <c r="A2082" s="272">
        <v>812194</v>
      </c>
      <c r="B2082" s="272" t="s">
        <v>712</v>
      </c>
      <c r="C2082" s="272" t="s">
        <v>264</v>
      </c>
      <c r="D2082" s="272" t="s">
        <v>264</v>
      </c>
      <c r="E2082" s="272" t="s">
        <v>263</v>
      </c>
      <c r="F2082" s="272" t="s">
        <v>263</v>
      </c>
      <c r="G2082" s="272" t="s">
        <v>263</v>
      </c>
      <c r="H2082" s="272" t="s">
        <v>264</v>
      </c>
      <c r="I2082" s="272" t="s">
        <v>263</v>
      </c>
      <c r="J2082" s="272" t="s">
        <v>263</v>
      </c>
      <c r="K2082" s="272" t="s">
        <v>263</v>
      </c>
      <c r="L2082" s="272" t="s">
        <v>263</v>
      </c>
      <c r="M2082" s="272" t="s">
        <v>263</v>
      </c>
      <c r="N2082" s="272" t="s">
        <v>263</v>
      </c>
    </row>
    <row r="2083" spans="1:14">
      <c r="A2083" s="272">
        <v>812195</v>
      </c>
      <c r="B2083" s="272" t="s">
        <v>712</v>
      </c>
      <c r="C2083" s="272" t="s">
        <v>264</v>
      </c>
      <c r="D2083" s="272" t="s">
        <v>264</v>
      </c>
      <c r="E2083" s="272" t="s">
        <v>264</v>
      </c>
      <c r="F2083" s="272" t="s">
        <v>264</v>
      </c>
      <c r="G2083" s="272" t="s">
        <v>264</v>
      </c>
      <c r="H2083" s="272" t="s">
        <v>264</v>
      </c>
      <c r="I2083" s="272" t="s">
        <v>263</v>
      </c>
      <c r="J2083" s="272" t="s">
        <v>263</v>
      </c>
      <c r="K2083" s="272" t="s">
        <v>263</v>
      </c>
      <c r="L2083" s="272" t="s">
        <v>263</v>
      </c>
      <c r="M2083" s="272" t="s">
        <v>263</v>
      </c>
      <c r="N2083" s="272" t="s">
        <v>263</v>
      </c>
    </row>
    <row r="2084" spans="1:14">
      <c r="A2084" s="272">
        <v>812196</v>
      </c>
      <c r="B2084" s="272" t="s">
        <v>712</v>
      </c>
      <c r="C2084" s="272" t="s">
        <v>264</v>
      </c>
      <c r="D2084" s="272" t="s">
        <v>264</v>
      </c>
      <c r="E2084" s="272" t="s">
        <v>263</v>
      </c>
      <c r="F2084" s="272" t="s">
        <v>264</v>
      </c>
      <c r="G2084" s="272" t="s">
        <v>264</v>
      </c>
      <c r="H2084" s="272" t="s">
        <v>264</v>
      </c>
      <c r="I2084" s="272" t="s">
        <v>263</v>
      </c>
      <c r="J2084" s="272" t="s">
        <v>263</v>
      </c>
      <c r="K2084" s="272" t="s">
        <v>263</v>
      </c>
      <c r="L2084" s="272" t="s">
        <v>263</v>
      </c>
      <c r="M2084" s="272" t="s">
        <v>263</v>
      </c>
      <c r="N2084" s="272" t="s">
        <v>263</v>
      </c>
    </row>
    <row r="2085" spans="1:14">
      <c r="A2085" s="272">
        <v>812197</v>
      </c>
      <c r="B2085" s="272" t="s">
        <v>712</v>
      </c>
      <c r="C2085" s="272" t="s">
        <v>264</v>
      </c>
      <c r="D2085" s="272" t="s">
        <v>263</v>
      </c>
      <c r="E2085" s="272" t="s">
        <v>264</v>
      </c>
      <c r="F2085" s="272" t="s">
        <v>264</v>
      </c>
      <c r="G2085" s="272" t="s">
        <v>264</v>
      </c>
      <c r="H2085" s="272" t="s">
        <v>264</v>
      </c>
      <c r="I2085" s="272" t="s">
        <v>263</v>
      </c>
      <c r="J2085" s="272" t="s">
        <v>263</v>
      </c>
      <c r="K2085" s="272" t="s">
        <v>263</v>
      </c>
      <c r="L2085" s="272" t="s">
        <v>263</v>
      </c>
      <c r="M2085" s="272" t="s">
        <v>263</v>
      </c>
      <c r="N2085" s="272" t="s">
        <v>263</v>
      </c>
    </row>
    <row r="2086" spans="1:14">
      <c r="A2086" s="272">
        <v>812198</v>
      </c>
      <c r="B2086" s="272" t="s">
        <v>712</v>
      </c>
      <c r="C2086" s="272" t="s">
        <v>264</v>
      </c>
      <c r="D2086" s="272" t="s">
        <v>264</v>
      </c>
      <c r="E2086" s="272" t="s">
        <v>263</v>
      </c>
      <c r="F2086" s="272" t="s">
        <v>263</v>
      </c>
      <c r="G2086" s="272" t="s">
        <v>264</v>
      </c>
      <c r="H2086" s="272" t="s">
        <v>263</v>
      </c>
      <c r="I2086" s="272" t="s">
        <v>263</v>
      </c>
      <c r="J2086" s="272" t="s">
        <v>263</v>
      </c>
      <c r="K2086" s="272" t="s">
        <v>263</v>
      </c>
      <c r="L2086" s="272" t="s">
        <v>263</v>
      </c>
      <c r="M2086" s="272" t="s">
        <v>263</v>
      </c>
      <c r="N2086" s="272" t="s">
        <v>263</v>
      </c>
    </row>
    <row r="2087" spans="1:14">
      <c r="A2087" s="272">
        <v>812199</v>
      </c>
      <c r="B2087" s="272" t="s">
        <v>712</v>
      </c>
      <c r="C2087" s="272" t="s">
        <v>264</v>
      </c>
      <c r="D2087" s="272" t="s">
        <v>264</v>
      </c>
      <c r="E2087" s="272" t="s">
        <v>264</v>
      </c>
      <c r="F2087" s="272" t="s">
        <v>264</v>
      </c>
      <c r="G2087" s="272" t="s">
        <v>264</v>
      </c>
      <c r="H2087" s="272" t="s">
        <v>264</v>
      </c>
      <c r="I2087" s="272" t="s">
        <v>263</v>
      </c>
      <c r="J2087" s="272" t="s">
        <v>263</v>
      </c>
      <c r="K2087" s="272" t="s">
        <v>263</v>
      </c>
      <c r="L2087" s="272" t="s">
        <v>263</v>
      </c>
      <c r="M2087" s="272" t="s">
        <v>263</v>
      </c>
      <c r="N2087" s="272" t="s">
        <v>263</v>
      </c>
    </row>
    <row r="2088" spans="1:14">
      <c r="A2088" s="272">
        <v>812201</v>
      </c>
      <c r="B2088" s="272" t="s">
        <v>712</v>
      </c>
      <c r="C2088" s="272" t="s">
        <v>264</v>
      </c>
      <c r="D2088" s="272" t="s">
        <v>263</v>
      </c>
      <c r="E2088" s="272" t="s">
        <v>264</v>
      </c>
      <c r="F2088" s="272" t="s">
        <v>264</v>
      </c>
      <c r="G2088" s="272" t="s">
        <v>264</v>
      </c>
      <c r="H2088" s="272" t="s">
        <v>263</v>
      </c>
      <c r="I2088" s="272" t="s">
        <v>263</v>
      </c>
      <c r="J2088" s="272" t="s">
        <v>263</v>
      </c>
      <c r="K2088" s="272" t="s">
        <v>263</v>
      </c>
      <c r="L2088" s="272" t="s">
        <v>263</v>
      </c>
      <c r="M2088" s="272" t="s">
        <v>263</v>
      </c>
      <c r="N2088" s="272" t="s">
        <v>263</v>
      </c>
    </row>
    <row r="2089" spans="1:14">
      <c r="A2089" s="272">
        <v>812202</v>
      </c>
      <c r="B2089" s="272" t="s">
        <v>712</v>
      </c>
      <c r="C2089" s="272" t="s">
        <v>264</v>
      </c>
      <c r="D2089" s="272" t="s">
        <v>263</v>
      </c>
      <c r="E2089" s="272" t="s">
        <v>263</v>
      </c>
      <c r="F2089" s="272" t="s">
        <v>263</v>
      </c>
      <c r="G2089" s="272" t="s">
        <v>264</v>
      </c>
      <c r="H2089" s="272" t="s">
        <v>263</v>
      </c>
      <c r="I2089" s="272" t="s">
        <v>263</v>
      </c>
      <c r="J2089" s="272" t="s">
        <v>263</v>
      </c>
      <c r="K2089" s="272" t="s">
        <v>263</v>
      </c>
      <c r="L2089" s="272" t="s">
        <v>263</v>
      </c>
      <c r="M2089" s="272" t="s">
        <v>263</v>
      </c>
      <c r="N2089" s="272" t="s">
        <v>263</v>
      </c>
    </row>
    <row r="2090" spans="1:14">
      <c r="A2090" s="272">
        <v>812203</v>
      </c>
      <c r="B2090" s="272" t="s">
        <v>712</v>
      </c>
      <c r="C2090" s="272" t="s">
        <v>264</v>
      </c>
      <c r="D2090" s="272" t="s">
        <v>264</v>
      </c>
      <c r="E2090" s="272" t="s">
        <v>264</v>
      </c>
      <c r="F2090" s="272" t="s">
        <v>264</v>
      </c>
      <c r="G2090" s="272" t="s">
        <v>264</v>
      </c>
      <c r="H2090" s="272" t="s">
        <v>264</v>
      </c>
      <c r="I2090" s="272" t="s">
        <v>263</v>
      </c>
      <c r="J2090" s="272" t="s">
        <v>263</v>
      </c>
      <c r="K2090" s="272" t="s">
        <v>263</v>
      </c>
      <c r="L2090" s="272" t="s">
        <v>263</v>
      </c>
      <c r="M2090" s="272" t="s">
        <v>263</v>
      </c>
      <c r="N2090" s="272" t="s">
        <v>263</v>
      </c>
    </row>
    <row r="2091" spans="1:14">
      <c r="A2091" s="272">
        <v>812204</v>
      </c>
      <c r="B2091" s="272" t="s">
        <v>712</v>
      </c>
      <c r="C2091" s="272" t="s">
        <v>264</v>
      </c>
      <c r="D2091" s="272" t="s">
        <v>264</v>
      </c>
      <c r="E2091" s="272" t="s">
        <v>264</v>
      </c>
      <c r="F2091" s="272" t="s">
        <v>264</v>
      </c>
      <c r="G2091" s="272" t="s">
        <v>264</v>
      </c>
      <c r="H2091" s="272" t="s">
        <v>264</v>
      </c>
      <c r="I2091" s="272" t="s">
        <v>263</v>
      </c>
      <c r="J2091" s="272" t="s">
        <v>263</v>
      </c>
      <c r="K2091" s="272" t="s">
        <v>263</v>
      </c>
      <c r="L2091" s="272" t="s">
        <v>263</v>
      </c>
      <c r="M2091" s="272" t="s">
        <v>263</v>
      </c>
      <c r="N2091" s="272" t="s">
        <v>263</v>
      </c>
    </row>
    <row r="2092" spans="1:14">
      <c r="A2092" s="272">
        <v>812205</v>
      </c>
      <c r="B2092" s="272" t="s">
        <v>712</v>
      </c>
      <c r="C2092" s="272" t="s">
        <v>264</v>
      </c>
      <c r="D2092" s="272" t="s">
        <v>263</v>
      </c>
      <c r="E2092" s="272" t="s">
        <v>263</v>
      </c>
      <c r="F2092" s="272" t="s">
        <v>264</v>
      </c>
      <c r="G2092" s="272" t="s">
        <v>264</v>
      </c>
      <c r="H2092" s="272" t="s">
        <v>264</v>
      </c>
      <c r="I2092" s="272" t="s">
        <v>263</v>
      </c>
      <c r="J2092" s="272" t="s">
        <v>263</v>
      </c>
      <c r="K2092" s="272" t="s">
        <v>263</v>
      </c>
      <c r="L2092" s="272" t="s">
        <v>263</v>
      </c>
      <c r="M2092" s="272" t="s">
        <v>263</v>
      </c>
      <c r="N2092" s="272" t="s">
        <v>263</v>
      </c>
    </row>
    <row r="2093" spans="1:14">
      <c r="A2093" s="272">
        <v>812206</v>
      </c>
      <c r="B2093" s="272" t="s">
        <v>712</v>
      </c>
      <c r="C2093" s="272" t="s">
        <v>264</v>
      </c>
      <c r="D2093" s="272" t="s">
        <v>263</v>
      </c>
      <c r="E2093" s="272" t="s">
        <v>264</v>
      </c>
      <c r="F2093" s="272" t="s">
        <v>264</v>
      </c>
      <c r="G2093" s="272" t="s">
        <v>264</v>
      </c>
      <c r="H2093" s="272" t="s">
        <v>264</v>
      </c>
      <c r="I2093" s="272" t="s">
        <v>263</v>
      </c>
      <c r="J2093" s="272" t="s">
        <v>263</v>
      </c>
      <c r="K2093" s="272" t="s">
        <v>263</v>
      </c>
      <c r="L2093" s="272" t="s">
        <v>263</v>
      </c>
      <c r="M2093" s="272" t="s">
        <v>263</v>
      </c>
      <c r="N2093" s="272" t="s">
        <v>263</v>
      </c>
    </row>
    <row r="2094" spans="1:14">
      <c r="A2094" s="272">
        <v>812207</v>
      </c>
      <c r="B2094" s="272" t="s">
        <v>712</v>
      </c>
      <c r="C2094" s="272" t="s">
        <v>264</v>
      </c>
      <c r="D2094" s="272" t="s">
        <v>264</v>
      </c>
      <c r="E2094" s="272" t="s">
        <v>263</v>
      </c>
      <c r="F2094" s="272" t="s">
        <v>263</v>
      </c>
      <c r="G2094" s="272" t="s">
        <v>263</v>
      </c>
      <c r="H2094" s="272" t="s">
        <v>264</v>
      </c>
      <c r="I2094" s="272" t="s">
        <v>263</v>
      </c>
      <c r="J2094" s="272" t="s">
        <v>263</v>
      </c>
      <c r="K2094" s="272" t="s">
        <v>263</v>
      </c>
      <c r="L2094" s="272" t="s">
        <v>263</v>
      </c>
      <c r="M2094" s="272" t="s">
        <v>263</v>
      </c>
      <c r="N2094" s="272" t="s">
        <v>263</v>
      </c>
    </row>
    <row r="2095" spans="1:14">
      <c r="A2095" s="272">
        <v>812208</v>
      </c>
      <c r="B2095" s="272" t="s">
        <v>712</v>
      </c>
      <c r="C2095" s="272" t="s">
        <v>263</v>
      </c>
      <c r="D2095" s="272" t="s">
        <v>264</v>
      </c>
      <c r="E2095" s="272" t="s">
        <v>264</v>
      </c>
      <c r="F2095" s="272" t="s">
        <v>263</v>
      </c>
      <c r="G2095" s="272" t="s">
        <v>264</v>
      </c>
      <c r="H2095" s="272" t="s">
        <v>264</v>
      </c>
      <c r="I2095" s="272" t="s">
        <v>263</v>
      </c>
      <c r="J2095" s="272" t="s">
        <v>263</v>
      </c>
      <c r="K2095" s="272" t="s">
        <v>263</v>
      </c>
      <c r="L2095" s="272" t="s">
        <v>263</v>
      </c>
      <c r="M2095" s="272" t="s">
        <v>263</v>
      </c>
      <c r="N2095" s="272" t="s">
        <v>263</v>
      </c>
    </row>
    <row r="2096" spans="1:14">
      <c r="A2096" s="272">
        <v>812210</v>
      </c>
      <c r="B2096" s="272" t="s">
        <v>712</v>
      </c>
      <c r="C2096" s="272" t="s">
        <v>264</v>
      </c>
      <c r="D2096" s="272" t="s">
        <v>264</v>
      </c>
      <c r="E2096" s="272" t="s">
        <v>264</v>
      </c>
      <c r="F2096" s="272" t="s">
        <v>264</v>
      </c>
      <c r="G2096" s="272" t="s">
        <v>264</v>
      </c>
      <c r="H2096" s="272" t="s">
        <v>264</v>
      </c>
      <c r="I2096" s="272" t="s">
        <v>263</v>
      </c>
      <c r="J2096" s="272" t="s">
        <v>263</v>
      </c>
      <c r="K2096" s="272" t="s">
        <v>263</v>
      </c>
      <c r="L2096" s="272" t="s">
        <v>263</v>
      </c>
      <c r="M2096" s="272" t="s">
        <v>263</v>
      </c>
      <c r="N2096" s="272" t="s">
        <v>263</v>
      </c>
    </row>
    <row r="2097" spans="1:14">
      <c r="A2097" s="272">
        <v>812211</v>
      </c>
      <c r="B2097" s="272" t="s">
        <v>712</v>
      </c>
      <c r="C2097" s="272" t="s">
        <v>264</v>
      </c>
      <c r="D2097" s="272" t="s">
        <v>264</v>
      </c>
      <c r="E2097" s="272" t="s">
        <v>264</v>
      </c>
      <c r="F2097" s="272" t="s">
        <v>263</v>
      </c>
      <c r="G2097" s="272" t="s">
        <v>263</v>
      </c>
      <c r="H2097" s="272" t="s">
        <v>264</v>
      </c>
      <c r="I2097" s="272" t="s">
        <v>263</v>
      </c>
      <c r="J2097" s="272" t="s">
        <v>263</v>
      </c>
      <c r="K2097" s="272" t="s">
        <v>263</v>
      </c>
      <c r="L2097" s="272" t="s">
        <v>263</v>
      </c>
      <c r="M2097" s="272" t="s">
        <v>263</v>
      </c>
      <c r="N2097" s="272" t="s">
        <v>263</v>
      </c>
    </row>
    <row r="2098" spans="1:14">
      <c r="A2098" s="272">
        <v>812212</v>
      </c>
      <c r="B2098" s="272" t="s">
        <v>712</v>
      </c>
      <c r="C2098" s="272" t="s">
        <v>264</v>
      </c>
      <c r="D2098" s="272" t="s">
        <v>264</v>
      </c>
      <c r="E2098" s="272" t="s">
        <v>264</v>
      </c>
      <c r="F2098" s="272" t="s">
        <v>263</v>
      </c>
      <c r="G2098" s="272" t="s">
        <v>263</v>
      </c>
      <c r="H2098" s="272" t="s">
        <v>263</v>
      </c>
      <c r="I2098" s="272" t="s">
        <v>263</v>
      </c>
      <c r="J2098" s="272" t="s">
        <v>263</v>
      </c>
      <c r="K2098" s="272" t="s">
        <v>263</v>
      </c>
      <c r="L2098" s="272" t="s">
        <v>263</v>
      </c>
      <c r="M2098" s="272" t="s">
        <v>263</v>
      </c>
      <c r="N2098" s="272" t="s">
        <v>263</v>
      </c>
    </row>
    <row r="2099" spans="1:14">
      <c r="A2099" s="272">
        <v>812214</v>
      </c>
      <c r="B2099" s="272" t="s">
        <v>712</v>
      </c>
      <c r="C2099" s="272" t="s">
        <v>264</v>
      </c>
      <c r="D2099" s="272" t="s">
        <v>264</v>
      </c>
      <c r="E2099" s="272" t="s">
        <v>264</v>
      </c>
      <c r="F2099" s="272" t="s">
        <v>264</v>
      </c>
      <c r="G2099" s="272" t="s">
        <v>264</v>
      </c>
      <c r="H2099" s="272" t="s">
        <v>264</v>
      </c>
      <c r="I2099" s="272" t="s">
        <v>263</v>
      </c>
      <c r="J2099" s="272" t="s">
        <v>263</v>
      </c>
      <c r="K2099" s="272" t="s">
        <v>263</v>
      </c>
      <c r="L2099" s="272" t="s">
        <v>263</v>
      </c>
      <c r="M2099" s="272" t="s">
        <v>263</v>
      </c>
      <c r="N2099" s="272" t="s">
        <v>263</v>
      </c>
    </row>
    <row r="2100" spans="1:14">
      <c r="A2100" s="272">
        <v>812215</v>
      </c>
      <c r="B2100" s="272" t="s">
        <v>712</v>
      </c>
      <c r="C2100" s="272" t="s">
        <v>264</v>
      </c>
      <c r="D2100" s="272" t="s">
        <v>264</v>
      </c>
      <c r="E2100" s="272" t="s">
        <v>264</v>
      </c>
      <c r="F2100" s="272" t="s">
        <v>264</v>
      </c>
      <c r="G2100" s="272" t="s">
        <v>264</v>
      </c>
      <c r="H2100" s="272" t="s">
        <v>264</v>
      </c>
      <c r="I2100" s="272" t="s">
        <v>263</v>
      </c>
      <c r="J2100" s="272" t="s">
        <v>263</v>
      </c>
      <c r="K2100" s="272" t="s">
        <v>263</v>
      </c>
      <c r="L2100" s="272" t="s">
        <v>263</v>
      </c>
      <c r="M2100" s="272" t="s">
        <v>263</v>
      </c>
      <c r="N2100" s="272" t="s">
        <v>263</v>
      </c>
    </row>
    <row r="2101" spans="1:14">
      <c r="A2101" s="272">
        <v>812216</v>
      </c>
      <c r="B2101" s="272" t="s">
        <v>712</v>
      </c>
      <c r="C2101" s="272" t="s">
        <v>264</v>
      </c>
      <c r="D2101" s="272" t="s">
        <v>264</v>
      </c>
      <c r="E2101" s="272" t="s">
        <v>264</v>
      </c>
      <c r="F2101" s="272" t="s">
        <v>264</v>
      </c>
      <c r="G2101" s="272" t="s">
        <v>264</v>
      </c>
      <c r="H2101" s="272" t="s">
        <v>264</v>
      </c>
      <c r="I2101" s="272" t="s">
        <v>263</v>
      </c>
      <c r="J2101" s="272" t="s">
        <v>263</v>
      </c>
      <c r="K2101" s="272" t="s">
        <v>263</v>
      </c>
      <c r="L2101" s="272" t="s">
        <v>263</v>
      </c>
      <c r="M2101" s="272" t="s">
        <v>263</v>
      </c>
      <c r="N2101" s="272" t="s">
        <v>263</v>
      </c>
    </row>
    <row r="2102" spans="1:14">
      <c r="A2102" s="272">
        <v>812217</v>
      </c>
      <c r="B2102" s="272" t="s">
        <v>712</v>
      </c>
      <c r="C2102" s="272" t="s">
        <v>264</v>
      </c>
      <c r="D2102" s="272" t="s">
        <v>264</v>
      </c>
      <c r="E2102" s="272" t="s">
        <v>264</v>
      </c>
      <c r="F2102" s="272" t="s">
        <v>264</v>
      </c>
      <c r="G2102" s="272" t="s">
        <v>264</v>
      </c>
      <c r="H2102" s="272" t="s">
        <v>264</v>
      </c>
      <c r="I2102" s="272" t="s">
        <v>263</v>
      </c>
      <c r="J2102" s="272" t="s">
        <v>263</v>
      </c>
      <c r="K2102" s="272" t="s">
        <v>263</v>
      </c>
      <c r="L2102" s="272" t="s">
        <v>263</v>
      </c>
      <c r="M2102" s="272" t="s">
        <v>263</v>
      </c>
      <c r="N2102" s="272" t="s">
        <v>263</v>
      </c>
    </row>
    <row r="2103" spans="1:14">
      <c r="A2103" s="272">
        <v>812218</v>
      </c>
      <c r="B2103" s="272" t="s">
        <v>712</v>
      </c>
      <c r="C2103" s="272" t="s">
        <v>264</v>
      </c>
      <c r="D2103" s="272" t="s">
        <v>264</v>
      </c>
      <c r="E2103" s="272" t="s">
        <v>264</v>
      </c>
      <c r="F2103" s="272" t="s">
        <v>264</v>
      </c>
      <c r="G2103" s="272" t="s">
        <v>263</v>
      </c>
      <c r="H2103" s="272" t="s">
        <v>264</v>
      </c>
      <c r="I2103" s="272" t="s">
        <v>263</v>
      </c>
      <c r="J2103" s="272" t="s">
        <v>263</v>
      </c>
      <c r="K2103" s="272" t="s">
        <v>263</v>
      </c>
      <c r="L2103" s="272" t="s">
        <v>263</v>
      </c>
      <c r="M2103" s="272" t="s">
        <v>263</v>
      </c>
      <c r="N2103" s="272" t="s">
        <v>263</v>
      </c>
    </row>
    <row r="2104" spans="1:14">
      <c r="A2104" s="272">
        <v>812219</v>
      </c>
      <c r="B2104" s="272" t="s">
        <v>712</v>
      </c>
      <c r="C2104" s="272" t="s">
        <v>264</v>
      </c>
      <c r="D2104" s="272" t="s">
        <v>264</v>
      </c>
      <c r="E2104" s="272" t="s">
        <v>264</v>
      </c>
      <c r="F2104" s="272" t="s">
        <v>264</v>
      </c>
      <c r="G2104" s="272" t="s">
        <v>264</v>
      </c>
      <c r="H2104" s="272" t="s">
        <v>263</v>
      </c>
      <c r="I2104" s="272" t="s">
        <v>263</v>
      </c>
      <c r="J2104" s="272" t="s">
        <v>263</v>
      </c>
      <c r="K2104" s="272" t="s">
        <v>263</v>
      </c>
      <c r="L2104" s="272" t="s">
        <v>263</v>
      </c>
      <c r="M2104" s="272" t="s">
        <v>263</v>
      </c>
      <c r="N2104" s="272" t="s">
        <v>263</v>
      </c>
    </row>
    <row r="2105" spans="1:14">
      <c r="A2105" s="272">
        <v>812220</v>
      </c>
      <c r="B2105" s="272" t="s">
        <v>712</v>
      </c>
      <c r="C2105" s="272" t="s">
        <v>264</v>
      </c>
      <c r="D2105" s="272" t="s">
        <v>264</v>
      </c>
      <c r="E2105" s="272" t="s">
        <v>264</v>
      </c>
      <c r="F2105" s="272" t="s">
        <v>264</v>
      </c>
      <c r="G2105" s="272" t="s">
        <v>264</v>
      </c>
      <c r="H2105" s="272" t="s">
        <v>264</v>
      </c>
      <c r="I2105" s="272" t="s">
        <v>263</v>
      </c>
      <c r="J2105" s="272" t="s">
        <v>263</v>
      </c>
      <c r="K2105" s="272" t="s">
        <v>263</v>
      </c>
      <c r="L2105" s="272" t="s">
        <v>263</v>
      </c>
      <c r="M2105" s="272" t="s">
        <v>263</v>
      </c>
      <c r="N2105" s="272" t="s">
        <v>263</v>
      </c>
    </row>
    <row r="2106" spans="1:14">
      <c r="A2106" s="272">
        <v>812221</v>
      </c>
      <c r="B2106" s="272" t="s">
        <v>712</v>
      </c>
      <c r="C2106" s="272" t="s">
        <v>264</v>
      </c>
      <c r="D2106" s="272" t="s">
        <v>263</v>
      </c>
      <c r="E2106" s="272" t="s">
        <v>263</v>
      </c>
      <c r="F2106" s="272" t="s">
        <v>264</v>
      </c>
      <c r="G2106" s="272" t="s">
        <v>264</v>
      </c>
      <c r="H2106" s="272" t="s">
        <v>264</v>
      </c>
      <c r="I2106" s="272" t="s">
        <v>263</v>
      </c>
      <c r="J2106" s="272" t="s">
        <v>263</v>
      </c>
      <c r="K2106" s="272" t="s">
        <v>263</v>
      </c>
      <c r="L2106" s="272" t="s">
        <v>263</v>
      </c>
      <c r="M2106" s="272" t="s">
        <v>263</v>
      </c>
      <c r="N2106" s="272" t="s">
        <v>263</v>
      </c>
    </row>
    <row r="2107" spans="1:14">
      <c r="A2107" s="272">
        <v>812222</v>
      </c>
      <c r="B2107" s="272" t="s">
        <v>712</v>
      </c>
      <c r="C2107" s="272" t="s">
        <v>264</v>
      </c>
      <c r="D2107" s="272" t="s">
        <v>264</v>
      </c>
      <c r="E2107" s="272" t="s">
        <v>264</v>
      </c>
      <c r="F2107" s="272" t="s">
        <v>264</v>
      </c>
      <c r="G2107" s="272" t="s">
        <v>264</v>
      </c>
      <c r="H2107" s="272" t="s">
        <v>264</v>
      </c>
      <c r="I2107" s="272" t="s">
        <v>263</v>
      </c>
      <c r="J2107" s="272" t="s">
        <v>263</v>
      </c>
      <c r="K2107" s="272" t="s">
        <v>263</v>
      </c>
      <c r="L2107" s="272" t="s">
        <v>263</v>
      </c>
      <c r="M2107" s="272" t="s">
        <v>263</v>
      </c>
      <c r="N2107" s="272" t="s">
        <v>263</v>
      </c>
    </row>
    <row r="2108" spans="1:14">
      <c r="A2108" s="272">
        <v>812223</v>
      </c>
      <c r="B2108" s="272" t="s">
        <v>712</v>
      </c>
      <c r="C2108" s="272" t="s">
        <v>264</v>
      </c>
      <c r="D2108" s="272" t="s">
        <v>264</v>
      </c>
      <c r="E2108" s="272" t="s">
        <v>263</v>
      </c>
      <c r="F2108" s="272" t="s">
        <v>263</v>
      </c>
      <c r="G2108" s="272" t="s">
        <v>263</v>
      </c>
      <c r="H2108" s="272" t="s">
        <v>264</v>
      </c>
      <c r="I2108" s="272" t="s">
        <v>263</v>
      </c>
      <c r="J2108" s="272" t="s">
        <v>263</v>
      </c>
      <c r="K2108" s="272" t="s">
        <v>263</v>
      </c>
      <c r="L2108" s="272" t="s">
        <v>263</v>
      </c>
      <c r="M2108" s="272" t="s">
        <v>263</v>
      </c>
      <c r="N2108" s="272" t="s">
        <v>263</v>
      </c>
    </row>
    <row r="2109" spans="1:14">
      <c r="A2109" s="272">
        <v>812224</v>
      </c>
      <c r="B2109" s="272" t="s">
        <v>712</v>
      </c>
      <c r="C2109" s="272" t="s">
        <v>264</v>
      </c>
      <c r="D2109" s="272" t="s">
        <v>263</v>
      </c>
      <c r="E2109" s="272" t="s">
        <v>263</v>
      </c>
      <c r="F2109" s="272" t="s">
        <v>264</v>
      </c>
      <c r="G2109" s="272" t="s">
        <v>264</v>
      </c>
      <c r="H2109" s="272" t="s">
        <v>264</v>
      </c>
      <c r="I2109" s="272" t="s">
        <v>263</v>
      </c>
      <c r="J2109" s="272" t="s">
        <v>263</v>
      </c>
      <c r="K2109" s="272" t="s">
        <v>263</v>
      </c>
      <c r="L2109" s="272" t="s">
        <v>263</v>
      </c>
      <c r="M2109" s="272" t="s">
        <v>263</v>
      </c>
      <c r="N2109" s="272" t="s">
        <v>263</v>
      </c>
    </row>
    <row r="2110" spans="1:14">
      <c r="A2110" s="272">
        <v>812225</v>
      </c>
      <c r="B2110" s="272" t="s">
        <v>712</v>
      </c>
      <c r="C2110" s="272" t="s">
        <v>264</v>
      </c>
      <c r="D2110" s="272" t="s">
        <v>263</v>
      </c>
      <c r="E2110" s="272" t="s">
        <v>263</v>
      </c>
      <c r="F2110" s="272" t="s">
        <v>264</v>
      </c>
      <c r="G2110" s="272" t="s">
        <v>264</v>
      </c>
      <c r="H2110" s="272" t="s">
        <v>264</v>
      </c>
      <c r="I2110" s="272" t="s">
        <v>263</v>
      </c>
      <c r="J2110" s="272" t="s">
        <v>263</v>
      </c>
      <c r="K2110" s="272" t="s">
        <v>263</v>
      </c>
      <c r="L2110" s="272" t="s">
        <v>263</v>
      </c>
      <c r="M2110" s="272" t="s">
        <v>263</v>
      </c>
      <c r="N2110" s="272" t="s">
        <v>263</v>
      </c>
    </row>
    <row r="2111" spans="1:14">
      <c r="A2111" s="272">
        <v>812226</v>
      </c>
      <c r="B2111" s="272" t="s">
        <v>712</v>
      </c>
      <c r="C2111" s="272" t="s">
        <v>264</v>
      </c>
      <c r="D2111" s="272" t="s">
        <v>264</v>
      </c>
      <c r="E2111" s="272" t="s">
        <v>263</v>
      </c>
      <c r="F2111" s="272" t="s">
        <v>263</v>
      </c>
      <c r="G2111" s="272" t="s">
        <v>264</v>
      </c>
      <c r="H2111" s="272" t="s">
        <v>264</v>
      </c>
      <c r="I2111" s="272" t="s">
        <v>263</v>
      </c>
      <c r="J2111" s="272" t="s">
        <v>263</v>
      </c>
      <c r="K2111" s="272" t="s">
        <v>263</v>
      </c>
      <c r="L2111" s="272" t="s">
        <v>263</v>
      </c>
      <c r="M2111" s="272" t="s">
        <v>263</v>
      </c>
      <c r="N2111" s="272" t="s">
        <v>263</v>
      </c>
    </row>
    <row r="2112" spans="1:14">
      <c r="A2112" s="272">
        <v>812227</v>
      </c>
      <c r="B2112" s="272" t="s">
        <v>712</v>
      </c>
      <c r="C2112" s="272" t="s">
        <v>264</v>
      </c>
      <c r="D2112" s="272" t="s">
        <v>264</v>
      </c>
      <c r="E2112" s="272" t="s">
        <v>264</v>
      </c>
      <c r="F2112" s="272" t="s">
        <v>264</v>
      </c>
      <c r="G2112" s="272" t="s">
        <v>264</v>
      </c>
      <c r="H2112" s="272" t="s">
        <v>264</v>
      </c>
      <c r="I2112" s="272" t="s">
        <v>263</v>
      </c>
      <c r="J2112" s="272" t="s">
        <v>263</v>
      </c>
      <c r="K2112" s="272" t="s">
        <v>263</v>
      </c>
      <c r="L2112" s="272" t="s">
        <v>263</v>
      </c>
      <c r="M2112" s="272" t="s">
        <v>263</v>
      </c>
      <c r="N2112" s="272" t="s">
        <v>263</v>
      </c>
    </row>
    <row r="2113" spans="1:14">
      <c r="A2113" s="272">
        <v>812228</v>
      </c>
      <c r="B2113" s="272" t="s">
        <v>712</v>
      </c>
      <c r="C2113" s="272" t="s">
        <v>264</v>
      </c>
      <c r="D2113" s="272" t="s">
        <v>263</v>
      </c>
      <c r="E2113" s="272" t="s">
        <v>263</v>
      </c>
      <c r="F2113" s="272" t="s">
        <v>264</v>
      </c>
      <c r="G2113" s="272" t="s">
        <v>264</v>
      </c>
      <c r="H2113" s="272" t="s">
        <v>264</v>
      </c>
      <c r="I2113" s="272" t="s">
        <v>263</v>
      </c>
      <c r="J2113" s="272" t="s">
        <v>263</v>
      </c>
      <c r="K2113" s="272" t="s">
        <v>263</v>
      </c>
      <c r="L2113" s="272" t="s">
        <v>263</v>
      </c>
      <c r="M2113" s="272" t="s">
        <v>263</v>
      </c>
      <c r="N2113" s="272" t="s">
        <v>263</v>
      </c>
    </row>
    <row r="2114" spans="1:14">
      <c r="A2114" s="272">
        <v>812229</v>
      </c>
      <c r="B2114" s="272" t="s">
        <v>712</v>
      </c>
      <c r="C2114" s="272" t="s">
        <v>264</v>
      </c>
      <c r="D2114" s="272" t="s">
        <v>264</v>
      </c>
      <c r="E2114" s="272" t="s">
        <v>264</v>
      </c>
      <c r="F2114" s="272" t="s">
        <v>264</v>
      </c>
      <c r="G2114" s="272" t="s">
        <v>264</v>
      </c>
      <c r="H2114" s="272" t="s">
        <v>264</v>
      </c>
      <c r="I2114" s="272" t="s">
        <v>263</v>
      </c>
      <c r="J2114" s="272" t="s">
        <v>263</v>
      </c>
      <c r="K2114" s="272" t="s">
        <v>263</v>
      </c>
      <c r="L2114" s="272" t="s">
        <v>263</v>
      </c>
      <c r="M2114" s="272" t="s">
        <v>263</v>
      </c>
      <c r="N2114" s="272" t="s">
        <v>263</v>
      </c>
    </row>
    <row r="2115" spans="1:14">
      <c r="A2115" s="272">
        <v>812230</v>
      </c>
      <c r="B2115" s="272" t="s">
        <v>712</v>
      </c>
      <c r="C2115" s="272" t="s">
        <v>264</v>
      </c>
      <c r="D2115" s="272" t="s">
        <v>264</v>
      </c>
      <c r="E2115" s="272" t="s">
        <v>263</v>
      </c>
      <c r="F2115" s="272" t="s">
        <v>264</v>
      </c>
      <c r="G2115" s="272" t="s">
        <v>263</v>
      </c>
      <c r="H2115" s="272" t="s">
        <v>263</v>
      </c>
      <c r="I2115" s="272" t="s">
        <v>263</v>
      </c>
      <c r="J2115" s="272" t="s">
        <v>263</v>
      </c>
      <c r="K2115" s="272" t="s">
        <v>263</v>
      </c>
      <c r="L2115" s="272" t="s">
        <v>263</v>
      </c>
      <c r="M2115" s="272" t="s">
        <v>263</v>
      </c>
      <c r="N2115" s="272" t="s">
        <v>263</v>
      </c>
    </row>
    <row r="2116" spans="1:14">
      <c r="A2116" s="272">
        <v>812231</v>
      </c>
      <c r="B2116" s="272" t="s">
        <v>712</v>
      </c>
      <c r="C2116" s="272" t="s">
        <v>264</v>
      </c>
      <c r="D2116" s="272" t="s">
        <v>263</v>
      </c>
      <c r="E2116" s="272" t="s">
        <v>264</v>
      </c>
      <c r="F2116" s="272" t="s">
        <v>264</v>
      </c>
      <c r="G2116" s="272" t="s">
        <v>263</v>
      </c>
      <c r="H2116" s="272" t="s">
        <v>264</v>
      </c>
      <c r="I2116" s="272" t="s">
        <v>263</v>
      </c>
      <c r="J2116" s="272" t="s">
        <v>263</v>
      </c>
      <c r="K2116" s="272" t="s">
        <v>263</v>
      </c>
      <c r="L2116" s="272" t="s">
        <v>263</v>
      </c>
      <c r="M2116" s="272" t="s">
        <v>263</v>
      </c>
      <c r="N2116" s="272" t="s">
        <v>263</v>
      </c>
    </row>
    <row r="2117" spans="1:14">
      <c r="A2117" s="272">
        <v>812232</v>
      </c>
      <c r="B2117" s="272" t="s">
        <v>712</v>
      </c>
      <c r="C2117" s="272" t="s">
        <v>264</v>
      </c>
      <c r="D2117" s="272" t="s">
        <v>264</v>
      </c>
      <c r="E2117" s="272" t="s">
        <v>264</v>
      </c>
      <c r="F2117" s="272" t="s">
        <v>264</v>
      </c>
      <c r="G2117" s="272" t="s">
        <v>264</v>
      </c>
      <c r="H2117" s="272" t="s">
        <v>264</v>
      </c>
      <c r="I2117" s="272" t="s">
        <v>263</v>
      </c>
      <c r="J2117" s="272" t="s">
        <v>263</v>
      </c>
      <c r="K2117" s="272" t="s">
        <v>263</v>
      </c>
      <c r="L2117" s="272" t="s">
        <v>263</v>
      </c>
      <c r="M2117" s="272" t="s">
        <v>263</v>
      </c>
      <c r="N2117" s="272" t="s">
        <v>263</v>
      </c>
    </row>
    <row r="2118" spans="1:14">
      <c r="A2118" s="272">
        <v>812233</v>
      </c>
      <c r="B2118" s="272" t="s">
        <v>712</v>
      </c>
      <c r="C2118" s="272" t="s">
        <v>264</v>
      </c>
      <c r="D2118" s="272" t="s">
        <v>264</v>
      </c>
      <c r="E2118" s="272" t="s">
        <v>263</v>
      </c>
      <c r="F2118" s="272" t="s">
        <v>264</v>
      </c>
      <c r="G2118" s="272" t="s">
        <v>263</v>
      </c>
      <c r="H2118" s="272" t="s">
        <v>263</v>
      </c>
      <c r="I2118" s="272" t="s">
        <v>263</v>
      </c>
      <c r="J2118" s="272" t="s">
        <v>263</v>
      </c>
      <c r="K2118" s="272" t="s">
        <v>263</v>
      </c>
      <c r="L2118" s="272" t="s">
        <v>263</v>
      </c>
      <c r="M2118" s="272" t="s">
        <v>263</v>
      </c>
      <c r="N2118" s="272" t="s">
        <v>263</v>
      </c>
    </row>
    <row r="2119" spans="1:14">
      <c r="A2119" s="272">
        <v>812234</v>
      </c>
      <c r="B2119" s="272" t="s">
        <v>712</v>
      </c>
      <c r="C2119" s="272" t="s">
        <v>264</v>
      </c>
      <c r="D2119" s="272" t="s">
        <v>264</v>
      </c>
      <c r="E2119" s="272" t="s">
        <v>264</v>
      </c>
      <c r="F2119" s="272" t="s">
        <v>264</v>
      </c>
      <c r="G2119" s="272" t="s">
        <v>264</v>
      </c>
      <c r="H2119" s="272" t="s">
        <v>264</v>
      </c>
      <c r="I2119" s="272" t="s">
        <v>263</v>
      </c>
      <c r="J2119" s="272" t="s">
        <v>263</v>
      </c>
      <c r="K2119" s="272" t="s">
        <v>263</v>
      </c>
      <c r="L2119" s="272" t="s">
        <v>263</v>
      </c>
      <c r="M2119" s="272" t="s">
        <v>263</v>
      </c>
      <c r="N2119" s="272" t="s">
        <v>263</v>
      </c>
    </row>
    <row r="2120" spans="1:14">
      <c r="A2120" s="272">
        <v>812235</v>
      </c>
      <c r="B2120" s="272" t="s">
        <v>712</v>
      </c>
      <c r="C2120" s="272" t="s">
        <v>264</v>
      </c>
      <c r="D2120" s="272" t="s">
        <v>263</v>
      </c>
      <c r="E2120" s="272" t="s">
        <v>263</v>
      </c>
      <c r="F2120" s="272" t="s">
        <v>264</v>
      </c>
      <c r="G2120" s="272" t="s">
        <v>264</v>
      </c>
      <c r="H2120" s="272" t="s">
        <v>264</v>
      </c>
      <c r="I2120" s="272" t="s">
        <v>263</v>
      </c>
      <c r="J2120" s="272" t="s">
        <v>263</v>
      </c>
      <c r="K2120" s="272" t="s">
        <v>263</v>
      </c>
      <c r="L2120" s="272" t="s">
        <v>263</v>
      </c>
      <c r="M2120" s="272" t="s">
        <v>263</v>
      </c>
      <c r="N2120" s="272" t="s">
        <v>263</v>
      </c>
    </row>
    <row r="2121" spans="1:14">
      <c r="A2121" s="272">
        <v>812236</v>
      </c>
      <c r="B2121" s="272" t="s">
        <v>712</v>
      </c>
      <c r="C2121" s="272" t="s">
        <v>263</v>
      </c>
      <c r="D2121" s="272" t="s">
        <v>264</v>
      </c>
      <c r="E2121" s="272" t="s">
        <v>263</v>
      </c>
      <c r="F2121" s="272" t="s">
        <v>264</v>
      </c>
      <c r="G2121" s="272" t="s">
        <v>264</v>
      </c>
      <c r="H2121" s="272" t="s">
        <v>263</v>
      </c>
      <c r="I2121" s="272" t="s">
        <v>263</v>
      </c>
      <c r="J2121" s="272" t="s">
        <v>263</v>
      </c>
      <c r="K2121" s="272" t="s">
        <v>263</v>
      </c>
      <c r="L2121" s="272" t="s">
        <v>263</v>
      </c>
      <c r="M2121" s="272" t="s">
        <v>263</v>
      </c>
      <c r="N2121" s="272" t="s">
        <v>263</v>
      </c>
    </row>
    <row r="2122" spans="1:14">
      <c r="A2122" s="272">
        <v>812237</v>
      </c>
      <c r="B2122" s="272" t="s">
        <v>712</v>
      </c>
      <c r="C2122" s="272" t="s">
        <v>264</v>
      </c>
      <c r="D2122" s="272" t="s">
        <v>264</v>
      </c>
      <c r="E2122" s="272" t="s">
        <v>264</v>
      </c>
      <c r="F2122" s="272" t="s">
        <v>264</v>
      </c>
      <c r="G2122" s="272" t="s">
        <v>264</v>
      </c>
      <c r="H2122" s="272" t="s">
        <v>264</v>
      </c>
      <c r="I2122" s="272" t="s">
        <v>263</v>
      </c>
      <c r="J2122" s="272" t="s">
        <v>263</v>
      </c>
      <c r="K2122" s="272" t="s">
        <v>263</v>
      </c>
      <c r="L2122" s="272" t="s">
        <v>263</v>
      </c>
      <c r="M2122" s="272" t="s">
        <v>263</v>
      </c>
      <c r="N2122" s="272" t="s">
        <v>263</v>
      </c>
    </row>
    <row r="2123" spans="1:14">
      <c r="A2123" s="272">
        <v>812238</v>
      </c>
      <c r="B2123" s="272" t="s">
        <v>712</v>
      </c>
      <c r="C2123" s="272" t="s">
        <v>264</v>
      </c>
      <c r="D2123" s="272" t="s">
        <v>264</v>
      </c>
      <c r="E2123" s="272" t="s">
        <v>263</v>
      </c>
      <c r="F2123" s="272" t="s">
        <v>264</v>
      </c>
      <c r="G2123" s="272" t="s">
        <v>263</v>
      </c>
      <c r="H2123" s="272" t="s">
        <v>264</v>
      </c>
      <c r="I2123" s="272" t="s">
        <v>263</v>
      </c>
      <c r="J2123" s="272" t="s">
        <v>263</v>
      </c>
      <c r="K2123" s="272" t="s">
        <v>263</v>
      </c>
      <c r="L2123" s="272" t="s">
        <v>263</v>
      </c>
      <c r="M2123" s="272" t="s">
        <v>263</v>
      </c>
      <c r="N2123" s="272" t="s">
        <v>263</v>
      </c>
    </row>
    <row r="2124" spans="1:14">
      <c r="A2124" s="272">
        <v>812239</v>
      </c>
      <c r="B2124" s="272" t="s">
        <v>712</v>
      </c>
      <c r="C2124" s="272" t="s">
        <v>263</v>
      </c>
      <c r="D2124" s="272" t="s">
        <v>264</v>
      </c>
      <c r="E2124" s="272" t="s">
        <v>264</v>
      </c>
      <c r="F2124" s="272" t="s">
        <v>264</v>
      </c>
      <c r="G2124" s="272" t="s">
        <v>264</v>
      </c>
      <c r="H2124" s="272" t="s">
        <v>264</v>
      </c>
      <c r="I2124" s="272" t="s">
        <v>263</v>
      </c>
      <c r="J2124" s="272" t="s">
        <v>263</v>
      </c>
      <c r="K2124" s="272" t="s">
        <v>263</v>
      </c>
      <c r="L2124" s="272" t="s">
        <v>263</v>
      </c>
      <c r="M2124" s="272" t="s">
        <v>263</v>
      </c>
      <c r="N2124" s="272" t="s">
        <v>263</v>
      </c>
    </row>
    <row r="2125" spans="1:14">
      <c r="A2125" s="272">
        <v>812240</v>
      </c>
      <c r="B2125" s="272" t="s">
        <v>712</v>
      </c>
      <c r="C2125" s="272" t="s">
        <v>263</v>
      </c>
      <c r="D2125" s="272" t="s">
        <v>264</v>
      </c>
      <c r="E2125" s="272" t="s">
        <v>264</v>
      </c>
      <c r="F2125" s="272" t="s">
        <v>263</v>
      </c>
      <c r="G2125" s="272" t="s">
        <v>263</v>
      </c>
      <c r="H2125" s="272" t="s">
        <v>264</v>
      </c>
      <c r="I2125" s="272" t="s">
        <v>263</v>
      </c>
      <c r="J2125" s="272" t="s">
        <v>263</v>
      </c>
      <c r="K2125" s="272" t="s">
        <v>263</v>
      </c>
      <c r="L2125" s="272" t="s">
        <v>263</v>
      </c>
      <c r="M2125" s="272" t="s">
        <v>263</v>
      </c>
      <c r="N2125" s="272" t="s">
        <v>263</v>
      </c>
    </row>
    <row r="2126" spans="1:14">
      <c r="A2126" s="272">
        <v>812241</v>
      </c>
      <c r="B2126" s="272" t="s">
        <v>712</v>
      </c>
      <c r="C2126" s="272" t="s">
        <v>263</v>
      </c>
      <c r="D2126" s="272" t="s">
        <v>264</v>
      </c>
      <c r="E2126" s="272" t="s">
        <v>264</v>
      </c>
      <c r="F2126" s="272" t="s">
        <v>264</v>
      </c>
      <c r="G2126" s="272" t="s">
        <v>263</v>
      </c>
      <c r="H2126" s="272" t="s">
        <v>264</v>
      </c>
      <c r="I2126" s="272" t="s">
        <v>263</v>
      </c>
      <c r="J2126" s="272" t="s">
        <v>263</v>
      </c>
      <c r="K2126" s="272" t="s">
        <v>263</v>
      </c>
      <c r="L2126" s="272" t="s">
        <v>263</v>
      </c>
      <c r="M2126" s="272" t="s">
        <v>263</v>
      </c>
      <c r="N2126" s="272" t="s">
        <v>263</v>
      </c>
    </row>
    <row r="2127" spans="1:14">
      <c r="A2127" s="272">
        <v>812242</v>
      </c>
      <c r="B2127" s="272" t="s">
        <v>712</v>
      </c>
      <c r="C2127" s="272" t="s">
        <v>264</v>
      </c>
      <c r="D2127" s="272" t="s">
        <v>264</v>
      </c>
      <c r="E2127" s="272" t="s">
        <v>264</v>
      </c>
      <c r="F2127" s="272" t="s">
        <v>263</v>
      </c>
      <c r="G2127" s="272" t="s">
        <v>263</v>
      </c>
      <c r="H2127" s="272" t="s">
        <v>263</v>
      </c>
      <c r="I2127" s="272" t="s">
        <v>263</v>
      </c>
      <c r="J2127" s="272" t="s">
        <v>263</v>
      </c>
      <c r="K2127" s="272" t="s">
        <v>263</v>
      </c>
      <c r="L2127" s="272" t="s">
        <v>263</v>
      </c>
      <c r="M2127" s="272" t="s">
        <v>263</v>
      </c>
      <c r="N2127" s="272" t="s">
        <v>263</v>
      </c>
    </row>
    <row r="2128" spans="1:14">
      <c r="A2128" s="272">
        <v>812243</v>
      </c>
      <c r="B2128" s="272" t="s">
        <v>712</v>
      </c>
      <c r="C2128" s="272" t="s">
        <v>264</v>
      </c>
      <c r="D2128" s="272" t="s">
        <v>264</v>
      </c>
      <c r="E2128" s="272" t="s">
        <v>264</v>
      </c>
      <c r="F2128" s="272" t="s">
        <v>264</v>
      </c>
      <c r="G2128" s="272" t="s">
        <v>263</v>
      </c>
      <c r="H2128" s="272" t="s">
        <v>264</v>
      </c>
      <c r="I2128" s="272" t="s">
        <v>263</v>
      </c>
      <c r="J2128" s="272" t="s">
        <v>263</v>
      </c>
      <c r="K2128" s="272" t="s">
        <v>263</v>
      </c>
      <c r="L2128" s="272" t="s">
        <v>263</v>
      </c>
      <c r="M2128" s="272" t="s">
        <v>263</v>
      </c>
      <c r="N2128" s="272" t="s">
        <v>263</v>
      </c>
    </row>
    <row r="2129" spans="1:14">
      <c r="A2129" s="272">
        <v>812244</v>
      </c>
      <c r="B2129" s="272" t="s">
        <v>712</v>
      </c>
      <c r="C2129" s="272" t="s">
        <v>264</v>
      </c>
      <c r="D2129" s="272" t="s">
        <v>263</v>
      </c>
      <c r="E2129" s="272" t="s">
        <v>264</v>
      </c>
      <c r="F2129" s="272" t="s">
        <v>264</v>
      </c>
      <c r="G2129" s="272" t="s">
        <v>263</v>
      </c>
      <c r="H2129" s="272" t="s">
        <v>264</v>
      </c>
      <c r="I2129" s="272" t="s">
        <v>263</v>
      </c>
      <c r="J2129" s="272" t="s">
        <v>263</v>
      </c>
      <c r="K2129" s="272" t="s">
        <v>263</v>
      </c>
      <c r="L2129" s="272" t="s">
        <v>263</v>
      </c>
      <c r="M2129" s="272" t="s">
        <v>263</v>
      </c>
      <c r="N2129" s="272" t="s">
        <v>263</v>
      </c>
    </row>
    <row r="2130" spans="1:14">
      <c r="A2130" s="272">
        <v>812245</v>
      </c>
      <c r="B2130" s="272" t="s">
        <v>712</v>
      </c>
      <c r="C2130" s="272" t="s">
        <v>264</v>
      </c>
      <c r="D2130" s="272" t="s">
        <v>264</v>
      </c>
      <c r="E2130" s="272" t="s">
        <v>264</v>
      </c>
      <c r="F2130" s="272" t="s">
        <v>263</v>
      </c>
      <c r="G2130" s="272" t="s">
        <v>263</v>
      </c>
      <c r="H2130" s="272" t="s">
        <v>263</v>
      </c>
      <c r="I2130" s="272" t="s">
        <v>263</v>
      </c>
      <c r="J2130" s="272" t="s">
        <v>263</v>
      </c>
      <c r="K2130" s="272" t="s">
        <v>263</v>
      </c>
      <c r="L2130" s="272" t="s">
        <v>263</v>
      </c>
      <c r="M2130" s="272" t="s">
        <v>263</v>
      </c>
      <c r="N2130" s="272" t="s">
        <v>263</v>
      </c>
    </row>
    <row r="2131" spans="1:14">
      <c r="A2131" s="272">
        <v>812247</v>
      </c>
      <c r="B2131" s="272" t="s">
        <v>712</v>
      </c>
      <c r="C2131" s="272" t="s">
        <v>264</v>
      </c>
      <c r="D2131" s="272" t="s">
        <v>264</v>
      </c>
      <c r="E2131" s="272" t="s">
        <v>264</v>
      </c>
      <c r="F2131" s="272" t="s">
        <v>264</v>
      </c>
      <c r="G2131" s="272" t="s">
        <v>264</v>
      </c>
      <c r="H2131" s="272" t="s">
        <v>264</v>
      </c>
      <c r="I2131" s="272" t="s">
        <v>263</v>
      </c>
      <c r="J2131" s="272" t="s">
        <v>263</v>
      </c>
      <c r="K2131" s="272" t="s">
        <v>263</v>
      </c>
      <c r="L2131" s="272" t="s">
        <v>263</v>
      </c>
      <c r="M2131" s="272" t="s">
        <v>263</v>
      </c>
      <c r="N2131" s="272" t="s">
        <v>263</v>
      </c>
    </row>
    <row r="2132" spans="1:14">
      <c r="A2132" s="272">
        <v>812248</v>
      </c>
      <c r="B2132" s="272" t="s">
        <v>712</v>
      </c>
      <c r="C2132" s="272" t="s">
        <v>264</v>
      </c>
      <c r="D2132" s="272" t="s">
        <v>263</v>
      </c>
      <c r="E2132" s="272" t="s">
        <v>263</v>
      </c>
      <c r="F2132" s="272" t="s">
        <v>264</v>
      </c>
      <c r="G2132" s="272" t="s">
        <v>263</v>
      </c>
      <c r="H2132" s="272" t="s">
        <v>264</v>
      </c>
      <c r="I2132" s="272" t="s">
        <v>263</v>
      </c>
      <c r="J2132" s="272" t="s">
        <v>263</v>
      </c>
      <c r="K2132" s="272" t="s">
        <v>263</v>
      </c>
      <c r="L2132" s="272" t="s">
        <v>263</v>
      </c>
      <c r="M2132" s="272" t="s">
        <v>263</v>
      </c>
      <c r="N2132" s="272" t="s">
        <v>263</v>
      </c>
    </row>
    <row r="2133" spans="1:14">
      <c r="A2133" s="272">
        <v>812250</v>
      </c>
      <c r="B2133" s="272" t="s">
        <v>712</v>
      </c>
      <c r="C2133" s="272" t="s">
        <v>264</v>
      </c>
      <c r="D2133" s="272" t="s">
        <v>264</v>
      </c>
      <c r="E2133" s="272" t="s">
        <v>263</v>
      </c>
      <c r="F2133" s="272" t="s">
        <v>264</v>
      </c>
      <c r="G2133" s="272" t="s">
        <v>264</v>
      </c>
      <c r="H2133" s="272" t="s">
        <v>263</v>
      </c>
      <c r="I2133" s="272" t="s">
        <v>263</v>
      </c>
      <c r="J2133" s="272" t="s">
        <v>263</v>
      </c>
      <c r="K2133" s="272" t="s">
        <v>263</v>
      </c>
      <c r="L2133" s="272" t="s">
        <v>263</v>
      </c>
      <c r="M2133" s="272" t="s">
        <v>263</v>
      </c>
      <c r="N2133" s="272" t="s">
        <v>263</v>
      </c>
    </row>
    <row r="2134" spans="1:14">
      <c r="A2134" s="272">
        <v>812251</v>
      </c>
      <c r="B2134" s="272" t="s">
        <v>712</v>
      </c>
      <c r="C2134" s="272" t="s">
        <v>264</v>
      </c>
      <c r="D2134" s="272" t="s">
        <v>264</v>
      </c>
      <c r="E2134" s="272" t="s">
        <v>263</v>
      </c>
      <c r="F2134" s="272" t="s">
        <v>264</v>
      </c>
      <c r="G2134" s="272" t="s">
        <v>264</v>
      </c>
      <c r="H2134" s="272" t="s">
        <v>264</v>
      </c>
      <c r="I2134" s="272" t="s">
        <v>263</v>
      </c>
      <c r="J2134" s="272" t="s">
        <v>263</v>
      </c>
      <c r="K2134" s="272" t="s">
        <v>263</v>
      </c>
      <c r="L2134" s="272" t="s">
        <v>263</v>
      </c>
      <c r="M2134" s="272" t="s">
        <v>263</v>
      </c>
      <c r="N2134" s="272" t="s">
        <v>263</v>
      </c>
    </row>
    <row r="2135" spans="1:14">
      <c r="A2135" s="272">
        <v>812252</v>
      </c>
      <c r="B2135" s="272" t="s">
        <v>712</v>
      </c>
      <c r="C2135" s="272" t="s">
        <v>264</v>
      </c>
      <c r="D2135" s="272" t="s">
        <v>264</v>
      </c>
      <c r="E2135" s="272" t="s">
        <v>264</v>
      </c>
      <c r="F2135" s="272" t="s">
        <v>264</v>
      </c>
      <c r="G2135" s="272" t="s">
        <v>264</v>
      </c>
      <c r="H2135" s="272" t="s">
        <v>264</v>
      </c>
      <c r="I2135" s="272" t="s">
        <v>263</v>
      </c>
      <c r="J2135" s="272" t="s">
        <v>263</v>
      </c>
      <c r="K2135" s="272" t="s">
        <v>263</v>
      </c>
      <c r="L2135" s="272" t="s">
        <v>263</v>
      </c>
      <c r="M2135" s="272" t="s">
        <v>263</v>
      </c>
      <c r="N2135" s="272" t="s">
        <v>263</v>
      </c>
    </row>
    <row r="2136" spans="1:14">
      <c r="A2136" s="272">
        <v>812253</v>
      </c>
      <c r="B2136" s="272" t="s">
        <v>712</v>
      </c>
      <c r="C2136" s="272" t="s">
        <v>264</v>
      </c>
      <c r="D2136" s="272" t="s">
        <v>263</v>
      </c>
      <c r="E2136" s="272" t="s">
        <v>264</v>
      </c>
      <c r="F2136" s="272" t="s">
        <v>264</v>
      </c>
      <c r="G2136" s="272" t="s">
        <v>264</v>
      </c>
      <c r="H2136" s="272" t="s">
        <v>264</v>
      </c>
      <c r="I2136" s="272" t="s">
        <v>263</v>
      </c>
      <c r="J2136" s="272" t="s">
        <v>263</v>
      </c>
      <c r="K2136" s="272" t="s">
        <v>263</v>
      </c>
      <c r="L2136" s="272" t="s">
        <v>263</v>
      </c>
      <c r="M2136" s="272" t="s">
        <v>263</v>
      </c>
      <c r="N2136" s="272" t="s">
        <v>263</v>
      </c>
    </row>
    <row r="2137" spans="1:14">
      <c r="A2137" s="272">
        <v>812254</v>
      </c>
      <c r="B2137" s="272" t="s">
        <v>712</v>
      </c>
      <c r="C2137" s="272" t="s">
        <v>263</v>
      </c>
      <c r="D2137" s="272" t="s">
        <v>263</v>
      </c>
      <c r="E2137" s="272" t="s">
        <v>263</v>
      </c>
      <c r="F2137" s="272" t="s">
        <v>264</v>
      </c>
      <c r="G2137" s="272" t="s">
        <v>264</v>
      </c>
      <c r="H2137" s="272" t="s">
        <v>264</v>
      </c>
      <c r="I2137" s="272" t="s">
        <v>263</v>
      </c>
      <c r="J2137" s="272" t="s">
        <v>263</v>
      </c>
      <c r="K2137" s="272" t="s">
        <v>263</v>
      </c>
      <c r="L2137" s="272" t="s">
        <v>263</v>
      </c>
      <c r="M2137" s="272" t="s">
        <v>263</v>
      </c>
      <c r="N2137" s="272" t="s">
        <v>263</v>
      </c>
    </row>
    <row r="2138" spans="1:14">
      <c r="A2138" s="272">
        <v>812255</v>
      </c>
      <c r="B2138" s="272" t="s">
        <v>712</v>
      </c>
      <c r="C2138" s="272" t="s">
        <v>264</v>
      </c>
      <c r="D2138" s="272" t="s">
        <v>264</v>
      </c>
      <c r="E2138" s="272" t="s">
        <v>264</v>
      </c>
      <c r="F2138" s="272" t="s">
        <v>264</v>
      </c>
      <c r="G2138" s="272" t="s">
        <v>263</v>
      </c>
      <c r="H2138" s="272" t="s">
        <v>264</v>
      </c>
      <c r="I2138" s="272" t="s">
        <v>263</v>
      </c>
      <c r="J2138" s="272" t="s">
        <v>263</v>
      </c>
      <c r="K2138" s="272" t="s">
        <v>263</v>
      </c>
      <c r="L2138" s="272" t="s">
        <v>263</v>
      </c>
      <c r="M2138" s="272" t="s">
        <v>263</v>
      </c>
      <c r="N2138" s="272" t="s">
        <v>263</v>
      </c>
    </row>
    <row r="2139" spans="1:14">
      <c r="A2139" s="272">
        <v>812256</v>
      </c>
      <c r="B2139" s="272" t="s">
        <v>712</v>
      </c>
      <c r="C2139" s="272" t="s">
        <v>264</v>
      </c>
      <c r="D2139" s="272" t="s">
        <v>264</v>
      </c>
      <c r="E2139" s="272" t="s">
        <v>264</v>
      </c>
      <c r="F2139" s="272" t="s">
        <v>264</v>
      </c>
      <c r="G2139" s="272" t="s">
        <v>264</v>
      </c>
      <c r="H2139" s="272" t="s">
        <v>264</v>
      </c>
      <c r="I2139" s="272" t="s">
        <v>263</v>
      </c>
      <c r="J2139" s="272" t="s">
        <v>263</v>
      </c>
      <c r="K2139" s="272" t="s">
        <v>263</v>
      </c>
      <c r="L2139" s="272" t="s">
        <v>263</v>
      </c>
      <c r="M2139" s="272" t="s">
        <v>263</v>
      </c>
      <c r="N2139" s="272" t="s">
        <v>263</v>
      </c>
    </row>
    <row r="2140" spans="1:14">
      <c r="A2140" s="272">
        <v>812257</v>
      </c>
      <c r="B2140" s="272" t="s">
        <v>712</v>
      </c>
      <c r="C2140" s="272" t="s">
        <v>264</v>
      </c>
      <c r="D2140" s="272" t="s">
        <v>263</v>
      </c>
      <c r="E2140" s="272" t="s">
        <v>264</v>
      </c>
      <c r="F2140" s="272" t="s">
        <v>264</v>
      </c>
      <c r="G2140" s="272" t="s">
        <v>263</v>
      </c>
      <c r="H2140" s="272" t="s">
        <v>264</v>
      </c>
      <c r="I2140" s="272" t="s">
        <v>263</v>
      </c>
      <c r="J2140" s="272" t="s">
        <v>263</v>
      </c>
      <c r="K2140" s="272" t="s">
        <v>263</v>
      </c>
      <c r="L2140" s="272" t="s">
        <v>263</v>
      </c>
      <c r="M2140" s="272" t="s">
        <v>263</v>
      </c>
      <c r="N2140" s="272" t="s">
        <v>263</v>
      </c>
    </row>
    <row r="2141" spans="1:14">
      <c r="A2141" s="272">
        <v>812258</v>
      </c>
      <c r="B2141" s="272" t="s">
        <v>712</v>
      </c>
      <c r="C2141" s="272" t="s">
        <v>264</v>
      </c>
      <c r="D2141" s="272" t="s">
        <v>263</v>
      </c>
      <c r="E2141" s="272" t="s">
        <v>264</v>
      </c>
      <c r="F2141" s="272" t="s">
        <v>263</v>
      </c>
      <c r="G2141" s="272" t="s">
        <v>264</v>
      </c>
      <c r="H2141" s="272" t="s">
        <v>264</v>
      </c>
      <c r="I2141" s="272" t="s">
        <v>263</v>
      </c>
      <c r="J2141" s="272" t="s">
        <v>263</v>
      </c>
      <c r="K2141" s="272" t="s">
        <v>263</v>
      </c>
      <c r="L2141" s="272" t="s">
        <v>263</v>
      </c>
      <c r="M2141" s="272" t="s">
        <v>263</v>
      </c>
      <c r="N2141" s="272" t="s">
        <v>263</v>
      </c>
    </row>
    <row r="2142" spans="1:14">
      <c r="A2142" s="272">
        <v>812260</v>
      </c>
      <c r="B2142" s="272" t="s">
        <v>712</v>
      </c>
      <c r="C2142" s="272" t="s">
        <v>264</v>
      </c>
      <c r="D2142" s="272" t="s">
        <v>264</v>
      </c>
      <c r="E2142" s="272" t="s">
        <v>263</v>
      </c>
      <c r="F2142" s="272" t="s">
        <v>264</v>
      </c>
      <c r="G2142" s="272" t="s">
        <v>264</v>
      </c>
      <c r="H2142" s="272" t="s">
        <v>264</v>
      </c>
      <c r="I2142" s="272" t="s">
        <v>263</v>
      </c>
      <c r="J2142" s="272" t="s">
        <v>263</v>
      </c>
      <c r="K2142" s="272" t="s">
        <v>263</v>
      </c>
      <c r="L2142" s="272" t="s">
        <v>263</v>
      </c>
      <c r="M2142" s="272" t="s">
        <v>263</v>
      </c>
      <c r="N2142" s="272" t="s">
        <v>263</v>
      </c>
    </row>
    <row r="2143" spans="1:14">
      <c r="A2143" s="272">
        <v>812261</v>
      </c>
      <c r="B2143" s="272" t="s">
        <v>712</v>
      </c>
      <c r="C2143" s="272" t="s">
        <v>263</v>
      </c>
      <c r="D2143" s="272" t="s">
        <v>264</v>
      </c>
      <c r="E2143" s="272" t="s">
        <v>264</v>
      </c>
      <c r="F2143" s="272" t="s">
        <v>263</v>
      </c>
      <c r="G2143" s="272" t="s">
        <v>264</v>
      </c>
      <c r="H2143" s="272" t="s">
        <v>264</v>
      </c>
      <c r="I2143" s="272" t="s">
        <v>263</v>
      </c>
      <c r="J2143" s="272" t="s">
        <v>263</v>
      </c>
      <c r="K2143" s="272" t="s">
        <v>263</v>
      </c>
      <c r="L2143" s="272" t="s">
        <v>263</v>
      </c>
      <c r="M2143" s="272" t="s">
        <v>263</v>
      </c>
      <c r="N2143" s="272" t="s">
        <v>263</v>
      </c>
    </row>
    <row r="2144" spans="1:14">
      <c r="A2144" s="272">
        <v>812262</v>
      </c>
      <c r="B2144" s="272" t="s">
        <v>712</v>
      </c>
      <c r="C2144" s="272" t="s">
        <v>264</v>
      </c>
      <c r="D2144" s="272" t="s">
        <v>263</v>
      </c>
      <c r="E2144" s="272" t="s">
        <v>264</v>
      </c>
      <c r="F2144" s="272" t="s">
        <v>263</v>
      </c>
      <c r="G2144" s="272" t="s">
        <v>264</v>
      </c>
      <c r="H2144" s="272" t="s">
        <v>264</v>
      </c>
      <c r="I2144" s="272" t="s">
        <v>263</v>
      </c>
      <c r="J2144" s="272" t="s">
        <v>263</v>
      </c>
      <c r="K2144" s="272" t="s">
        <v>263</v>
      </c>
      <c r="L2144" s="272" t="s">
        <v>263</v>
      </c>
      <c r="M2144" s="272" t="s">
        <v>263</v>
      </c>
      <c r="N2144" s="272" t="s">
        <v>263</v>
      </c>
    </row>
    <row r="2145" spans="1:14">
      <c r="A2145" s="272">
        <v>812263</v>
      </c>
      <c r="B2145" s="272" t="s">
        <v>712</v>
      </c>
      <c r="C2145" s="272" t="s">
        <v>264</v>
      </c>
      <c r="D2145" s="272" t="s">
        <v>264</v>
      </c>
      <c r="E2145" s="272" t="s">
        <v>263</v>
      </c>
      <c r="F2145" s="272" t="s">
        <v>264</v>
      </c>
      <c r="G2145" s="272" t="s">
        <v>264</v>
      </c>
      <c r="H2145" s="272" t="s">
        <v>264</v>
      </c>
      <c r="I2145" s="272" t="s">
        <v>263</v>
      </c>
      <c r="J2145" s="272" t="s">
        <v>263</v>
      </c>
      <c r="K2145" s="272" t="s">
        <v>263</v>
      </c>
      <c r="L2145" s="272" t="s">
        <v>263</v>
      </c>
      <c r="M2145" s="272" t="s">
        <v>263</v>
      </c>
      <c r="N2145" s="272" t="s">
        <v>263</v>
      </c>
    </row>
    <row r="2146" spans="1:14">
      <c r="A2146" s="272">
        <v>812264</v>
      </c>
      <c r="B2146" s="272" t="s">
        <v>712</v>
      </c>
      <c r="C2146" s="272" t="s">
        <v>264</v>
      </c>
      <c r="D2146" s="272" t="s">
        <v>264</v>
      </c>
      <c r="E2146" s="272" t="s">
        <v>264</v>
      </c>
      <c r="F2146" s="272" t="s">
        <v>264</v>
      </c>
      <c r="G2146" s="272" t="s">
        <v>264</v>
      </c>
      <c r="H2146" s="272" t="s">
        <v>264</v>
      </c>
      <c r="I2146" s="272" t="s">
        <v>263</v>
      </c>
      <c r="J2146" s="272" t="s">
        <v>263</v>
      </c>
      <c r="K2146" s="272" t="s">
        <v>263</v>
      </c>
      <c r="L2146" s="272" t="s">
        <v>263</v>
      </c>
      <c r="M2146" s="272" t="s">
        <v>263</v>
      </c>
      <c r="N2146" s="272" t="s">
        <v>263</v>
      </c>
    </row>
    <row r="2147" spans="1:14">
      <c r="A2147" s="272">
        <v>812265</v>
      </c>
      <c r="B2147" s="272" t="s">
        <v>712</v>
      </c>
      <c r="C2147" s="272" t="s">
        <v>264</v>
      </c>
      <c r="D2147" s="272" t="s">
        <v>263</v>
      </c>
      <c r="E2147" s="272" t="s">
        <v>263</v>
      </c>
      <c r="F2147" s="272" t="s">
        <v>264</v>
      </c>
      <c r="G2147" s="272" t="s">
        <v>264</v>
      </c>
      <c r="H2147" s="272" t="s">
        <v>264</v>
      </c>
      <c r="I2147" s="272" t="s">
        <v>263</v>
      </c>
      <c r="J2147" s="272" t="s">
        <v>263</v>
      </c>
      <c r="K2147" s="272" t="s">
        <v>263</v>
      </c>
      <c r="L2147" s="272" t="s">
        <v>263</v>
      </c>
      <c r="M2147" s="272" t="s">
        <v>263</v>
      </c>
      <c r="N2147" s="272" t="s">
        <v>263</v>
      </c>
    </row>
    <row r="2148" spans="1:14">
      <c r="A2148" s="272">
        <v>812266</v>
      </c>
      <c r="B2148" s="272" t="s">
        <v>712</v>
      </c>
      <c r="C2148" s="272" t="s">
        <v>264</v>
      </c>
      <c r="D2148" s="272" t="s">
        <v>264</v>
      </c>
      <c r="E2148" s="272" t="s">
        <v>264</v>
      </c>
      <c r="F2148" s="272" t="s">
        <v>264</v>
      </c>
      <c r="G2148" s="272" t="s">
        <v>264</v>
      </c>
      <c r="H2148" s="272" t="s">
        <v>264</v>
      </c>
      <c r="I2148" s="272" t="s">
        <v>263</v>
      </c>
      <c r="J2148" s="272" t="s">
        <v>263</v>
      </c>
      <c r="K2148" s="272" t="s">
        <v>263</v>
      </c>
      <c r="L2148" s="272" t="s">
        <v>263</v>
      </c>
      <c r="M2148" s="272" t="s">
        <v>263</v>
      </c>
      <c r="N2148" s="272" t="s">
        <v>263</v>
      </c>
    </row>
    <row r="2149" spans="1:14">
      <c r="A2149" s="272">
        <v>812267</v>
      </c>
      <c r="B2149" s="272" t="s">
        <v>712</v>
      </c>
      <c r="C2149" s="272" t="s">
        <v>264</v>
      </c>
      <c r="D2149" s="272" t="s">
        <v>264</v>
      </c>
      <c r="E2149" s="272" t="s">
        <v>264</v>
      </c>
      <c r="F2149" s="272" t="s">
        <v>264</v>
      </c>
      <c r="G2149" s="272" t="s">
        <v>263</v>
      </c>
      <c r="H2149" s="272" t="s">
        <v>264</v>
      </c>
      <c r="I2149" s="272" t="s">
        <v>263</v>
      </c>
      <c r="J2149" s="272" t="s">
        <v>263</v>
      </c>
      <c r="K2149" s="272" t="s">
        <v>263</v>
      </c>
      <c r="L2149" s="272" t="s">
        <v>263</v>
      </c>
      <c r="M2149" s="272" t="s">
        <v>263</v>
      </c>
      <c r="N2149" s="272" t="s">
        <v>263</v>
      </c>
    </row>
    <row r="2150" spans="1:14">
      <c r="A2150" s="272">
        <v>812268</v>
      </c>
      <c r="B2150" s="272" t="s">
        <v>712</v>
      </c>
      <c r="C2150" s="272" t="s">
        <v>264</v>
      </c>
      <c r="D2150" s="272" t="s">
        <v>263</v>
      </c>
      <c r="E2150" s="272" t="s">
        <v>263</v>
      </c>
      <c r="F2150" s="272" t="s">
        <v>264</v>
      </c>
      <c r="G2150" s="272" t="s">
        <v>264</v>
      </c>
      <c r="H2150" s="272" t="s">
        <v>264</v>
      </c>
      <c r="I2150" s="272" t="s">
        <v>263</v>
      </c>
      <c r="J2150" s="272" t="s">
        <v>263</v>
      </c>
      <c r="K2150" s="272" t="s">
        <v>263</v>
      </c>
      <c r="L2150" s="272" t="s">
        <v>263</v>
      </c>
      <c r="M2150" s="272" t="s">
        <v>263</v>
      </c>
      <c r="N2150" s="272" t="s">
        <v>263</v>
      </c>
    </row>
    <row r="2151" spans="1:14">
      <c r="A2151" s="272">
        <v>812269</v>
      </c>
      <c r="B2151" s="272" t="s">
        <v>712</v>
      </c>
      <c r="C2151" s="272" t="s">
        <v>264</v>
      </c>
      <c r="D2151" s="272" t="s">
        <v>264</v>
      </c>
      <c r="E2151" s="272" t="s">
        <v>264</v>
      </c>
      <c r="F2151" s="272" t="s">
        <v>264</v>
      </c>
      <c r="G2151" s="272" t="s">
        <v>264</v>
      </c>
      <c r="H2151" s="272" t="s">
        <v>264</v>
      </c>
      <c r="I2151" s="272" t="s">
        <v>263</v>
      </c>
      <c r="J2151" s="272" t="s">
        <v>263</v>
      </c>
      <c r="K2151" s="272" t="s">
        <v>263</v>
      </c>
      <c r="L2151" s="272" t="s">
        <v>263</v>
      </c>
      <c r="M2151" s="272" t="s">
        <v>263</v>
      </c>
      <c r="N2151" s="272" t="s">
        <v>263</v>
      </c>
    </row>
    <row r="2152" spans="1:14">
      <c r="A2152" s="272">
        <v>812270</v>
      </c>
      <c r="B2152" s="272" t="s">
        <v>712</v>
      </c>
      <c r="C2152" s="272" t="s">
        <v>264</v>
      </c>
      <c r="D2152" s="272" t="s">
        <v>264</v>
      </c>
      <c r="E2152" s="272" t="s">
        <v>263</v>
      </c>
      <c r="F2152" s="272" t="s">
        <v>264</v>
      </c>
      <c r="G2152" s="272" t="s">
        <v>263</v>
      </c>
      <c r="H2152" s="272" t="s">
        <v>263</v>
      </c>
      <c r="I2152" s="272" t="s">
        <v>263</v>
      </c>
      <c r="J2152" s="272" t="s">
        <v>263</v>
      </c>
      <c r="K2152" s="272" t="s">
        <v>263</v>
      </c>
      <c r="L2152" s="272" t="s">
        <v>263</v>
      </c>
      <c r="M2152" s="272" t="s">
        <v>263</v>
      </c>
      <c r="N2152" s="272" t="s">
        <v>263</v>
      </c>
    </row>
    <row r="2153" spans="1:14">
      <c r="A2153" s="272">
        <v>812271</v>
      </c>
      <c r="B2153" s="272" t="s">
        <v>712</v>
      </c>
      <c r="C2153" s="272" t="s">
        <v>264</v>
      </c>
      <c r="D2153" s="272" t="s">
        <v>264</v>
      </c>
      <c r="E2153" s="272" t="s">
        <v>263</v>
      </c>
      <c r="F2153" s="272" t="s">
        <v>264</v>
      </c>
      <c r="G2153" s="272" t="s">
        <v>264</v>
      </c>
      <c r="H2153" s="272" t="s">
        <v>264</v>
      </c>
      <c r="I2153" s="272" t="s">
        <v>263</v>
      </c>
      <c r="J2153" s="272" t="s">
        <v>263</v>
      </c>
      <c r="K2153" s="272" t="s">
        <v>263</v>
      </c>
      <c r="L2153" s="272" t="s">
        <v>263</v>
      </c>
      <c r="M2153" s="272" t="s">
        <v>263</v>
      </c>
      <c r="N2153" s="272" t="s">
        <v>263</v>
      </c>
    </row>
    <row r="2154" spans="1:14">
      <c r="A2154" s="272">
        <v>812272</v>
      </c>
      <c r="B2154" s="272" t="s">
        <v>712</v>
      </c>
      <c r="C2154" s="272" t="s">
        <v>264</v>
      </c>
      <c r="D2154" s="272" t="s">
        <v>264</v>
      </c>
      <c r="E2154" s="272" t="s">
        <v>263</v>
      </c>
      <c r="F2154" s="272" t="s">
        <v>264</v>
      </c>
      <c r="G2154" s="272" t="s">
        <v>264</v>
      </c>
      <c r="H2154" s="272" t="s">
        <v>264</v>
      </c>
      <c r="I2154" s="272" t="s">
        <v>263</v>
      </c>
      <c r="J2154" s="272" t="s">
        <v>263</v>
      </c>
      <c r="K2154" s="272" t="s">
        <v>263</v>
      </c>
      <c r="L2154" s="272" t="s">
        <v>263</v>
      </c>
      <c r="M2154" s="272" t="s">
        <v>263</v>
      </c>
      <c r="N2154" s="272" t="s">
        <v>263</v>
      </c>
    </row>
    <row r="2155" spans="1:14">
      <c r="A2155" s="272">
        <v>812273</v>
      </c>
      <c r="B2155" s="272" t="s">
        <v>712</v>
      </c>
      <c r="C2155" s="272" t="s">
        <v>264</v>
      </c>
      <c r="D2155" s="272" t="s">
        <v>263</v>
      </c>
      <c r="E2155" s="272" t="s">
        <v>263</v>
      </c>
      <c r="F2155" s="272" t="s">
        <v>264</v>
      </c>
      <c r="G2155" s="272" t="s">
        <v>264</v>
      </c>
      <c r="H2155" s="272" t="s">
        <v>264</v>
      </c>
      <c r="I2155" s="272" t="s">
        <v>263</v>
      </c>
      <c r="J2155" s="272" t="s">
        <v>263</v>
      </c>
      <c r="K2155" s="272" t="s">
        <v>263</v>
      </c>
      <c r="L2155" s="272" t="s">
        <v>263</v>
      </c>
      <c r="M2155" s="272" t="s">
        <v>263</v>
      </c>
      <c r="N2155" s="272" t="s">
        <v>263</v>
      </c>
    </row>
    <row r="2156" spans="1:14">
      <c r="A2156" s="272">
        <v>812274</v>
      </c>
      <c r="B2156" s="272" t="s">
        <v>712</v>
      </c>
      <c r="C2156" s="272" t="s">
        <v>264</v>
      </c>
      <c r="D2156" s="272" t="s">
        <v>264</v>
      </c>
      <c r="E2156" s="272" t="s">
        <v>264</v>
      </c>
      <c r="F2156" s="272" t="s">
        <v>264</v>
      </c>
      <c r="G2156" s="272" t="s">
        <v>264</v>
      </c>
      <c r="H2156" s="272" t="s">
        <v>264</v>
      </c>
      <c r="I2156" s="272" t="s">
        <v>263</v>
      </c>
      <c r="J2156" s="272" t="s">
        <v>263</v>
      </c>
      <c r="K2156" s="272" t="s">
        <v>263</v>
      </c>
      <c r="L2156" s="272" t="s">
        <v>263</v>
      </c>
      <c r="M2156" s="272" t="s">
        <v>263</v>
      </c>
      <c r="N2156" s="272" t="s">
        <v>263</v>
      </c>
    </row>
    <row r="2157" spans="1:14">
      <c r="A2157" s="272">
        <v>812277</v>
      </c>
      <c r="B2157" s="272" t="s">
        <v>712</v>
      </c>
      <c r="C2157" s="272" t="s">
        <v>264</v>
      </c>
      <c r="D2157" s="272" t="s">
        <v>264</v>
      </c>
      <c r="E2157" s="272" t="s">
        <v>264</v>
      </c>
      <c r="F2157" s="272" t="s">
        <v>264</v>
      </c>
      <c r="G2157" s="272" t="s">
        <v>264</v>
      </c>
      <c r="H2157" s="272" t="s">
        <v>264</v>
      </c>
      <c r="I2157" s="272" t="s">
        <v>263</v>
      </c>
      <c r="J2157" s="272" t="s">
        <v>263</v>
      </c>
      <c r="K2157" s="272" t="s">
        <v>263</v>
      </c>
      <c r="L2157" s="272" t="s">
        <v>263</v>
      </c>
      <c r="M2157" s="272" t="s">
        <v>263</v>
      </c>
      <c r="N2157" s="272" t="s">
        <v>263</v>
      </c>
    </row>
    <row r="2158" spans="1:14">
      <c r="A2158" s="272">
        <v>812278</v>
      </c>
      <c r="B2158" s="272" t="s">
        <v>712</v>
      </c>
      <c r="C2158" s="272" t="s">
        <v>264</v>
      </c>
      <c r="D2158" s="272" t="s">
        <v>264</v>
      </c>
      <c r="E2158" s="272" t="s">
        <v>264</v>
      </c>
      <c r="F2158" s="272" t="s">
        <v>263</v>
      </c>
      <c r="G2158" s="272" t="s">
        <v>263</v>
      </c>
      <c r="H2158" s="272" t="s">
        <v>263</v>
      </c>
      <c r="I2158" s="272" t="s">
        <v>263</v>
      </c>
      <c r="J2158" s="272" t="s">
        <v>263</v>
      </c>
      <c r="K2158" s="272" t="s">
        <v>263</v>
      </c>
      <c r="L2158" s="272" t="s">
        <v>263</v>
      </c>
      <c r="M2158" s="272" t="s">
        <v>263</v>
      </c>
      <c r="N2158" s="272" t="s">
        <v>263</v>
      </c>
    </row>
    <row r="2159" spans="1:14">
      <c r="A2159" s="272">
        <v>812279</v>
      </c>
      <c r="B2159" s="272" t="s">
        <v>712</v>
      </c>
      <c r="C2159" s="272" t="s">
        <v>264</v>
      </c>
      <c r="D2159" s="272" t="s">
        <v>264</v>
      </c>
      <c r="E2159" s="272" t="s">
        <v>264</v>
      </c>
      <c r="F2159" s="272" t="s">
        <v>264</v>
      </c>
      <c r="G2159" s="272" t="s">
        <v>264</v>
      </c>
      <c r="H2159" s="272" t="s">
        <v>264</v>
      </c>
      <c r="I2159" s="272" t="s">
        <v>263</v>
      </c>
      <c r="J2159" s="272" t="s">
        <v>263</v>
      </c>
      <c r="K2159" s="272" t="s">
        <v>263</v>
      </c>
      <c r="L2159" s="272" t="s">
        <v>263</v>
      </c>
      <c r="M2159" s="272" t="s">
        <v>263</v>
      </c>
      <c r="N2159" s="272" t="s">
        <v>263</v>
      </c>
    </row>
    <row r="2160" spans="1:14">
      <c r="A2160" s="272">
        <v>812280</v>
      </c>
      <c r="B2160" s="272" t="s">
        <v>712</v>
      </c>
      <c r="C2160" s="272" t="s">
        <v>263</v>
      </c>
      <c r="D2160" s="272" t="s">
        <v>263</v>
      </c>
      <c r="E2160" s="272" t="s">
        <v>263</v>
      </c>
      <c r="F2160" s="272" t="s">
        <v>264</v>
      </c>
      <c r="G2160" s="272" t="s">
        <v>263</v>
      </c>
      <c r="H2160" s="272" t="s">
        <v>264</v>
      </c>
      <c r="I2160" s="272" t="s">
        <v>263</v>
      </c>
      <c r="J2160" s="272" t="s">
        <v>263</v>
      </c>
      <c r="K2160" s="272" t="s">
        <v>263</v>
      </c>
      <c r="L2160" s="272" t="s">
        <v>263</v>
      </c>
      <c r="M2160" s="272" t="s">
        <v>263</v>
      </c>
      <c r="N2160" s="272" t="s">
        <v>263</v>
      </c>
    </row>
    <row r="2161" spans="1:14">
      <c r="A2161" s="272">
        <v>812282</v>
      </c>
      <c r="B2161" s="272" t="s">
        <v>712</v>
      </c>
      <c r="C2161" s="272" t="s">
        <v>264</v>
      </c>
      <c r="D2161" s="272" t="s">
        <v>264</v>
      </c>
      <c r="E2161" s="272" t="s">
        <v>264</v>
      </c>
      <c r="F2161" s="272" t="s">
        <v>264</v>
      </c>
      <c r="G2161" s="272" t="s">
        <v>264</v>
      </c>
      <c r="H2161" s="272" t="s">
        <v>264</v>
      </c>
      <c r="I2161" s="272" t="s">
        <v>263</v>
      </c>
      <c r="J2161" s="272" t="s">
        <v>263</v>
      </c>
      <c r="K2161" s="272" t="s">
        <v>263</v>
      </c>
      <c r="L2161" s="272" t="s">
        <v>263</v>
      </c>
      <c r="M2161" s="272" t="s">
        <v>263</v>
      </c>
      <c r="N2161" s="272" t="s">
        <v>263</v>
      </c>
    </row>
    <row r="2162" spans="1:14">
      <c r="A2162" s="272">
        <v>812283</v>
      </c>
      <c r="B2162" s="272" t="s">
        <v>712</v>
      </c>
      <c r="C2162" s="272" t="s">
        <v>264</v>
      </c>
      <c r="D2162" s="272" t="s">
        <v>263</v>
      </c>
      <c r="E2162" s="272" t="s">
        <v>263</v>
      </c>
      <c r="F2162" s="272" t="s">
        <v>264</v>
      </c>
      <c r="G2162" s="272" t="s">
        <v>264</v>
      </c>
      <c r="H2162" s="272" t="s">
        <v>264</v>
      </c>
      <c r="I2162" s="272" t="s">
        <v>263</v>
      </c>
      <c r="J2162" s="272" t="s">
        <v>263</v>
      </c>
      <c r="K2162" s="272" t="s">
        <v>263</v>
      </c>
      <c r="L2162" s="272" t="s">
        <v>263</v>
      </c>
      <c r="M2162" s="272" t="s">
        <v>263</v>
      </c>
      <c r="N2162" s="272" t="s">
        <v>263</v>
      </c>
    </row>
    <row r="2163" spans="1:14">
      <c r="A2163" s="272">
        <v>812285</v>
      </c>
      <c r="B2163" s="272" t="s">
        <v>712</v>
      </c>
      <c r="C2163" s="272" t="s">
        <v>264</v>
      </c>
      <c r="D2163" s="272" t="s">
        <v>264</v>
      </c>
      <c r="E2163" s="272" t="s">
        <v>263</v>
      </c>
      <c r="F2163" s="272" t="s">
        <v>264</v>
      </c>
      <c r="G2163" s="272" t="s">
        <v>264</v>
      </c>
      <c r="H2163" s="272" t="s">
        <v>264</v>
      </c>
      <c r="I2163" s="272" t="s">
        <v>263</v>
      </c>
      <c r="J2163" s="272" t="s">
        <v>263</v>
      </c>
      <c r="K2163" s="272" t="s">
        <v>263</v>
      </c>
      <c r="L2163" s="272" t="s">
        <v>263</v>
      </c>
      <c r="M2163" s="272" t="s">
        <v>263</v>
      </c>
      <c r="N2163" s="272" t="s">
        <v>263</v>
      </c>
    </row>
    <row r="2164" spans="1:14">
      <c r="A2164" s="272">
        <v>812286</v>
      </c>
      <c r="B2164" s="272" t="s">
        <v>712</v>
      </c>
      <c r="C2164" s="272" t="s">
        <v>264</v>
      </c>
      <c r="D2164" s="272" t="s">
        <v>263</v>
      </c>
      <c r="E2164" s="272" t="s">
        <v>263</v>
      </c>
      <c r="F2164" s="272" t="s">
        <v>264</v>
      </c>
      <c r="G2164" s="272" t="s">
        <v>264</v>
      </c>
      <c r="H2164" s="272" t="s">
        <v>263</v>
      </c>
      <c r="I2164" s="272" t="s">
        <v>263</v>
      </c>
      <c r="J2164" s="272" t="s">
        <v>263</v>
      </c>
      <c r="K2164" s="272" t="s">
        <v>263</v>
      </c>
      <c r="L2164" s="272" t="s">
        <v>263</v>
      </c>
      <c r="M2164" s="272" t="s">
        <v>263</v>
      </c>
      <c r="N2164" s="272" t="s">
        <v>263</v>
      </c>
    </row>
    <row r="2165" spans="1:14">
      <c r="A2165" s="272">
        <v>812288</v>
      </c>
      <c r="B2165" s="272" t="s">
        <v>712</v>
      </c>
      <c r="C2165" s="272" t="s">
        <v>264</v>
      </c>
      <c r="D2165" s="272" t="s">
        <v>264</v>
      </c>
      <c r="E2165" s="272" t="s">
        <v>264</v>
      </c>
      <c r="F2165" s="272" t="s">
        <v>263</v>
      </c>
      <c r="G2165" s="272" t="s">
        <v>263</v>
      </c>
      <c r="H2165" s="272" t="s">
        <v>264</v>
      </c>
      <c r="I2165" s="272" t="s">
        <v>263</v>
      </c>
      <c r="J2165" s="272" t="s">
        <v>263</v>
      </c>
      <c r="K2165" s="272" t="s">
        <v>263</v>
      </c>
      <c r="L2165" s="272" t="s">
        <v>263</v>
      </c>
      <c r="M2165" s="272" t="s">
        <v>263</v>
      </c>
      <c r="N2165" s="272" t="s">
        <v>263</v>
      </c>
    </row>
    <row r="2166" spans="1:14">
      <c r="A2166" s="272">
        <v>812289</v>
      </c>
      <c r="B2166" s="272" t="s">
        <v>712</v>
      </c>
      <c r="C2166" s="272" t="s">
        <v>264</v>
      </c>
      <c r="D2166" s="272" t="s">
        <v>264</v>
      </c>
      <c r="E2166" s="272" t="s">
        <v>264</v>
      </c>
      <c r="F2166" s="272" t="s">
        <v>264</v>
      </c>
      <c r="G2166" s="272" t="s">
        <v>263</v>
      </c>
      <c r="H2166" s="272" t="s">
        <v>263</v>
      </c>
      <c r="I2166" s="272" t="s">
        <v>263</v>
      </c>
      <c r="J2166" s="272" t="s">
        <v>263</v>
      </c>
      <c r="K2166" s="272" t="s">
        <v>263</v>
      </c>
      <c r="L2166" s="272" t="s">
        <v>263</v>
      </c>
      <c r="M2166" s="272" t="s">
        <v>263</v>
      </c>
      <c r="N2166" s="272" t="s">
        <v>263</v>
      </c>
    </row>
    <row r="2167" spans="1:14">
      <c r="A2167" s="272">
        <v>812290</v>
      </c>
      <c r="B2167" s="272" t="s">
        <v>712</v>
      </c>
      <c r="C2167" s="272" t="s">
        <v>263</v>
      </c>
      <c r="D2167" s="272" t="s">
        <v>264</v>
      </c>
      <c r="E2167" s="272" t="s">
        <v>264</v>
      </c>
      <c r="F2167" s="272" t="s">
        <v>264</v>
      </c>
      <c r="G2167" s="272" t="s">
        <v>264</v>
      </c>
      <c r="H2167" s="272" t="s">
        <v>264</v>
      </c>
      <c r="I2167" s="272" t="s">
        <v>263</v>
      </c>
      <c r="J2167" s="272" t="s">
        <v>263</v>
      </c>
      <c r="K2167" s="272" t="s">
        <v>263</v>
      </c>
      <c r="L2167" s="272" t="s">
        <v>263</v>
      </c>
      <c r="M2167" s="272" t="s">
        <v>263</v>
      </c>
      <c r="N2167" s="272" t="s">
        <v>263</v>
      </c>
    </row>
    <row r="2168" spans="1:14">
      <c r="A2168" s="272">
        <v>812291</v>
      </c>
      <c r="B2168" s="272" t="s">
        <v>712</v>
      </c>
      <c r="C2168" s="272" t="s">
        <v>264</v>
      </c>
      <c r="D2168" s="272" t="s">
        <v>264</v>
      </c>
      <c r="E2168" s="272" t="s">
        <v>264</v>
      </c>
      <c r="F2168" s="272" t="s">
        <v>264</v>
      </c>
      <c r="G2168" s="272" t="s">
        <v>264</v>
      </c>
      <c r="H2168" s="272" t="s">
        <v>264</v>
      </c>
      <c r="I2168" s="272" t="s">
        <v>263</v>
      </c>
      <c r="J2168" s="272" t="s">
        <v>263</v>
      </c>
      <c r="K2168" s="272" t="s">
        <v>263</v>
      </c>
      <c r="L2168" s="272" t="s">
        <v>263</v>
      </c>
      <c r="M2168" s="272" t="s">
        <v>263</v>
      </c>
      <c r="N2168" s="272" t="s">
        <v>263</v>
      </c>
    </row>
    <row r="2169" spans="1:14">
      <c r="A2169" s="272">
        <v>812293</v>
      </c>
      <c r="B2169" s="272" t="s">
        <v>712</v>
      </c>
      <c r="C2169" s="272" t="s">
        <v>264</v>
      </c>
      <c r="D2169" s="272" t="s">
        <v>264</v>
      </c>
      <c r="E2169" s="272" t="s">
        <v>264</v>
      </c>
      <c r="F2169" s="272" t="s">
        <v>263</v>
      </c>
      <c r="G2169" s="272" t="s">
        <v>263</v>
      </c>
      <c r="H2169" s="272" t="s">
        <v>264</v>
      </c>
      <c r="I2169" s="272" t="s">
        <v>263</v>
      </c>
      <c r="J2169" s="272" t="s">
        <v>263</v>
      </c>
      <c r="K2169" s="272" t="s">
        <v>263</v>
      </c>
      <c r="L2169" s="272" t="s">
        <v>263</v>
      </c>
      <c r="M2169" s="272" t="s">
        <v>263</v>
      </c>
      <c r="N2169" s="272" t="s">
        <v>263</v>
      </c>
    </row>
    <row r="2170" spans="1:14">
      <c r="A2170" s="272">
        <v>812294</v>
      </c>
      <c r="B2170" s="272" t="s">
        <v>712</v>
      </c>
      <c r="C2170" s="272" t="s">
        <v>264</v>
      </c>
      <c r="D2170" s="272" t="s">
        <v>263</v>
      </c>
      <c r="E2170" s="272" t="s">
        <v>264</v>
      </c>
      <c r="F2170" s="272" t="s">
        <v>263</v>
      </c>
      <c r="G2170" s="272" t="s">
        <v>263</v>
      </c>
      <c r="H2170" s="272" t="s">
        <v>264</v>
      </c>
      <c r="I2170" s="272" t="s">
        <v>263</v>
      </c>
      <c r="J2170" s="272" t="s">
        <v>263</v>
      </c>
      <c r="K2170" s="272" t="s">
        <v>263</v>
      </c>
      <c r="L2170" s="272" t="s">
        <v>263</v>
      </c>
      <c r="M2170" s="272" t="s">
        <v>263</v>
      </c>
      <c r="N2170" s="272" t="s">
        <v>263</v>
      </c>
    </row>
    <row r="2171" spans="1:14">
      <c r="A2171" s="272">
        <v>812295</v>
      </c>
      <c r="B2171" s="272" t="s">
        <v>712</v>
      </c>
      <c r="C2171" s="272" t="s">
        <v>264</v>
      </c>
      <c r="D2171" s="272" t="s">
        <v>263</v>
      </c>
      <c r="E2171" s="272" t="s">
        <v>264</v>
      </c>
      <c r="F2171" s="272" t="s">
        <v>264</v>
      </c>
      <c r="G2171" s="272" t="s">
        <v>264</v>
      </c>
      <c r="H2171" s="272" t="s">
        <v>264</v>
      </c>
      <c r="I2171" s="272" t="s">
        <v>263</v>
      </c>
      <c r="J2171" s="272" t="s">
        <v>263</v>
      </c>
      <c r="K2171" s="272" t="s">
        <v>263</v>
      </c>
      <c r="L2171" s="272" t="s">
        <v>263</v>
      </c>
      <c r="M2171" s="272" t="s">
        <v>263</v>
      </c>
      <c r="N2171" s="272" t="s">
        <v>263</v>
      </c>
    </row>
    <row r="2172" spans="1:14">
      <c r="A2172" s="272">
        <v>812296</v>
      </c>
      <c r="B2172" s="272" t="s">
        <v>712</v>
      </c>
      <c r="C2172" s="272" t="s">
        <v>264</v>
      </c>
      <c r="D2172" s="272" t="s">
        <v>264</v>
      </c>
      <c r="E2172" s="272" t="s">
        <v>264</v>
      </c>
      <c r="F2172" s="272" t="s">
        <v>264</v>
      </c>
      <c r="G2172" s="272" t="s">
        <v>264</v>
      </c>
      <c r="H2172" s="272" t="s">
        <v>264</v>
      </c>
      <c r="I2172" s="272" t="s">
        <v>263</v>
      </c>
      <c r="J2172" s="272" t="s">
        <v>263</v>
      </c>
      <c r="K2172" s="272" t="s">
        <v>263</v>
      </c>
      <c r="L2172" s="272" t="s">
        <v>263</v>
      </c>
      <c r="M2172" s="272" t="s">
        <v>263</v>
      </c>
      <c r="N2172" s="272" t="s">
        <v>263</v>
      </c>
    </row>
    <row r="2173" spans="1:14">
      <c r="A2173" s="272">
        <v>812297</v>
      </c>
      <c r="B2173" s="272" t="s">
        <v>712</v>
      </c>
      <c r="C2173" s="272" t="s">
        <v>264</v>
      </c>
      <c r="D2173" s="272" t="s">
        <v>264</v>
      </c>
      <c r="E2173" s="272" t="s">
        <v>264</v>
      </c>
      <c r="F2173" s="272" t="s">
        <v>264</v>
      </c>
      <c r="G2173" s="272" t="s">
        <v>263</v>
      </c>
      <c r="H2173" s="272" t="s">
        <v>263</v>
      </c>
      <c r="I2173" s="272" t="s">
        <v>263</v>
      </c>
      <c r="J2173" s="272" t="s">
        <v>263</v>
      </c>
      <c r="K2173" s="272" t="s">
        <v>263</v>
      </c>
      <c r="L2173" s="272" t="s">
        <v>263</v>
      </c>
      <c r="M2173" s="272" t="s">
        <v>263</v>
      </c>
      <c r="N2173" s="272" t="s">
        <v>263</v>
      </c>
    </row>
    <row r="2174" spans="1:14">
      <c r="A2174" s="272">
        <v>812298</v>
      </c>
      <c r="B2174" s="272" t="s">
        <v>712</v>
      </c>
      <c r="C2174" s="272" t="s">
        <v>264</v>
      </c>
      <c r="D2174" s="272" t="s">
        <v>264</v>
      </c>
      <c r="E2174" s="272" t="s">
        <v>264</v>
      </c>
      <c r="F2174" s="272" t="s">
        <v>264</v>
      </c>
      <c r="G2174" s="272" t="s">
        <v>264</v>
      </c>
      <c r="H2174" s="272" t="s">
        <v>264</v>
      </c>
      <c r="I2174" s="272" t="s">
        <v>263</v>
      </c>
      <c r="J2174" s="272" t="s">
        <v>263</v>
      </c>
      <c r="K2174" s="272" t="s">
        <v>263</v>
      </c>
      <c r="L2174" s="272" t="s">
        <v>263</v>
      </c>
      <c r="M2174" s="272" t="s">
        <v>263</v>
      </c>
      <c r="N2174" s="272" t="s">
        <v>263</v>
      </c>
    </row>
    <row r="2175" spans="1:14">
      <c r="A2175" s="272">
        <v>812299</v>
      </c>
      <c r="B2175" s="272" t="s">
        <v>712</v>
      </c>
      <c r="C2175" s="272" t="s">
        <v>264</v>
      </c>
      <c r="D2175" s="272" t="s">
        <v>264</v>
      </c>
      <c r="E2175" s="272" t="s">
        <v>263</v>
      </c>
      <c r="F2175" s="272" t="s">
        <v>264</v>
      </c>
      <c r="G2175" s="272" t="s">
        <v>264</v>
      </c>
      <c r="H2175" s="272" t="s">
        <v>264</v>
      </c>
      <c r="I2175" s="272" t="s">
        <v>263</v>
      </c>
      <c r="J2175" s="272" t="s">
        <v>263</v>
      </c>
      <c r="K2175" s="272" t="s">
        <v>263</v>
      </c>
      <c r="L2175" s="272" t="s">
        <v>263</v>
      </c>
      <c r="M2175" s="272" t="s">
        <v>263</v>
      </c>
      <c r="N2175" s="272" t="s">
        <v>263</v>
      </c>
    </row>
    <row r="2176" spans="1:14">
      <c r="A2176" s="272">
        <v>812301</v>
      </c>
      <c r="B2176" s="272" t="s">
        <v>712</v>
      </c>
      <c r="C2176" s="272" t="s">
        <v>264</v>
      </c>
      <c r="D2176" s="272" t="s">
        <v>263</v>
      </c>
      <c r="E2176" s="272" t="s">
        <v>263</v>
      </c>
      <c r="F2176" s="272" t="s">
        <v>264</v>
      </c>
      <c r="G2176" s="272" t="s">
        <v>264</v>
      </c>
      <c r="H2176" s="272" t="s">
        <v>263</v>
      </c>
      <c r="I2176" s="272" t="s">
        <v>263</v>
      </c>
      <c r="J2176" s="272" t="s">
        <v>263</v>
      </c>
      <c r="K2176" s="272" t="s">
        <v>263</v>
      </c>
      <c r="L2176" s="272" t="s">
        <v>263</v>
      </c>
      <c r="M2176" s="272" t="s">
        <v>263</v>
      </c>
      <c r="N2176" s="272" t="s">
        <v>263</v>
      </c>
    </row>
    <row r="2177" spans="1:14">
      <c r="A2177" s="272">
        <v>812302</v>
      </c>
      <c r="B2177" s="272" t="s">
        <v>712</v>
      </c>
      <c r="C2177" s="272" t="s">
        <v>264</v>
      </c>
      <c r="D2177" s="272" t="s">
        <v>264</v>
      </c>
      <c r="E2177" s="272" t="s">
        <v>264</v>
      </c>
      <c r="F2177" s="272" t="s">
        <v>263</v>
      </c>
      <c r="G2177" s="272" t="s">
        <v>264</v>
      </c>
      <c r="H2177" s="272" t="s">
        <v>263</v>
      </c>
      <c r="I2177" s="272" t="s">
        <v>263</v>
      </c>
      <c r="J2177" s="272" t="s">
        <v>263</v>
      </c>
      <c r="K2177" s="272" t="s">
        <v>263</v>
      </c>
      <c r="L2177" s="272" t="s">
        <v>263</v>
      </c>
      <c r="M2177" s="272" t="s">
        <v>263</v>
      </c>
      <c r="N2177" s="272" t="s">
        <v>263</v>
      </c>
    </row>
    <row r="2178" spans="1:14">
      <c r="A2178" s="272">
        <v>812303</v>
      </c>
      <c r="B2178" s="272" t="s">
        <v>712</v>
      </c>
      <c r="C2178" s="272" t="s">
        <v>264</v>
      </c>
      <c r="D2178" s="272" t="s">
        <v>263</v>
      </c>
      <c r="E2178" s="272" t="s">
        <v>264</v>
      </c>
      <c r="F2178" s="272" t="s">
        <v>264</v>
      </c>
      <c r="G2178" s="272" t="s">
        <v>264</v>
      </c>
      <c r="H2178" s="272" t="s">
        <v>263</v>
      </c>
      <c r="I2178" s="272" t="s">
        <v>263</v>
      </c>
      <c r="J2178" s="272" t="s">
        <v>263</v>
      </c>
      <c r="K2178" s="272" t="s">
        <v>263</v>
      </c>
      <c r="L2178" s="272" t="s">
        <v>263</v>
      </c>
      <c r="M2178" s="272" t="s">
        <v>263</v>
      </c>
      <c r="N2178" s="272" t="s">
        <v>263</v>
      </c>
    </row>
    <row r="2179" spans="1:14">
      <c r="A2179" s="272">
        <v>812304</v>
      </c>
      <c r="B2179" s="272" t="s">
        <v>712</v>
      </c>
      <c r="C2179" s="272" t="s">
        <v>264</v>
      </c>
      <c r="D2179" s="272" t="s">
        <v>264</v>
      </c>
      <c r="E2179" s="272" t="s">
        <v>263</v>
      </c>
      <c r="F2179" s="272" t="s">
        <v>263</v>
      </c>
      <c r="G2179" s="272" t="s">
        <v>264</v>
      </c>
      <c r="H2179" s="272" t="s">
        <v>264</v>
      </c>
      <c r="I2179" s="272" t="s">
        <v>263</v>
      </c>
      <c r="J2179" s="272" t="s">
        <v>263</v>
      </c>
      <c r="K2179" s="272" t="s">
        <v>263</v>
      </c>
      <c r="L2179" s="272" t="s">
        <v>263</v>
      </c>
      <c r="M2179" s="272" t="s">
        <v>263</v>
      </c>
      <c r="N2179" s="272" t="s">
        <v>263</v>
      </c>
    </row>
    <row r="2180" spans="1:14">
      <c r="A2180" s="272">
        <v>812305</v>
      </c>
      <c r="B2180" s="272" t="s">
        <v>712</v>
      </c>
      <c r="C2180" s="272" t="s">
        <v>264</v>
      </c>
      <c r="D2180" s="272" t="s">
        <v>264</v>
      </c>
      <c r="E2180" s="272" t="s">
        <v>264</v>
      </c>
      <c r="F2180" s="272" t="s">
        <v>263</v>
      </c>
      <c r="G2180" s="272" t="s">
        <v>263</v>
      </c>
      <c r="H2180" s="272" t="s">
        <v>264</v>
      </c>
      <c r="I2180" s="272" t="s">
        <v>263</v>
      </c>
      <c r="J2180" s="272" t="s">
        <v>263</v>
      </c>
      <c r="K2180" s="272" t="s">
        <v>263</v>
      </c>
      <c r="L2180" s="272" t="s">
        <v>263</v>
      </c>
      <c r="M2180" s="272" t="s">
        <v>263</v>
      </c>
      <c r="N2180" s="272" t="s">
        <v>263</v>
      </c>
    </row>
    <row r="2181" spans="1:14">
      <c r="A2181" s="272">
        <v>812306</v>
      </c>
      <c r="B2181" s="272" t="s">
        <v>712</v>
      </c>
      <c r="C2181" s="272" t="s">
        <v>264</v>
      </c>
      <c r="D2181" s="272" t="s">
        <v>263</v>
      </c>
      <c r="E2181" s="272" t="s">
        <v>263</v>
      </c>
      <c r="F2181" s="272" t="s">
        <v>264</v>
      </c>
      <c r="G2181" s="272" t="s">
        <v>264</v>
      </c>
      <c r="H2181" s="272" t="s">
        <v>264</v>
      </c>
      <c r="I2181" s="272" t="s">
        <v>263</v>
      </c>
      <c r="J2181" s="272" t="s">
        <v>263</v>
      </c>
      <c r="K2181" s="272" t="s">
        <v>263</v>
      </c>
      <c r="L2181" s="272" t="s">
        <v>263</v>
      </c>
      <c r="M2181" s="272" t="s">
        <v>263</v>
      </c>
      <c r="N2181" s="272" t="s">
        <v>263</v>
      </c>
    </row>
    <row r="2182" spans="1:14">
      <c r="A2182" s="272">
        <v>812307</v>
      </c>
      <c r="B2182" s="272" t="s">
        <v>712</v>
      </c>
      <c r="C2182" s="272" t="s">
        <v>264</v>
      </c>
      <c r="D2182" s="272" t="s">
        <v>264</v>
      </c>
      <c r="E2182" s="272" t="s">
        <v>263</v>
      </c>
      <c r="F2182" s="272" t="s">
        <v>264</v>
      </c>
      <c r="G2182" s="272" t="s">
        <v>263</v>
      </c>
      <c r="H2182" s="272" t="s">
        <v>264</v>
      </c>
      <c r="I2182" s="272" t="s">
        <v>263</v>
      </c>
      <c r="J2182" s="272" t="s">
        <v>263</v>
      </c>
      <c r="K2182" s="272" t="s">
        <v>263</v>
      </c>
      <c r="L2182" s="272" t="s">
        <v>263</v>
      </c>
      <c r="M2182" s="272" t="s">
        <v>263</v>
      </c>
      <c r="N2182" s="272" t="s">
        <v>263</v>
      </c>
    </row>
    <row r="2183" spans="1:14">
      <c r="A2183" s="272">
        <v>812308</v>
      </c>
      <c r="B2183" s="272" t="s">
        <v>712</v>
      </c>
      <c r="C2183" s="272" t="s">
        <v>264</v>
      </c>
      <c r="D2183" s="272" t="s">
        <v>264</v>
      </c>
      <c r="E2183" s="272" t="s">
        <v>264</v>
      </c>
      <c r="F2183" s="272" t="s">
        <v>264</v>
      </c>
      <c r="G2183" s="272" t="s">
        <v>264</v>
      </c>
      <c r="H2183" s="272" t="s">
        <v>264</v>
      </c>
      <c r="I2183" s="272" t="s">
        <v>263</v>
      </c>
      <c r="J2183" s="272" t="s">
        <v>263</v>
      </c>
      <c r="K2183" s="272" t="s">
        <v>263</v>
      </c>
      <c r="L2183" s="272" t="s">
        <v>263</v>
      </c>
      <c r="M2183" s="272" t="s">
        <v>263</v>
      </c>
      <c r="N2183" s="272" t="s">
        <v>263</v>
      </c>
    </row>
    <row r="2184" spans="1:14">
      <c r="A2184" s="272">
        <v>812309</v>
      </c>
      <c r="B2184" s="272" t="s">
        <v>712</v>
      </c>
      <c r="C2184" s="272" t="s">
        <v>264</v>
      </c>
      <c r="D2184" s="272" t="s">
        <v>264</v>
      </c>
      <c r="E2184" s="272" t="s">
        <v>263</v>
      </c>
      <c r="F2184" s="272" t="s">
        <v>263</v>
      </c>
      <c r="G2184" s="272" t="s">
        <v>263</v>
      </c>
      <c r="H2184" s="272" t="s">
        <v>264</v>
      </c>
      <c r="I2184" s="272" t="s">
        <v>263</v>
      </c>
      <c r="J2184" s="272" t="s">
        <v>263</v>
      </c>
      <c r="K2184" s="272" t="s">
        <v>263</v>
      </c>
      <c r="L2184" s="272" t="s">
        <v>263</v>
      </c>
      <c r="M2184" s="272" t="s">
        <v>263</v>
      </c>
      <c r="N2184" s="272" t="s">
        <v>263</v>
      </c>
    </row>
    <row r="2185" spans="1:14">
      <c r="A2185" s="272">
        <v>812310</v>
      </c>
      <c r="B2185" s="272" t="s">
        <v>712</v>
      </c>
      <c r="C2185" s="272" t="s">
        <v>264</v>
      </c>
      <c r="D2185" s="272" t="s">
        <v>264</v>
      </c>
      <c r="E2185" s="272" t="s">
        <v>263</v>
      </c>
      <c r="F2185" s="272" t="s">
        <v>264</v>
      </c>
      <c r="G2185" s="272" t="s">
        <v>263</v>
      </c>
      <c r="H2185" s="272" t="s">
        <v>264</v>
      </c>
      <c r="I2185" s="272" t="s">
        <v>263</v>
      </c>
      <c r="J2185" s="272" t="s">
        <v>263</v>
      </c>
      <c r="K2185" s="272" t="s">
        <v>263</v>
      </c>
      <c r="L2185" s="272" t="s">
        <v>263</v>
      </c>
      <c r="M2185" s="272" t="s">
        <v>263</v>
      </c>
      <c r="N2185" s="272" t="s">
        <v>263</v>
      </c>
    </row>
    <row r="2186" spans="1:14">
      <c r="A2186" s="272">
        <v>812311</v>
      </c>
      <c r="B2186" s="272" t="s">
        <v>712</v>
      </c>
      <c r="C2186" s="272" t="s">
        <v>264</v>
      </c>
      <c r="D2186" s="272" t="s">
        <v>263</v>
      </c>
      <c r="E2186" s="272" t="s">
        <v>263</v>
      </c>
      <c r="F2186" s="272" t="s">
        <v>264</v>
      </c>
      <c r="G2186" s="272" t="s">
        <v>264</v>
      </c>
      <c r="H2186" s="272" t="s">
        <v>264</v>
      </c>
      <c r="I2186" s="272" t="s">
        <v>263</v>
      </c>
      <c r="J2186" s="272" t="s">
        <v>263</v>
      </c>
      <c r="K2186" s="272" t="s">
        <v>263</v>
      </c>
      <c r="L2186" s="272" t="s">
        <v>263</v>
      </c>
      <c r="M2186" s="272" t="s">
        <v>263</v>
      </c>
      <c r="N2186" s="272" t="s">
        <v>263</v>
      </c>
    </row>
    <row r="2187" spans="1:14">
      <c r="A2187" s="272">
        <v>812312</v>
      </c>
      <c r="B2187" s="272" t="s">
        <v>712</v>
      </c>
      <c r="C2187" s="272" t="s">
        <v>264</v>
      </c>
      <c r="D2187" s="272" t="s">
        <v>264</v>
      </c>
      <c r="E2187" s="272" t="s">
        <v>264</v>
      </c>
      <c r="F2187" s="272" t="s">
        <v>264</v>
      </c>
      <c r="G2187" s="272" t="s">
        <v>263</v>
      </c>
      <c r="H2187" s="272" t="s">
        <v>263</v>
      </c>
      <c r="I2187" s="272" t="s">
        <v>263</v>
      </c>
      <c r="J2187" s="272" t="s">
        <v>263</v>
      </c>
      <c r="K2187" s="272" t="s">
        <v>263</v>
      </c>
      <c r="L2187" s="272" t="s">
        <v>263</v>
      </c>
      <c r="M2187" s="272" t="s">
        <v>263</v>
      </c>
      <c r="N2187" s="272" t="s">
        <v>263</v>
      </c>
    </row>
    <row r="2188" spans="1:14">
      <c r="A2188" s="272">
        <v>812313</v>
      </c>
      <c r="B2188" s="272" t="s">
        <v>712</v>
      </c>
      <c r="C2188" s="272" t="s">
        <v>264</v>
      </c>
      <c r="D2188" s="272" t="s">
        <v>264</v>
      </c>
      <c r="E2188" s="272" t="s">
        <v>263</v>
      </c>
      <c r="F2188" s="272" t="s">
        <v>264</v>
      </c>
      <c r="G2188" s="272" t="s">
        <v>264</v>
      </c>
      <c r="H2188" s="272" t="s">
        <v>264</v>
      </c>
      <c r="I2188" s="272" t="s">
        <v>263</v>
      </c>
      <c r="J2188" s="272" t="s">
        <v>263</v>
      </c>
      <c r="K2188" s="272" t="s">
        <v>263</v>
      </c>
      <c r="L2188" s="272" t="s">
        <v>263</v>
      </c>
      <c r="M2188" s="272" t="s">
        <v>263</v>
      </c>
      <c r="N2188" s="272" t="s">
        <v>263</v>
      </c>
    </row>
    <row r="2189" spans="1:14">
      <c r="A2189" s="272">
        <v>812314</v>
      </c>
      <c r="B2189" s="272" t="s">
        <v>712</v>
      </c>
      <c r="C2189" s="272" t="s">
        <v>264</v>
      </c>
      <c r="D2189" s="272" t="s">
        <v>264</v>
      </c>
      <c r="E2189" s="272" t="s">
        <v>264</v>
      </c>
      <c r="F2189" s="272" t="s">
        <v>264</v>
      </c>
      <c r="G2189" s="272" t="s">
        <v>264</v>
      </c>
      <c r="H2189" s="272" t="s">
        <v>264</v>
      </c>
      <c r="I2189" s="272" t="s">
        <v>263</v>
      </c>
      <c r="J2189" s="272" t="s">
        <v>263</v>
      </c>
      <c r="K2189" s="272" t="s">
        <v>263</v>
      </c>
      <c r="L2189" s="272" t="s">
        <v>263</v>
      </c>
      <c r="M2189" s="272" t="s">
        <v>263</v>
      </c>
      <c r="N2189" s="272" t="s">
        <v>263</v>
      </c>
    </row>
    <row r="2190" spans="1:14">
      <c r="A2190" s="272">
        <v>812316</v>
      </c>
      <c r="B2190" s="272" t="s">
        <v>712</v>
      </c>
      <c r="C2190" s="272" t="s">
        <v>264</v>
      </c>
      <c r="D2190" s="272" t="s">
        <v>263</v>
      </c>
      <c r="E2190" s="272" t="s">
        <v>263</v>
      </c>
      <c r="F2190" s="272" t="s">
        <v>264</v>
      </c>
      <c r="G2190" s="272" t="s">
        <v>263</v>
      </c>
      <c r="H2190" s="272" t="s">
        <v>264</v>
      </c>
      <c r="I2190" s="272" t="s">
        <v>263</v>
      </c>
      <c r="J2190" s="272" t="s">
        <v>263</v>
      </c>
      <c r="K2190" s="272" t="s">
        <v>263</v>
      </c>
      <c r="L2190" s="272" t="s">
        <v>263</v>
      </c>
      <c r="M2190" s="272" t="s">
        <v>263</v>
      </c>
      <c r="N2190" s="272" t="s">
        <v>263</v>
      </c>
    </row>
    <row r="2191" spans="1:14">
      <c r="A2191" s="272">
        <v>812317</v>
      </c>
      <c r="B2191" s="272" t="s">
        <v>712</v>
      </c>
      <c r="C2191" s="272" t="s">
        <v>264</v>
      </c>
      <c r="D2191" s="272" t="s">
        <v>264</v>
      </c>
      <c r="E2191" s="272" t="s">
        <v>264</v>
      </c>
      <c r="F2191" s="272" t="s">
        <v>263</v>
      </c>
      <c r="G2191" s="272" t="s">
        <v>263</v>
      </c>
      <c r="H2191" s="272" t="s">
        <v>263</v>
      </c>
      <c r="I2191" s="272" t="s">
        <v>263</v>
      </c>
      <c r="J2191" s="272" t="s">
        <v>263</v>
      </c>
      <c r="K2191" s="272" t="s">
        <v>263</v>
      </c>
      <c r="L2191" s="272" t="s">
        <v>263</v>
      </c>
      <c r="M2191" s="272" t="s">
        <v>263</v>
      </c>
      <c r="N2191" s="272" t="s">
        <v>263</v>
      </c>
    </row>
    <row r="2192" spans="1:14">
      <c r="A2192" s="272">
        <v>812318</v>
      </c>
      <c r="B2192" s="272" t="s">
        <v>712</v>
      </c>
      <c r="C2192" s="272" t="s">
        <v>263</v>
      </c>
      <c r="D2192" s="272" t="s">
        <v>264</v>
      </c>
      <c r="E2192" s="272" t="s">
        <v>264</v>
      </c>
      <c r="F2192" s="272" t="s">
        <v>264</v>
      </c>
      <c r="G2192" s="272" t="s">
        <v>263</v>
      </c>
      <c r="H2192" s="272" t="s">
        <v>264</v>
      </c>
      <c r="I2192" s="272" t="s">
        <v>263</v>
      </c>
      <c r="J2192" s="272" t="s">
        <v>263</v>
      </c>
      <c r="K2192" s="272" t="s">
        <v>263</v>
      </c>
      <c r="L2192" s="272" t="s">
        <v>263</v>
      </c>
      <c r="M2192" s="272" t="s">
        <v>263</v>
      </c>
      <c r="N2192" s="272" t="s">
        <v>263</v>
      </c>
    </row>
    <row r="2193" spans="1:14">
      <c r="A2193" s="272">
        <v>812319</v>
      </c>
      <c r="B2193" s="272" t="s">
        <v>712</v>
      </c>
      <c r="C2193" s="272" t="s">
        <v>264</v>
      </c>
      <c r="D2193" s="272" t="s">
        <v>264</v>
      </c>
      <c r="E2193" s="272" t="s">
        <v>264</v>
      </c>
      <c r="F2193" s="272" t="s">
        <v>264</v>
      </c>
      <c r="G2193" s="272" t="s">
        <v>263</v>
      </c>
      <c r="H2193" s="272" t="s">
        <v>264</v>
      </c>
      <c r="I2193" s="272" t="s">
        <v>263</v>
      </c>
      <c r="J2193" s="272" t="s">
        <v>263</v>
      </c>
      <c r="K2193" s="272" t="s">
        <v>263</v>
      </c>
      <c r="L2193" s="272" t="s">
        <v>263</v>
      </c>
      <c r="M2193" s="272" t="s">
        <v>263</v>
      </c>
      <c r="N2193" s="272" t="s">
        <v>263</v>
      </c>
    </row>
    <row r="2194" spans="1:14">
      <c r="A2194" s="272">
        <v>812320</v>
      </c>
      <c r="B2194" s="272" t="s">
        <v>712</v>
      </c>
      <c r="C2194" s="272" t="s">
        <v>263</v>
      </c>
      <c r="D2194" s="272" t="s">
        <v>264</v>
      </c>
      <c r="E2194" s="272" t="s">
        <v>264</v>
      </c>
      <c r="F2194" s="272" t="s">
        <v>263</v>
      </c>
      <c r="G2194" s="272" t="s">
        <v>264</v>
      </c>
      <c r="H2194" s="272" t="s">
        <v>264</v>
      </c>
      <c r="I2194" s="272" t="s">
        <v>263</v>
      </c>
      <c r="J2194" s="272" t="s">
        <v>263</v>
      </c>
      <c r="K2194" s="272" t="s">
        <v>263</v>
      </c>
      <c r="L2194" s="272" t="s">
        <v>263</v>
      </c>
      <c r="M2194" s="272" t="s">
        <v>263</v>
      </c>
      <c r="N2194" s="272" t="s">
        <v>263</v>
      </c>
    </row>
    <row r="2195" spans="1:14">
      <c r="A2195" s="272">
        <v>812321</v>
      </c>
      <c r="B2195" s="272" t="s">
        <v>712</v>
      </c>
      <c r="C2195" s="272" t="s">
        <v>264</v>
      </c>
      <c r="D2195" s="272" t="s">
        <v>264</v>
      </c>
      <c r="E2195" s="272" t="s">
        <v>263</v>
      </c>
      <c r="F2195" s="272" t="s">
        <v>263</v>
      </c>
      <c r="G2195" s="272" t="s">
        <v>264</v>
      </c>
      <c r="H2195" s="272" t="s">
        <v>264</v>
      </c>
      <c r="I2195" s="272" t="s">
        <v>263</v>
      </c>
      <c r="J2195" s="272" t="s">
        <v>263</v>
      </c>
      <c r="K2195" s="272" t="s">
        <v>263</v>
      </c>
      <c r="L2195" s="272" t="s">
        <v>263</v>
      </c>
      <c r="M2195" s="272" t="s">
        <v>263</v>
      </c>
      <c r="N2195" s="272" t="s">
        <v>263</v>
      </c>
    </row>
    <row r="2196" spans="1:14">
      <c r="A2196" s="272">
        <v>812322</v>
      </c>
      <c r="B2196" s="272" t="s">
        <v>712</v>
      </c>
      <c r="C2196" s="272" t="s">
        <v>264</v>
      </c>
      <c r="D2196" s="272" t="s">
        <v>264</v>
      </c>
      <c r="E2196" s="272" t="s">
        <v>264</v>
      </c>
      <c r="F2196" s="272" t="s">
        <v>264</v>
      </c>
      <c r="G2196" s="272" t="s">
        <v>264</v>
      </c>
      <c r="H2196" s="272" t="s">
        <v>264</v>
      </c>
      <c r="I2196" s="272" t="s">
        <v>263</v>
      </c>
      <c r="J2196" s="272" t="s">
        <v>263</v>
      </c>
      <c r="K2196" s="272" t="s">
        <v>263</v>
      </c>
      <c r="L2196" s="272" t="s">
        <v>263</v>
      </c>
      <c r="M2196" s="272" t="s">
        <v>263</v>
      </c>
      <c r="N2196" s="272" t="s">
        <v>263</v>
      </c>
    </row>
    <row r="2197" spans="1:14">
      <c r="A2197" s="272">
        <v>812323</v>
      </c>
      <c r="B2197" s="272" t="s">
        <v>712</v>
      </c>
      <c r="C2197" s="272" t="s">
        <v>264</v>
      </c>
      <c r="D2197" s="272" t="s">
        <v>264</v>
      </c>
      <c r="E2197" s="272" t="s">
        <v>264</v>
      </c>
      <c r="F2197" s="272" t="s">
        <v>264</v>
      </c>
      <c r="G2197" s="272" t="s">
        <v>264</v>
      </c>
      <c r="H2197" s="272" t="s">
        <v>264</v>
      </c>
      <c r="I2197" s="272" t="s">
        <v>263</v>
      </c>
      <c r="J2197" s="272" t="s">
        <v>263</v>
      </c>
      <c r="K2197" s="272" t="s">
        <v>263</v>
      </c>
      <c r="L2197" s="272" t="s">
        <v>263</v>
      </c>
      <c r="M2197" s="272" t="s">
        <v>263</v>
      </c>
      <c r="N2197" s="272" t="s">
        <v>263</v>
      </c>
    </row>
    <row r="2198" spans="1:14">
      <c r="A2198" s="272">
        <v>812324</v>
      </c>
      <c r="B2198" s="272" t="s">
        <v>712</v>
      </c>
      <c r="C2198" s="272" t="s">
        <v>264</v>
      </c>
      <c r="D2198" s="272" t="s">
        <v>264</v>
      </c>
      <c r="E2198" s="272" t="s">
        <v>263</v>
      </c>
      <c r="F2198" s="272" t="s">
        <v>264</v>
      </c>
      <c r="G2198" s="272" t="s">
        <v>264</v>
      </c>
      <c r="H2198" s="272" t="s">
        <v>263</v>
      </c>
      <c r="I2198" s="272" t="s">
        <v>263</v>
      </c>
      <c r="J2198" s="272" t="s">
        <v>263</v>
      </c>
      <c r="K2198" s="272" t="s">
        <v>263</v>
      </c>
      <c r="L2198" s="272" t="s">
        <v>263</v>
      </c>
      <c r="M2198" s="272" t="s">
        <v>263</v>
      </c>
      <c r="N2198" s="272" t="s">
        <v>263</v>
      </c>
    </row>
    <row r="2199" spans="1:14">
      <c r="A2199" s="272">
        <v>812325</v>
      </c>
      <c r="B2199" s="272" t="s">
        <v>712</v>
      </c>
      <c r="C2199" s="272" t="s">
        <v>264</v>
      </c>
      <c r="D2199" s="272" t="s">
        <v>263</v>
      </c>
      <c r="E2199" s="272" t="s">
        <v>263</v>
      </c>
      <c r="F2199" s="272" t="s">
        <v>264</v>
      </c>
      <c r="G2199" s="272" t="s">
        <v>264</v>
      </c>
      <c r="H2199" s="272" t="s">
        <v>264</v>
      </c>
      <c r="I2199" s="272" t="s">
        <v>263</v>
      </c>
      <c r="J2199" s="272" t="s">
        <v>263</v>
      </c>
      <c r="K2199" s="272" t="s">
        <v>263</v>
      </c>
      <c r="L2199" s="272" t="s">
        <v>263</v>
      </c>
      <c r="M2199" s="272" t="s">
        <v>263</v>
      </c>
      <c r="N2199" s="272" t="s">
        <v>263</v>
      </c>
    </row>
    <row r="2200" spans="1:14">
      <c r="A2200" s="272">
        <v>812326</v>
      </c>
      <c r="B2200" s="272" t="s">
        <v>712</v>
      </c>
      <c r="C2200" s="272" t="s">
        <v>264</v>
      </c>
      <c r="D2200" s="272" t="s">
        <v>264</v>
      </c>
      <c r="E2200" s="272" t="s">
        <v>263</v>
      </c>
      <c r="F2200" s="272" t="s">
        <v>264</v>
      </c>
      <c r="G2200" s="272" t="s">
        <v>264</v>
      </c>
      <c r="H2200" s="272" t="s">
        <v>264</v>
      </c>
      <c r="I2200" s="272" t="s">
        <v>263</v>
      </c>
      <c r="J2200" s="272" t="s">
        <v>263</v>
      </c>
      <c r="K2200" s="272" t="s">
        <v>263</v>
      </c>
      <c r="L2200" s="272" t="s">
        <v>263</v>
      </c>
      <c r="M2200" s="272" t="s">
        <v>263</v>
      </c>
      <c r="N2200" s="272" t="s">
        <v>263</v>
      </c>
    </row>
    <row r="2201" spans="1:14">
      <c r="A2201" s="272">
        <v>812327</v>
      </c>
      <c r="B2201" s="272" t="s">
        <v>712</v>
      </c>
      <c r="C2201" s="272" t="s">
        <v>264</v>
      </c>
      <c r="D2201" s="272" t="s">
        <v>264</v>
      </c>
      <c r="E2201" s="272" t="s">
        <v>264</v>
      </c>
      <c r="F2201" s="272" t="s">
        <v>264</v>
      </c>
      <c r="G2201" s="272" t="s">
        <v>264</v>
      </c>
      <c r="H2201" s="272" t="s">
        <v>264</v>
      </c>
      <c r="I2201" s="272" t="s">
        <v>263</v>
      </c>
      <c r="J2201" s="272" t="s">
        <v>263</v>
      </c>
      <c r="K2201" s="272" t="s">
        <v>263</v>
      </c>
      <c r="L2201" s="272" t="s">
        <v>263</v>
      </c>
      <c r="M2201" s="272" t="s">
        <v>263</v>
      </c>
      <c r="N2201" s="272" t="s">
        <v>263</v>
      </c>
    </row>
    <row r="2202" spans="1:14">
      <c r="A2202" s="272">
        <v>812328</v>
      </c>
      <c r="B2202" s="272" t="s">
        <v>712</v>
      </c>
      <c r="C2202" s="272" t="s">
        <v>264</v>
      </c>
      <c r="D2202" s="272" t="s">
        <v>264</v>
      </c>
      <c r="E2202" s="272" t="s">
        <v>264</v>
      </c>
      <c r="F2202" s="272" t="s">
        <v>264</v>
      </c>
      <c r="G2202" s="272" t="s">
        <v>263</v>
      </c>
      <c r="H2202" s="272" t="s">
        <v>264</v>
      </c>
      <c r="I2202" s="272" t="s">
        <v>263</v>
      </c>
      <c r="J2202" s="272" t="s">
        <v>263</v>
      </c>
      <c r="K2202" s="272" t="s">
        <v>263</v>
      </c>
      <c r="L2202" s="272" t="s">
        <v>263</v>
      </c>
      <c r="M2202" s="272" t="s">
        <v>263</v>
      </c>
      <c r="N2202" s="272" t="s">
        <v>263</v>
      </c>
    </row>
    <row r="2203" spans="1:14">
      <c r="A2203" s="272">
        <v>812329</v>
      </c>
      <c r="B2203" s="272" t="s">
        <v>712</v>
      </c>
      <c r="C2203" s="272" t="s">
        <v>264</v>
      </c>
      <c r="D2203" s="272" t="s">
        <v>263</v>
      </c>
      <c r="E2203" s="272" t="s">
        <v>263</v>
      </c>
      <c r="F2203" s="272" t="s">
        <v>263</v>
      </c>
      <c r="G2203" s="272" t="s">
        <v>264</v>
      </c>
      <c r="H2203" s="272" t="s">
        <v>264</v>
      </c>
      <c r="I2203" s="272" t="s">
        <v>263</v>
      </c>
      <c r="J2203" s="272" t="s">
        <v>263</v>
      </c>
      <c r="K2203" s="272" t="s">
        <v>263</v>
      </c>
      <c r="L2203" s="272" t="s">
        <v>263</v>
      </c>
      <c r="M2203" s="272" t="s">
        <v>263</v>
      </c>
      <c r="N2203" s="272" t="s">
        <v>263</v>
      </c>
    </row>
    <row r="2204" spans="1:14">
      <c r="A2204" s="272">
        <v>812330</v>
      </c>
      <c r="B2204" s="272" t="s">
        <v>712</v>
      </c>
      <c r="C2204" s="272" t="s">
        <v>264</v>
      </c>
      <c r="D2204" s="272" t="s">
        <v>263</v>
      </c>
      <c r="E2204" s="272" t="s">
        <v>264</v>
      </c>
      <c r="F2204" s="272" t="s">
        <v>264</v>
      </c>
      <c r="G2204" s="272" t="s">
        <v>263</v>
      </c>
      <c r="H2204" s="272" t="s">
        <v>264</v>
      </c>
      <c r="I2204" s="272" t="s">
        <v>263</v>
      </c>
      <c r="J2204" s="272" t="s">
        <v>263</v>
      </c>
      <c r="K2204" s="272" t="s">
        <v>263</v>
      </c>
      <c r="L2204" s="272" t="s">
        <v>263</v>
      </c>
      <c r="M2204" s="272" t="s">
        <v>263</v>
      </c>
      <c r="N2204" s="272" t="s">
        <v>263</v>
      </c>
    </row>
    <row r="2205" spans="1:14">
      <c r="A2205" s="272">
        <v>812331</v>
      </c>
      <c r="B2205" s="272" t="s">
        <v>712</v>
      </c>
      <c r="C2205" s="272" t="s">
        <v>264</v>
      </c>
      <c r="D2205" s="272" t="s">
        <v>264</v>
      </c>
      <c r="E2205" s="272" t="s">
        <v>264</v>
      </c>
      <c r="F2205" s="272" t="s">
        <v>264</v>
      </c>
      <c r="G2205" s="272" t="s">
        <v>264</v>
      </c>
      <c r="H2205" s="272" t="s">
        <v>264</v>
      </c>
      <c r="I2205" s="272" t="s">
        <v>263</v>
      </c>
      <c r="J2205" s="272" t="s">
        <v>263</v>
      </c>
      <c r="K2205" s="272" t="s">
        <v>263</v>
      </c>
      <c r="L2205" s="272" t="s">
        <v>263</v>
      </c>
      <c r="M2205" s="272" t="s">
        <v>263</v>
      </c>
      <c r="N2205" s="272" t="s">
        <v>263</v>
      </c>
    </row>
    <row r="2206" spans="1:14">
      <c r="A2206" s="272">
        <v>812333</v>
      </c>
      <c r="B2206" s="272" t="s">
        <v>712</v>
      </c>
      <c r="C2206" s="272" t="s">
        <v>264</v>
      </c>
      <c r="D2206" s="272" t="s">
        <v>264</v>
      </c>
      <c r="E2206" s="272" t="s">
        <v>263</v>
      </c>
      <c r="F2206" s="272" t="s">
        <v>264</v>
      </c>
      <c r="G2206" s="272" t="s">
        <v>263</v>
      </c>
      <c r="H2206" s="272" t="s">
        <v>264</v>
      </c>
      <c r="I2206" s="272" t="s">
        <v>263</v>
      </c>
      <c r="J2206" s="272" t="s">
        <v>263</v>
      </c>
      <c r="K2206" s="272" t="s">
        <v>263</v>
      </c>
      <c r="L2206" s="272" t="s">
        <v>263</v>
      </c>
      <c r="M2206" s="272" t="s">
        <v>263</v>
      </c>
      <c r="N2206" s="272" t="s">
        <v>263</v>
      </c>
    </row>
    <row r="2207" spans="1:14">
      <c r="A2207" s="272">
        <v>812334</v>
      </c>
      <c r="B2207" s="272" t="s">
        <v>712</v>
      </c>
      <c r="C2207" s="272" t="s">
        <v>264</v>
      </c>
      <c r="D2207" s="272" t="s">
        <v>264</v>
      </c>
      <c r="E2207" s="272" t="s">
        <v>264</v>
      </c>
      <c r="F2207" s="272" t="s">
        <v>263</v>
      </c>
      <c r="G2207" s="272" t="s">
        <v>263</v>
      </c>
      <c r="H2207" s="272" t="s">
        <v>264</v>
      </c>
      <c r="I2207" s="272" t="s">
        <v>263</v>
      </c>
      <c r="J2207" s="272" t="s">
        <v>263</v>
      </c>
      <c r="K2207" s="272" t="s">
        <v>263</v>
      </c>
      <c r="L2207" s="272" t="s">
        <v>263</v>
      </c>
      <c r="M2207" s="272" t="s">
        <v>263</v>
      </c>
      <c r="N2207" s="272" t="s">
        <v>263</v>
      </c>
    </row>
    <row r="2208" spans="1:14">
      <c r="A2208" s="272">
        <v>812335</v>
      </c>
      <c r="B2208" s="272" t="s">
        <v>712</v>
      </c>
      <c r="C2208" s="272" t="s">
        <v>264</v>
      </c>
      <c r="D2208" s="272" t="s">
        <v>264</v>
      </c>
      <c r="E2208" s="272" t="s">
        <v>264</v>
      </c>
      <c r="F2208" s="272" t="s">
        <v>263</v>
      </c>
      <c r="G2208" s="272" t="s">
        <v>264</v>
      </c>
      <c r="H2208" s="272" t="s">
        <v>264</v>
      </c>
      <c r="I2208" s="272" t="s">
        <v>263</v>
      </c>
      <c r="J2208" s="272" t="s">
        <v>263</v>
      </c>
      <c r="K2208" s="272" t="s">
        <v>263</v>
      </c>
      <c r="L2208" s="272" t="s">
        <v>263</v>
      </c>
      <c r="M2208" s="272" t="s">
        <v>263</v>
      </c>
      <c r="N2208" s="272" t="s">
        <v>263</v>
      </c>
    </row>
    <row r="2209" spans="1:14">
      <c r="A2209" s="272">
        <v>812336</v>
      </c>
      <c r="B2209" s="272" t="s">
        <v>712</v>
      </c>
      <c r="C2209" s="272" t="s">
        <v>264</v>
      </c>
      <c r="D2209" s="272" t="s">
        <v>263</v>
      </c>
      <c r="E2209" s="272" t="s">
        <v>264</v>
      </c>
      <c r="F2209" s="272" t="s">
        <v>264</v>
      </c>
      <c r="G2209" s="272" t="s">
        <v>264</v>
      </c>
      <c r="H2209" s="272" t="s">
        <v>264</v>
      </c>
      <c r="I2209" s="272" t="s">
        <v>263</v>
      </c>
      <c r="J2209" s="272" t="s">
        <v>263</v>
      </c>
      <c r="K2209" s="272" t="s">
        <v>263</v>
      </c>
      <c r="L2209" s="272" t="s">
        <v>263</v>
      </c>
      <c r="M2209" s="272" t="s">
        <v>263</v>
      </c>
      <c r="N2209" s="272" t="s">
        <v>263</v>
      </c>
    </row>
    <row r="2210" spans="1:14">
      <c r="A2210" s="272">
        <v>812337</v>
      </c>
      <c r="B2210" s="272" t="s">
        <v>712</v>
      </c>
      <c r="C2210" s="272" t="s">
        <v>264</v>
      </c>
      <c r="D2210" s="272" t="s">
        <v>264</v>
      </c>
      <c r="E2210" s="272" t="s">
        <v>264</v>
      </c>
      <c r="F2210" s="272" t="s">
        <v>264</v>
      </c>
      <c r="G2210" s="272" t="s">
        <v>264</v>
      </c>
      <c r="H2210" s="272" t="s">
        <v>263</v>
      </c>
      <c r="I2210" s="272" t="s">
        <v>263</v>
      </c>
      <c r="J2210" s="272" t="s">
        <v>263</v>
      </c>
      <c r="K2210" s="272" t="s">
        <v>263</v>
      </c>
      <c r="L2210" s="272" t="s">
        <v>263</v>
      </c>
      <c r="M2210" s="272" t="s">
        <v>263</v>
      </c>
      <c r="N2210" s="272" t="s">
        <v>263</v>
      </c>
    </row>
    <row r="2211" spans="1:14">
      <c r="A2211" s="272">
        <v>812338</v>
      </c>
      <c r="B2211" s="272" t="s">
        <v>712</v>
      </c>
      <c r="C2211" s="272" t="s">
        <v>264</v>
      </c>
      <c r="D2211" s="272" t="s">
        <v>264</v>
      </c>
      <c r="E2211" s="272" t="s">
        <v>264</v>
      </c>
      <c r="F2211" s="272" t="s">
        <v>264</v>
      </c>
      <c r="G2211" s="272" t="s">
        <v>263</v>
      </c>
      <c r="H2211" s="272" t="s">
        <v>264</v>
      </c>
      <c r="I2211" s="272" t="s">
        <v>263</v>
      </c>
      <c r="J2211" s="272" t="s">
        <v>263</v>
      </c>
      <c r="K2211" s="272" t="s">
        <v>263</v>
      </c>
      <c r="L2211" s="272" t="s">
        <v>263</v>
      </c>
      <c r="M2211" s="272" t="s">
        <v>263</v>
      </c>
      <c r="N2211" s="272" t="s">
        <v>263</v>
      </c>
    </row>
    <row r="2212" spans="1:14">
      <c r="A2212" s="272">
        <v>812339</v>
      </c>
      <c r="B2212" s="272" t="s">
        <v>712</v>
      </c>
      <c r="C2212" s="272" t="s">
        <v>264</v>
      </c>
      <c r="D2212" s="272" t="s">
        <v>263</v>
      </c>
      <c r="E2212" s="272" t="s">
        <v>263</v>
      </c>
      <c r="F2212" s="272" t="s">
        <v>264</v>
      </c>
      <c r="G2212" s="272" t="s">
        <v>264</v>
      </c>
      <c r="H2212" s="272" t="s">
        <v>263</v>
      </c>
      <c r="I2212" s="272" t="s">
        <v>263</v>
      </c>
      <c r="J2212" s="272" t="s">
        <v>263</v>
      </c>
      <c r="K2212" s="272" t="s">
        <v>263</v>
      </c>
      <c r="L2212" s="272" t="s">
        <v>263</v>
      </c>
      <c r="M2212" s="272" t="s">
        <v>263</v>
      </c>
      <c r="N2212" s="272" t="s">
        <v>263</v>
      </c>
    </row>
    <row r="2213" spans="1:14">
      <c r="A2213" s="272">
        <v>812340</v>
      </c>
      <c r="B2213" s="272" t="s">
        <v>712</v>
      </c>
      <c r="C2213" s="272" t="s">
        <v>264</v>
      </c>
      <c r="D2213" s="272" t="s">
        <v>263</v>
      </c>
      <c r="E2213" s="272" t="s">
        <v>263</v>
      </c>
      <c r="F2213" s="272" t="s">
        <v>264</v>
      </c>
      <c r="G2213" s="272" t="s">
        <v>264</v>
      </c>
      <c r="H2213" s="272" t="s">
        <v>264</v>
      </c>
      <c r="I2213" s="272" t="s">
        <v>263</v>
      </c>
      <c r="J2213" s="272" t="s">
        <v>263</v>
      </c>
      <c r="K2213" s="272" t="s">
        <v>263</v>
      </c>
      <c r="L2213" s="272" t="s">
        <v>263</v>
      </c>
      <c r="M2213" s="272" t="s">
        <v>263</v>
      </c>
      <c r="N2213" s="272" t="s">
        <v>263</v>
      </c>
    </row>
    <row r="2214" spans="1:14">
      <c r="A2214" s="272">
        <v>812341</v>
      </c>
      <c r="B2214" s="272" t="s">
        <v>712</v>
      </c>
      <c r="C2214" s="272" t="s">
        <v>264</v>
      </c>
      <c r="D2214" s="272" t="s">
        <v>264</v>
      </c>
      <c r="E2214" s="272" t="s">
        <v>264</v>
      </c>
      <c r="F2214" s="272" t="s">
        <v>264</v>
      </c>
      <c r="G2214" s="272" t="s">
        <v>264</v>
      </c>
      <c r="H2214" s="272" t="s">
        <v>264</v>
      </c>
      <c r="I2214" s="272" t="s">
        <v>263</v>
      </c>
      <c r="J2214" s="272" t="s">
        <v>263</v>
      </c>
      <c r="K2214" s="272" t="s">
        <v>263</v>
      </c>
      <c r="L2214" s="272" t="s">
        <v>263</v>
      </c>
      <c r="M2214" s="272" t="s">
        <v>263</v>
      </c>
      <c r="N2214" s="272" t="s">
        <v>263</v>
      </c>
    </row>
    <row r="2215" spans="1:14">
      <c r="A2215" s="272">
        <v>812342</v>
      </c>
      <c r="B2215" s="272" t="s">
        <v>712</v>
      </c>
      <c r="C2215" s="272" t="s">
        <v>264</v>
      </c>
      <c r="D2215" s="272" t="s">
        <v>263</v>
      </c>
      <c r="E2215" s="272" t="s">
        <v>264</v>
      </c>
      <c r="F2215" s="272" t="s">
        <v>264</v>
      </c>
      <c r="G2215" s="272" t="s">
        <v>263</v>
      </c>
      <c r="H2215" s="272" t="s">
        <v>264</v>
      </c>
      <c r="I2215" s="272" t="s">
        <v>263</v>
      </c>
      <c r="J2215" s="272" t="s">
        <v>263</v>
      </c>
      <c r="K2215" s="272" t="s">
        <v>263</v>
      </c>
      <c r="L2215" s="272" t="s">
        <v>263</v>
      </c>
      <c r="M2215" s="272" t="s">
        <v>263</v>
      </c>
      <c r="N2215" s="272" t="s">
        <v>263</v>
      </c>
    </row>
    <row r="2216" spans="1:14">
      <c r="A2216" s="272">
        <v>812344</v>
      </c>
      <c r="B2216" s="272" t="s">
        <v>712</v>
      </c>
      <c r="C2216" s="272" t="s">
        <v>264</v>
      </c>
      <c r="D2216" s="272" t="s">
        <v>264</v>
      </c>
      <c r="E2216" s="272" t="s">
        <v>264</v>
      </c>
      <c r="F2216" s="272" t="s">
        <v>264</v>
      </c>
      <c r="G2216" s="272" t="s">
        <v>264</v>
      </c>
      <c r="H2216" s="272" t="s">
        <v>264</v>
      </c>
      <c r="I2216" s="272" t="s">
        <v>263</v>
      </c>
      <c r="J2216" s="272" t="s">
        <v>263</v>
      </c>
      <c r="K2216" s="272" t="s">
        <v>263</v>
      </c>
      <c r="L2216" s="272" t="s">
        <v>263</v>
      </c>
      <c r="M2216" s="272" t="s">
        <v>263</v>
      </c>
      <c r="N2216" s="272" t="s">
        <v>263</v>
      </c>
    </row>
    <row r="2217" spans="1:14">
      <c r="A2217" s="272">
        <v>812345</v>
      </c>
      <c r="B2217" s="272" t="s">
        <v>712</v>
      </c>
      <c r="C2217" s="272" t="s">
        <v>264</v>
      </c>
      <c r="D2217" s="272" t="s">
        <v>263</v>
      </c>
      <c r="E2217" s="272" t="s">
        <v>264</v>
      </c>
      <c r="F2217" s="272" t="s">
        <v>264</v>
      </c>
      <c r="G2217" s="272" t="s">
        <v>264</v>
      </c>
      <c r="H2217" s="272" t="s">
        <v>263</v>
      </c>
      <c r="I2217" s="272" t="s">
        <v>263</v>
      </c>
      <c r="J2217" s="272" t="s">
        <v>263</v>
      </c>
      <c r="K2217" s="272" t="s">
        <v>263</v>
      </c>
      <c r="L2217" s="272" t="s">
        <v>263</v>
      </c>
      <c r="M2217" s="272" t="s">
        <v>263</v>
      </c>
      <c r="N2217" s="272" t="s">
        <v>263</v>
      </c>
    </row>
    <row r="2218" spans="1:14">
      <c r="A2218" s="272">
        <v>812346</v>
      </c>
      <c r="B2218" s="272" t="s">
        <v>712</v>
      </c>
      <c r="C2218" s="272" t="s">
        <v>264</v>
      </c>
      <c r="D2218" s="272" t="s">
        <v>264</v>
      </c>
      <c r="E2218" s="272" t="s">
        <v>264</v>
      </c>
      <c r="F2218" s="272" t="s">
        <v>264</v>
      </c>
      <c r="G2218" s="272" t="s">
        <v>263</v>
      </c>
      <c r="H2218" s="272" t="s">
        <v>263</v>
      </c>
      <c r="I2218" s="272" t="s">
        <v>263</v>
      </c>
      <c r="J2218" s="272" t="s">
        <v>263</v>
      </c>
      <c r="K2218" s="272" t="s">
        <v>263</v>
      </c>
      <c r="L2218" s="272" t="s">
        <v>263</v>
      </c>
      <c r="M2218" s="272" t="s">
        <v>263</v>
      </c>
      <c r="N2218" s="272" t="s">
        <v>263</v>
      </c>
    </row>
    <row r="2219" spans="1:14">
      <c r="A2219" s="272">
        <v>812347</v>
      </c>
      <c r="B2219" s="272" t="s">
        <v>712</v>
      </c>
      <c r="C2219" s="272" t="s">
        <v>264</v>
      </c>
      <c r="D2219" s="272" t="s">
        <v>264</v>
      </c>
      <c r="E2219" s="272" t="s">
        <v>264</v>
      </c>
      <c r="F2219" s="272" t="s">
        <v>264</v>
      </c>
      <c r="G2219" s="272" t="s">
        <v>264</v>
      </c>
      <c r="H2219" s="272" t="s">
        <v>263</v>
      </c>
      <c r="I2219" s="272" t="s">
        <v>263</v>
      </c>
      <c r="J2219" s="272" t="s">
        <v>263</v>
      </c>
      <c r="K2219" s="272" t="s">
        <v>263</v>
      </c>
      <c r="L2219" s="272" t="s">
        <v>263</v>
      </c>
      <c r="M2219" s="272" t="s">
        <v>263</v>
      </c>
      <c r="N2219" s="272" t="s">
        <v>263</v>
      </c>
    </row>
    <row r="2220" spans="1:14">
      <c r="A2220" s="272">
        <v>812348</v>
      </c>
      <c r="B2220" s="272" t="s">
        <v>712</v>
      </c>
      <c r="C2220" s="272" t="s">
        <v>264</v>
      </c>
      <c r="D2220" s="272" t="s">
        <v>263</v>
      </c>
      <c r="E2220" s="272" t="s">
        <v>264</v>
      </c>
      <c r="F2220" s="272" t="s">
        <v>264</v>
      </c>
      <c r="G2220" s="272" t="s">
        <v>264</v>
      </c>
      <c r="H2220" s="272" t="s">
        <v>263</v>
      </c>
      <c r="I2220" s="272" t="s">
        <v>263</v>
      </c>
      <c r="J2220" s="272" t="s">
        <v>263</v>
      </c>
      <c r="K2220" s="272" t="s">
        <v>263</v>
      </c>
      <c r="L2220" s="272" t="s">
        <v>263</v>
      </c>
      <c r="M2220" s="272" t="s">
        <v>263</v>
      </c>
      <c r="N2220" s="272" t="s">
        <v>263</v>
      </c>
    </row>
    <row r="2221" spans="1:14">
      <c r="A2221" s="272">
        <v>812349</v>
      </c>
      <c r="B2221" s="272" t="s">
        <v>712</v>
      </c>
      <c r="C2221" s="272" t="s">
        <v>264</v>
      </c>
      <c r="D2221" s="272" t="s">
        <v>263</v>
      </c>
      <c r="E2221" s="272" t="s">
        <v>264</v>
      </c>
      <c r="F2221" s="272" t="s">
        <v>264</v>
      </c>
      <c r="G2221" s="272" t="s">
        <v>264</v>
      </c>
      <c r="H2221" s="272" t="s">
        <v>264</v>
      </c>
      <c r="I2221" s="272" t="s">
        <v>263</v>
      </c>
      <c r="J2221" s="272" t="s">
        <v>263</v>
      </c>
      <c r="K2221" s="272" t="s">
        <v>263</v>
      </c>
      <c r="L2221" s="272" t="s">
        <v>263</v>
      </c>
      <c r="M2221" s="272" t="s">
        <v>263</v>
      </c>
      <c r="N2221" s="272" t="s">
        <v>263</v>
      </c>
    </row>
    <row r="2222" spans="1:14">
      <c r="A2222" s="272">
        <v>812350</v>
      </c>
      <c r="B2222" s="272" t="s">
        <v>712</v>
      </c>
      <c r="C2222" s="272" t="s">
        <v>263</v>
      </c>
      <c r="D2222" s="272" t="s">
        <v>264</v>
      </c>
      <c r="E2222" s="272" t="s">
        <v>264</v>
      </c>
      <c r="F2222" s="272" t="s">
        <v>264</v>
      </c>
      <c r="G2222" s="272" t="s">
        <v>264</v>
      </c>
      <c r="H2222" s="272" t="s">
        <v>264</v>
      </c>
      <c r="I2222" s="272" t="s">
        <v>263</v>
      </c>
      <c r="J2222" s="272" t="s">
        <v>263</v>
      </c>
      <c r="K2222" s="272" t="s">
        <v>263</v>
      </c>
      <c r="L2222" s="272" t="s">
        <v>263</v>
      </c>
      <c r="M2222" s="272" t="s">
        <v>263</v>
      </c>
      <c r="N2222" s="272" t="s">
        <v>263</v>
      </c>
    </row>
    <row r="2223" spans="1:14">
      <c r="A2223" s="272">
        <v>812351</v>
      </c>
      <c r="B2223" s="272" t="s">
        <v>712</v>
      </c>
      <c r="C2223" s="272" t="s">
        <v>263</v>
      </c>
      <c r="D2223" s="272" t="s">
        <v>263</v>
      </c>
      <c r="E2223" s="272" t="s">
        <v>263</v>
      </c>
      <c r="F2223" s="272" t="s">
        <v>264</v>
      </c>
      <c r="G2223" s="272" t="s">
        <v>264</v>
      </c>
      <c r="H2223" s="272" t="s">
        <v>264</v>
      </c>
      <c r="I2223" s="272" t="s">
        <v>263</v>
      </c>
      <c r="J2223" s="272" t="s">
        <v>263</v>
      </c>
      <c r="K2223" s="272" t="s">
        <v>263</v>
      </c>
      <c r="L2223" s="272" t="s">
        <v>263</v>
      </c>
      <c r="M2223" s="272" t="s">
        <v>263</v>
      </c>
      <c r="N2223" s="272" t="s">
        <v>263</v>
      </c>
    </row>
    <row r="2224" spans="1:14">
      <c r="A2224" s="272">
        <v>812352</v>
      </c>
      <c r="B2224" s="272" t="s">
        <v>712</v>
      </c>
      <c r="C2224" s="272" t="s">
        <v>264</v>
      </c>
      <c r="D2224" s="272" t="s">
        <v>263</v>
      </c>
      <c r="E2224" s="272" t="s">
        <v>264</v>
      </c>
      <c r="F2224" s="272" t="s">
        <v>263</v>
      </c>
      <c r="G2224" s="272" t="s">
        <v>264</v>
      </c>
      <c r="H2224" s="272" t="s">
        <v>264</v>
      </c>
      <c r="I2224" s="272" t="s">
        <v>263</v>
      </c>
      <c r="J2224" s="272" t="s">
        <v>263</v>
      </c>
      <c r="K2224" s="272" t="s">
        <v>263</v>
      </c>
      <c r="L2224" s="272" t="s">
        <v>263</v>
      </c>
      <c r="M2224" s="272" t="s">
        <v>263</v>
      </c>
      <c r="N2224" s="272" t="s">
        <v>263</v>
      </c>
    </row>
    <row r="2225" spans="1:14">
      <c r="A2225" s="272">
        <v>812353</v>
      </c>
      <c r="B2225" s="272" t="s">
        <v>712</v>
      </c>
      <c r="C2225" s="272" t="s">
        <v>264</v>
      </c>
      <c r="D2225" s="272" t="s">
        <v>264</v>
      </c>
      <c r="E2225" s="272" t="s">
        <v>264</v>
      </c>
      <c r="F2225" s="272" t="s">
        <v>264</v>
      </c>
      <c r="G2225" s="272" t="s">
        <v>264</v>
      </c>
      <c r="H2225" s="272" t="s">
        <v>264</v>
      </c>
      <c r="I2225" s="272" t="s">
        <v>263</v>
      </c>
      <c r="J2225" s="272" t="s">
        <v>263</v>
      </c>
      <c r="K2225" s="272" t="s">
        <v>263</v>
      </c>
      <c r="L2225" s="272" t="s">
        <v>263</v>
      </c>
      <c r="M2225" s="272" t="s">
        <v>263</v>
      </c>
      <c r="N2225" s="272" t="s">
        <v>263</v>
      </c>
    </row>
    <row r="2226" spans="1:14">
      <c r="A2226" s="272">
        <v>812354</v>
      </c>
      <c r="B2226" s="272" t="s">
        <v>712</v>
      </c>
      <c r="C2226" s="272" t="s">
        <v>264</v>
      </c>
      <c r="D2226" s="272" t="s">
        <v>264</v>
      </c>
      <c r="E2226" s="272" t="s">
        <v>263</v>
      </c>
      <c r="F2226" s="272" t="s">
        <v>263</v>
      </c>
      <c r="G2226" s="272" t="s">
        <v>264</v>
      </c>
      <c r="H2226" s="272" t="s">
        <v>263</v>
      </c>
      <c r="I2226" s="272" t="s">
        <v>263</v>
      </c>
      <c r="J2226" s="272" t="s">
        <v>263</v>
      </c>
      <c r="K2226" s="272" t="s">
        <v>263</v>
      </c>
      <c r="L2226" s="272" t="s">
        <v>263</v>
      </c>
      <c r="M2226" s="272" t="s">
        <v>263</v>
      </c>
      <c r="N2226" s="272" t="s">
        <v>263</v>
      </c>
    </row>
    <row r="2227" spans="1:14">
      <c r="A2227" s="272">
        <v>812355</v>
      </c>
      <c r="B2227" s="272" t="s">
        <v>712</v>
      </c>
      <c r="C2227" s="272" t="s">
        <v>264</v>
      </c>
      <c r="D2227" s="272" t="s">
        <v>263</v>
      </c>
      <c r="E2227" s="272" t="s">
        <v>263</v>
      </c>
      <c r="F2227" s="272" t="s">
        <v>264</v>
      </c>
      <c r="G2227" s="272" t="s">
        <v>263</v>
      </c>
      <c r="H2227" s="272" t="s">
        <v>264</v>
      </c>
      <c r="I2227" s="272" t="s">
        <v>263</v>
      </c>
      <c r="J2227" s="272" t="s">
        <v>263</v>
      </c>
      <c r="K2227" s="272" t="s">
        <v>263</v>
      </c>
      <c r="L2227" s="272" t="s">
        <v>263</v>
      </c>
      <c r="M2227" s="272" t="s">
        <v>263</v>
      </c>
      <c r="N2227" s="272" t="s">
        <v>263</v>
      </c>
    </row>
    <row r="2228" spans="1:14">
      <c r="A2228" s="272">
        <v>812356</v>
      </c>
      <c r="B2228" s="272" t="s">
        <v>712</v>
      </c>
      <c r="C2228" s="272" t="s">
        <v>264</v>
      </c>
      <c r="D2228" s="272" t="s">
        <v>263</v>
      </c>
      <c r="E2228" s="272" t="s">
        <v>264</v>
      </c>
      <c r="F2228" s="272" t="s">
        <v>264</v>
      </c>
      <c r="G2228" s="272" t="s">
        <v>264</v>
      </c>
      <c r="H2228" s="272" t="s">
        <v>264</v>
      </c>
      <c r="I2228" s="272" t="s">
        <v>263</v>
      </c>
      <c r="J2228" s="272" t="s">
        <v>263</v>
      </c>
      <c r="K2228" s="272" t="s">
        <v>263</v>
      </c>
      <c r="L2228" s="272" t="s">
        <v>263</v>
      </c>
      <c r="M2228" s="272" t="s">
        <v>263</v>
      </c>
      <c r="N2228" s="272" t="s">
        <v>263</v>
      </c>
    </row>
    <row r="2229" spans="1:14">
      <c r="A2229" s="272">
        <v>812357</v>
      </c>
      <c r="B2229" s="272" t="s">
        <v>712</v>
      </c>
      <c r="C2229" s="272" t="s">
        <v>264</v>
      </c>
      <c r="D2229" s="272" t="s">
        <v>264</v>
      </c>
      <c r="E2229" s="272" t="s">
        <v>264</v>
      </c>
      <c r="F2229" s="272" t="s">
        <v>263</v>
      </c>
      <c r="G2229" s="272" t="s">
        <v>263</v>
      </c>
      <c r="H2229" s="272" t="s">
        <v>264</v>
      </c>
      <c r="I2229" s="272" t="s">
        <v>263</v>
      </c>
      <c r="J2229" s="272" t="s">
        <v>263</v>
      </c>
      <c r="K2229" s="272" t="s">
        <v>263</v>
      </c>
      <c r="L2229" s="272" t="s">
        <v>263</v>
      </c>
      <c r="M2229" s="272" t="s">
        <v>263</v>
      </c>
      <c r="N2229" s="272" t="s">
        <v>263</v>
      </c>
    </row>
    <row r="2230" spans="1:14">
      <c r="A2230" s="272">
        <v>812358</v>
      </c>
      <c r="B2230" s="272" t="s">
        <v>712</v>
      </c>
      <c r="C2230" s="272" t="s">
        <v>264</v>
      </c>
      <c r="D2230" s="272" t="s">
        <v>263</v>
      </c>
      <c r="E2230" s="272" t="s">
        <v>263</v>
      </c>
      <c r="F2230" s="272" t="s">
        <v>264</v>
      </c>
      <c r="G2230" s="272" t="s">
        <v>264</v>
      </c>
      <c r="H2230" s="272" t="s">
        <v>264</v>
      </c>
      <c r="I2230" s="272" t="s">
        <v>263</v>
      </c>
      <c r="J2230" s="272" t="s">
        <v>263</v>
      </c>
      <c r="K2230" s="272" t="s">
        <v>263</v>
      </c>
      <c r="L2230" s="272" t="s">
        <v>263</v>
      </c>
      <c r="M2230" s="272" t="s">
        <v>263</v>
      </c>
      <c r="N2230" s="272" t="s">
        <v>263</v>
      </c>
    </row>
    <row r="2231" spans="1:14">
      <c r="A2231" s="272">
        <v>812359</v>
      </c>
      <c r="B2231" s="272" t="s">
        <v>712</v>
      </c>
      <c r="C2231" s="272" t="s">
        <v>264</v>
      </c>
      <c r="D2231" s="272" t="s">
        <v>264</v>
      </c>
      <c r="E2231" s="272" t="s">
        <v>264</v>
      </c>
      <c r="F2231" s="272" t="s">
        <v>264</v>
      </c>
      <c r="G2231" s="272" t="s">
        <v>264</v>
      </c>
      <c r="H2231" s="272" t="s">
        <v>264</v>
      </c>
      <c r="I2231" s="272" t="s">
        <v>263</v>
      </c>
      <c r="J2231" s="272" t="s">
        <v>263</v>
      </c>
      <c r="K2231" s="272" t="s">
        <v>263</v>
      </c>
      <c r="L2231" s="272" t="s">
        <v>263</v>
      </c>
      <c r="M2231" s="272" t="s">
        <v>263</v>
      </c>
      <c r="N2231" s="272" t="s">
        <v>263</v>
      </c>
    </row>
    <row r="2232" spans="1:14">
      <c r="A2232" s="272">
        <v>812360</v>
      </c>
      <c r="B2232" s="272" t="s">
        <v>712</v>
      </c>
      <c r="C2232" s="272" t="s">
        <v>264</v>
      </c>
      <c r="D2232" s="272" t="s">
        <v>263</v>
      </c>
      <c r="E2232" s="272" t="s">
        <v>264</v>
      </c>
      <c r="F2232" s="272" t="s">
        <v>264</v>
      </c>
      <c r="G2232" s="272" t="s">
        <v>264</v>
      </c>
      <c r="H2232" s="272" t="s">
        <v>264</v>
      </c>
      <c r="I2232" s="272" t="s">
        <v>263</v>
      </c>
      <c r="J2232" s="272" t="s">
        <v>263</v>
      </c>
      <c r="K2232" s="272" t="s">
        <v>263</v>
      </c>
      <c r="L2232" s="272" t="s">
        <v>263</v>
      </c>
      <c r="M2232" s="272" t="s">
        <v>263</v>
      </c>
      <c r="N2232" s="272" t="s">
        <v>263</v>
      </c>
    </row>
    <row r="2233" spans="1:14">
      <c r="A2233" s="272">
        <v>812361</v>
      </c>
      <c r="B2233" s="272" t="s">
        <v>712</v>
      </c>
      <c r="C2233" s="272" t="s">
        <v>264</v>
      </c>
      <c r="D2233" s="272" t="s">
        <v>264</v>
      </c>
      <c r="E2233" s="272" t="s">
        <v>264</v>
      </c>
      <c r="F2233" s="272" t="s">
        <v>264</v>
      </c>
      <c r="G2233" s="272" t="s">
        <v>264</v>
      </c>
      <c r="H2233" s="272" t="s">
        <v>264</v>
      </c>
      <c r="I2233" s="272" t="s">
        <v>263</v>
      </c>
      <c r="J2233" s="272" t="s">
        <v>263</v>
      </c>
      <c r="K2233" s="272" t="s">
        <v>263</v>
      </c>
      <c r="L2233" s="272" t="s">
        <v>263</v>
      </c>
      <c r="M2233" s="272" t="s">
        <v>263</v>
      </c>
      <c r="N2233" s="272" t="s">
        <v>263</v>
      </c>
    </row>
    <row r="2234" spans="1:14">
      <c r="A2234" s="272">
        <v>812363</v>
      </c>
      <c r="B2234" s="272" t="s">
        <v>712</v>
      </c>
      <c r="C2234" s="272" t="s">
        <v>263</v>
      </c>
      <c r="D2234" s="272" t="s">
        <v>264</v>
      </c>
      <c r="E2234" s="272" t="s">
        <v>263</v>
      </c>
      <c r="F2234" s="272" t="s">
        <v>264</v>
      </c>
      <c r="G2234" s="272" t="s">
        <v>263</v>
      </c>
      <c r="H2234" s="272" t="s">
        <v>264</v>
      </c>
      <c r="I2234" s="272" t="s">
        <v>263</v>
      </c>
      <c r="J2234" s="272" t="s">
        <v>263</v>
      </c>
      <c r="K2234" s="272" t="s">
        <v>263</v>
      </c>
      <c r="L2234" s="272" t="s">
        <v>263</v>
      </c>
      <c r="M2234" s="272" t="s">
        <v>263</v>
      </c>
      <c r="N2234" s="272" t="s">
        <v>263</v>
      </c>
    </row>
    <row r="2235" spans="1:14">
      <c r="A2235" s="272">
        <v>812364</v>
      </c>
      <c r="B2235" s="272" t="s">
        <v>712</v>
      </c>
      <c r="C2235" s="272" t="s">
        <v>264</v>
      </c>
      <c r="D2235" s="272" t="s">
        <v>263</v>
      </c>
      <c r="E2235" s="272" t="s">
        <v>263</v>
      </c>
      <c r="F2235" s="272" t="s">
        <v>264</v>
      </c>
      <c r="G2235" s="272" t="s">
        <v>264</v>
      </c>
      <c r="H2235" s="272" t="s">
        <v>264</v>
      </c>
      <c r="I2235" s="272" t="s">
        <v>263</v>
      </c>
      <c r="J2235" s="272" t="s">
        <v>263</v>
      </c>
      <c r="K2235" s="272" t="s">
        <v>263</v>
      </c>
      <c r="L2235" s="272" t="s">
        <v>263</v>
      </c>
      <c r="M2235" s="272" t="s">
        <v>263</v>
      </c>
      <c r="N2235" s="272" t="s">
        <v>263</v>
      </c>
    </row>
    <row r="2236" spans="1:14">
      <c r="A2236" s="272">
        <v>812365</v>
      </c>
      <c r="B2236" s="272" t="s">
        <v>712</v>
      </c>
      <c r="C2236" s="272" t="s">
        <v>264</v>
      </c>
      <c r="D2236" s="272" t="s">
        <v>263</v>
      </c>
      <c r="E2236" s="272" t="s">
        <v>264</v>
      </c>
      <c r="F2236" s="272" t="s">
        <v>264</v>
      </c>
      <c r="G2236" s="272" t="s">
        <v>264</v>
      </c>
      <c r="H2236" s="272" t="s">
        <v>264</v>
      </c>
      <c r="I2236" s="272" t="s">
        <v>263</v>
      </c>
      <c r="J2236" s="272" t="s">
        <v>263</v>
      </c>
      <c r="K2236" s="272" t="s">
        <v>263</v>
      </c>
      <c r="L2236" s="272" t="s">
        <v>263</v>
      </c>
      <c r="M2236" s="272" t="s">
        <v>263</v>
      </c>
      <c r="N2236" s="272" t="s">
        <v>263</v>
      </c>
    </row>
    <row r="2237" spans="1:14">
      <c r="A2237" s="272">
        <v>812366</v>
      </c>
      <c r="B2237" s="272" t="s">
        <v>712</v>
      </c>
      <c r="C2237" s="272" t="s">
        <v>264</v>
      </c>
      <c r="D2237" s="272" t="s">
        <v>264</v>
      </c>
      <c r="E2237" s="272" t="s">
        <v>263</v>
      </c>
      <c r="F2237" s="272" t="s">
        <v>264</v>
      </c>
      <c r="G2237" s="272" t="s">
        <v>264</v>
      </c>
      <c r="H2237" s="272" t="s">
        <v>264</v>
      </c>
      <c r="I2237" s="272" t="s">
        <v>263</v>
      </c>
      <c r="J2237" s="272" t="s">
        <v>263</v>
      </c>
      <c r="K2237" s="272" t="s">
        <v>263</v>
      </c>
      <c r="L2237" s="272" t="s">
        <v>263</v>
      </c>
      <c r="M2237" s="272" t="s">
        <v>263</v>
      </c>
      <c r="N2237" s="272" t="s">
        <v>263</v>
      </c>
    </row>
    <row r="2238" spans="1:14">
      <c r="A2238" s="272">
        <v>812367</v>
      </c>
      <c r="B2238" s="272" t="s">
        <v>712</v>
      </c>
      <c r="C2238" s="272" t="s">
        <v>264</v>
      </c>
      <c r="D2238" s="272" t="s">
        <v>263</v>
      </c>
      <c r="E2238" s="272" t="s">
        <v>263</v>
      </c>
      <c r="F2238" s="272" t="s">
        <v>264</v>
      </c>
      <c r="G2238" s="272" t="s">
        <v>263</v>
      </c>
      <c r="H2238" s="272" t="s">
        <v>264</v>
      </c>
      <c r="I2238" s="272" t="s">
        <v>263</v>
      </c>
      <c r="J2238" s="272" t="s">
        <v>263</v>
      </c>
      <c r="K2238" s="272" t="s">
        <v>263</v>
      </c>
      <c r="L2238" s="272" t="s">
        <v>263</v>
      </c>
      <c r="M2238" s="272" t="s">
        <v>263</v>
      </c>
      <c r="N2238" s="272" t="s">
        <v>263</v>
      </c>
    </row>
    <row r="2239" spans="1:14">
      <c r="A2239" s="272">
        <v>812368</v>
      </c>
      <c r="B2239" s="272" t="s">
        <v>712</v>
      </c>
      <c r="C2239" s="272" t="s">
        <v>264</v>
      </c>
      <c r="D2239" s="272" t="s">
        <v>263</v>
      </c>
      <c r="E2239" s="272" t="s">
        <v>264</v>
      </c>
      <c r="F2239" s="272" t="s">
        <v>264</v>
      </c>
      <c r="G2239" s="272" t="s">
        <v>264</v>
      </c>
      <c r="H2239" s="272" t="s">
        <v>264</v>
      </c>
      <c r="I2239" s="272" t="s">
        <v>263</v>
      </c>
      <c r="J2239" s="272" t="s">
        <v>263</v>
      </c>
      <c r="K2239" s="272" t="s">
        <v>263</v>
      </c>
      <c r="L2239" s="272" t="s">
        <v>263</v>
      </c>
      <c r="M2239" s="272" t="s">
        <v>263</v>
      </c>
      <c r="N2239" s="272" t="s">
        <v>263</v>
      </c>
    </row>
    <row r="2240" spans="1:14">
      <c r="A2240" s="272">
        <v>812369</v>
      </c>
      <c r="B2240" s="272" t="s">
        <v>712</v>
      </c>
      <c r="C2240" s="272" t="s">
        <v>264</v>
      </c>
      <c r="D2240" s="272" t="s">
        <v>264</v>
      </c>
      <c r="E2240" s="272" t="s">
        <v>264</v>
      </c>
      <c r="F2240" s="272" t="s">
        <v>264</v>
      </c>
      <c r="G2240" s="272" t="s">
        <v>263</v>
      </c>
      <c r="H2240" s="272" t="s">
        <v>263</v>
      </c>
      <c r="I2240" s="272" t="s">
        <v>263</v>
      </c>
      <c r="J2240" s="272" t="s">
        <v>263</v>
      </c>
      <c r="K2240" s="272" t="s">
        <v>263</v>
      </c>
      <c r="L2240" s="272" t="s">
        <v>263</v>
      </c>
      <c r="M2240" s="272" t="s">
        <v>263</v>
      </c>
      <c r="N2240" s="272" t="s">
        <v>263</v>
      </c>
    </row>
    <row r="2241" spans="1:14">
      <c r="A2241" s="272">
        <v>812370</v>
      </c>
      <c r="B2241" s="272" t="s">
        <v>712</v>
      </c>
      <c r="C2241" s="272" t="s">
        <v>264</v>
      </c>
      <c r="D2241" s="272" t="s">
        <v>263</v>
      </c>
      <c r="E2241" s="272" t="s">
        <v>264</v>
      </c>
      <c r="F2241" s="272" t="s">
        <v>264</v>
      </c>
      <c r="G2241" s="272" t="s">
        <v>264</v>
      </c>
      <c r="H2241" s="272" t="s">
        <v>264</v>
      </c>
      <c r="I2241" s="272" t="s">
        <v>263</v>
      </c>
      <c r="J2241" s="272" t="s">
        <v>263</v>
      </c>
      <c r="K2241" s="272" t="s">
        <v>263</v>
      </c>
      <c r="L2241" s="272" t="s">
        <v>263</v>
      </c>
      <c r="M2241" s="272" t="s">
        <v>263</v>
      </c>
      <c r="N2241" s="272" t="s">
        <v>263</v>
      </c>
    </row>
    <row r="2242" spans="1:14">
      <c r="A2242" s="272">
        <v>812372</v>
      </c>
      <c r="B2242" s="272" t="s">
        <v>712</v>
      </c>
      <c r="C2242" s="272" t="s">
        <v>264</v>
      </c>
      <c r="D2242" s="272" t="s">
        <v>264</v>
      </c>
      <c r="E2242" s="272" t="s">
        <v>264</v>
      </c>
      <c r="F2242" s="272" t="s">
        <v>264</v>
      </c>
      <c r="G2242" s="272" t="s">
        <v>264</v>
      </c>
      <c r="H2242" s="272" t="s">
        <v>264</v>
      </c>
      <c r="I2242" s="272" t="s">
        <v>263</v>
      </c>
      <c r="J2242" s="272" t="s">
        <v>263</v>
      </c>
      <c r="K2242" s="272" t="s">
        <v>263</v>
      </c>
      <c r="L2242" s="272" t="s">
        <v>263</v>
      </c>
      <c r="M2242" s="272" t="s">
        <v>263</v>
      </c>
      <c r="N2242" s="272" t="s">
        <v>263</v>
      </c>
    </row>
    <row r="2243" spans="1:14">
      <c r="A2243" s="272">
        <v>812373</v>
      </c>
      <c r="B2243" s="272" t="s">
        <v>712</v>
      </c>
      <c r="C2243" s="272" t="s">
        <v>264</v>
      </c>
      <c r="D2243" s="272" t="s">
        <v>264</v>
      </c>
      <c r="E2243" s="272" t="s">
        <v>264</v>
      </c>
      <c r="F2243" s="272" t="s">
        <v>264</v>
      </c>
      <c r="G2243" s="272" t="s">
        <v>264</v>
      </c>
      <c r="H2243" s="272" t="s">
        <v>263</v>
      </c>
      <c r="I2243" s="272" t="s">
        <v>263</v>
      </c>
      <c r="J2243" s="272" t="s">
        <v>263</v>
      </c>
      <c r="K2243" s="272" t="s">
        <v>263</v>
      </c>
      <c r="L2243" s="272" t="s">
        <v>263</v>
      </c>
      <c r="M2243" s="272" t="s">
        <v>263</v>
      </c>
      <c r="N2243" s="272" t="s">
        <v>263</v>
      </c>
    </row>
    <row r="2244" spans="1:14">
      <c r="A2244" s="272">
        <v>812375</v>
      </c>
      <c r="B2244" s="272" t="s">
        <v>712</v>
      </c>
      <c r="C2244" s="272" t="s">
        <v>264</v>
      </c>
      <c r="D2244" s="272" t="s">
        <v>264</v>
      </c>
      <c r="E2244" s="272" t="s">
        <v>264</v>
      </c>
      <c r="F2244" s="272" t="s">
        <v>264</v>
      </c>
      <c r="G2244" s="272" t="s">
        <v>264</v>
      </c>
      <c r="H2244" s="272" t="s">
        <v>264</v>
      </c>
      <c r="I2244" s="272" t="s">
        <v>263</v>
      </c>
      <c r="J2244" s="272" t="s">
        <v>263</v>
      </c>
      <c r="K2244" s="272" t="s">
        <v>263</v>
      </c>
      <c r="L2244" s="272" t="s">
        <v>263</v>
      </c>
      <c r="M2244" s="272" t="s">
        <v>263</v>
      </c>
      <c r="N2244" s="272" t="s">
        <v>263</v>
      </c>
    </row>
    <row r="2245" spans="1:14">
      <c r="A2245" s="272">
        <v>812376</v>
      </c>
      <c r="B2245" s="272" t="s">
        <v>712</v>
      </c>
      <c r="C2245" s="272" t="s">
        <v>264</v>
      </c>
      <c r="D2245" s="272" t="s">
        <v>264</v>
      </c>
      <c r="E2245" s="272" t="s">
        <v>264</v>
      </c>
      <c r="F2245" s="272" t="s">
        <v>264</v>
      </c>
      <c r="G2245" s="272" t="s">
        <v>264</v>
      </c>
      <c r="H2245" s="272" t="s">
        <v>264</v>
      </c>
      <c r="I2245" s="272" t="s">
        <v>263</v>
      </c>
      <c r="J2245" s="272" t="s">
        <v>263</v>
      </c>
      <c r="K2245" s="272" t="s">
        <v>263</v>
      </c>
      <c r="L2245" s="272" t="s">
        <v>263</v>
      </c>
      <c r="M2245" s="272" t="s">
        <v>263</v>
      </c>
      <c r="N2245" s="272" t="s">
        <v>263</v>
      </c>
    </row>
    <row r="2246" spans="1:14">
      <c r="A2246" s="272">
        <v>812377</v>
      </c>
      <c r="B2246" s="272" t="s">
        <v>712</v>
      </c>
      <c r="C2246" s="272" t="s">
        <v>264</v>
      </c>
      <c r="D2246" s="272" t="s">
        <v>264</v>
      </c>
      <c r="E2246" s="272" t="s">
        <v>263</v>
      </c>
      <c r="F2246" s="272" t="s">
        <v>264</v>
      </c>
      <c r="G2246" s="272" t="s">
        <v>263</v>
      </c>
      <c r="H2246" s="272" t="s">
        <v>263</v>
      </c>
      <c r="I2246" s="272" t="s">
        <v>263</v>
      </c>
      <c r="J2246" s="272" t="s">
        <v>263</v>
      </c>
      <c r="K2246" s="272" t="s">
        <v>263</v>
      </c>
      <c r="L2246" s="272" t="s">
        <v>263</v>
      </c>
      <c r="M2246" s="272" t="s">
        <v>263</v>
      </c>
      <c r="N2246" s="272" t="s">
        <v>263</v>
      </c>
    </row>
    <row r="2247" spans="1:14">
      <c r="A2247" s="272">
        <v>812378</v>
      </c>
      <c r="B2247" s="272" t="s">
        <v>712</v>
      </c>
      <c r="C2247" s="272" t="s">
        <v>264</v>
      </c>
      <c r="D2247" s="272" t="s">
        <v>263</v>
      </c>
      <c r="E2247" s="272" t="s">
        <v>264</v>
      </c>
      <c r="F2247" s="272" t="s">
        <v>264</v>
      </c>
      <c r="G2247" s="272" t="s">
        <v>264</v>
      </c>
      <c r="H2247" s="272" t="s">
        <v>263</v>
      </c>
      <c r="I2247" s="272" t="s">
        <v>263</v>
      </c>
      <c r="J2247" s="272" t="s">
        <v>263</v>
      </c>
      <c r="K2247" s="272" t="s">
        <v>263</v>
      </c>
      <c r="L2247" s="272" t="s">
        <v>263</v>
      </c>
      <c r="M2247" s="272" t="s">
        <v>263</v>
      </c>
      <c r="N2247" s="272" t="s">
        <v>263</v>
      </c>
    </row>
    <row r="2248" spans="1:14">
      <c r="A2248" s="272">
        <v>812379</v>
      </c>
      <c r="B2248" s="272" t="s">
        <v>712</v>
      </c>
      <c r="C2248" s="272" t="s">
        <v>264</v>
      </c>
      <c r="D2248" s="272" t="s">
        <v>264</v>
      </c>
      <c r="E2248" s="272" t="s">
        <v>264</v>
      </c>
      <c r="F2248" s="272" t="s">
        <v>264</v>
      </c>
      <c r="G2248" s="272" t="s">
        <v>264</v>
      </c>
      <c r="H2248" s="272" t="s">
        <v>264</v>
      </c>
      <c r="I2248" s="272" t="s">
        <v>263</v>
      </c>
      <c r="J2248" s="272" t="s">
        <v>263</v>
      </c>
      <c r="K2248" s="272" t="s">
        <v>263</v>
      </c>
      <c r="L2248" s="272" t="s">
        <v>263</v>
      </c>
      <c r="M2248" s="272" t="s">
        <v>263</v>
      </c>
      <c r="N2248" s="272" t="s">
        <v>263</v>
      </c>
    </row>
    <row r="2249" spans="1:14">
      <c r="A2249" s="272">
        <v>812381</v>
      </c>
      <c r="B2249" s="272" t="s">
        <v>712</v>
      </c>
      <c r="C2249" s="272" t="s">
        <v>264</v>
      </c>
      <c r="D2249" s="272" t="s">
        <v>263</v>
      </c>
      <c r="E2249" s="272" t="s">
        <v>264</v>
      </c>
      <c r="F2249" s="272" t="s">
        <v>264</v>
      </c>
      <c r="G2249" s="272" t="s">
        <v>264</v>
      </c>
      <c r="H2249" s="272" t="s">
        <v>264</v>
      </c>
      <c r="I2249" s="272" t="s">
        <v>263</v>
      </c>
      <c r="J2249" s="272" t="s">
        <v>263</v>
      </c>
      <c r="K2249" s="272" t="s">
        <v>263</v>
      </c>
      <c r="L2249" s="272" t="s">
        <v>263</v>
      </c>
      <c r="M2249" s="272" t="s">
        <v>263</v>
      </c>
      <c r="N2249" s="272" t="s">
        <v>263</v>
      </c>
    </row>
    <row r="2250" spans="1:14">
      <c r="A2250" s="272">
        <v>812384</v>
      </c>
      <c r="B2250" s="272" t="s">
        <v>712</v>
      </c>
      <c r="C2250" s="272" t="s">
        <v>263</v>
      </c>
      <c r="D2250" s="272" t="s">
        <v>263</v>
      </c>
      <c r="E2250" s="272" t="s">
        <v>263</v>
      </c>
      <c r="F2250" s="272" t="s">
        <v>264</v>
      </c>
      <c r="G2250" s="272" t="s">
        <v>263</v>
      </c>
      <c r="H2250" s="272" t="s">
        <v>264</v>
      </c>
      <c r="I2250" s="272" t="s">
        <v>263</v>
      </c>
      <c r="J2250" s="272" t="s">
        <v>263</v>
      </c>
      <c r="K2250" s="272" t="s">
        <v>263</v>
      </c>
      <c r="L2250" s="272" t="s">
        <v>263</v>
      </c>
      <c r="M2250" s="272" t="s">
        <v>263</v>
      </c>
      <c r="N2250" s="272" t="s">
        <v>263</v>
      </c>
    </row>
    <row r="2251" spans="1:14">
      <c r="A2251" s="272">
        <v>812385</v>
      </c>
      <c r="B2251" s="272" t="s">
        <v>712</v>
      </c>
      <c r="C2251" s="272" t="s">
        <v>264</v>
      </c>
      <c r="D2251" s="272" t="s">
        <v>263</v>
      </c>
      <c r="E2251" s="272" t="s">
        <v>263</v>
      </c>
      <c r="F2251" s="272" t="s">
        <v>263</v>
      </c>
      <c r="G2251" s="272" t="s">
        <v>264</v>
      </c>
      <c r="H2251" s="272" t="s">
        <v>263</v>
      </c>
      <c r="I2251" s="272" t="s">
        <v>263</v>
      </c>
      <c r="J2251" s="272" t="s">
        <v>263</v>
      </c>
      <c r="K2251" s="272" t="s">
        <v>263</v>
      </c>
      <c r="L2251" s="272" t="s">
        <v>263</v>
      </c>
      <c r="M2251" s="272" t="s">
        <v>263</v>
      </c>
      <c r="N2251" s="272" t="s">
        <v>263</v>
      </c>
    </row>
    <row r="2252" spans="1:14">
      <c r="A2252" s="272">
        <v>812386</v>
      </c>
      <c r="B2252" s="272" t="s">
        <v>712</v>
      </c>
      <c r="C2252" s="272" t="s">
        <v>264</v>
      </c>
      <c r="D2252" s="272" t="s">
        <v>264</v>
      </c>
      <c r="E2252" s="272" t="s">
        <v>264</v>
      </c>
      <c r="F2252" s="272" t="s">
        <v>264</v>
      </c>
      <c r="G2252" s="272" t="s">
        <v>264</v>
      </c>
      <c r="H2252" s="272" t="s">
        <v>264</v>
      </c>
      <c r="I2252" s="272" t="s">
        <v>263</v>
      </c>
      <c r="J2252" s="272" t="s">
        <v>263</v>
      </c>
      <c r="K2252" s="272" t="s">
        <v>263</v>
      </c>
      <c r="L2252" s="272" t="s">
        <v>263</v>
      </c>
      <c r="M2252" s="272" t="s">
        <v>263</v>
      </c>
      <c r="N2252" s="272" t="s">
        <v>263</v>
      </c>
    </row>
    <row r="2253" spans="1:14">
      <c r="A2253" s="272">
        <v>812387</v>
      </c>
      <c r="B2253" s="272" t="s">
        <v>712</v>
      </c>
      <c r="C2253" s="272" t="s">
        <v>264</v>
      </c>
      <c r="D2253" s="272" t="s">
        <v>263</v>
      </c>
      <c r="E2253" s="272" t="s">
        <v>263</v>
      </c>
      <c r="F2253" s="272" t="s">
        <v>264</v>
      </c>
      <c r="G2253" s="272" t="s">
        <v>264</v>
      </c>
      <c r="H2253" s="272" t="s">
        <v>263</v>
      </c>
      <c r="I2253" s="272" t="s">
        <v>263</v>
      </c>
      <c r="J2253" s="272" t="s">
        <v>263</v>
      </c>
      <c r="K2253" s="272" t="s">
        <v>263</v>
      </c>
      <c r="L2253" s="272" t="s">
        <v>263</v>
      </c>
      <c r="M2253" s="272" t="s">
        <v>263</v>
      </c>
      <c r="N2253" s="272" t="s">
        <v>263</v>
      </c>
    </row>
    <row r="2254" spans="1:14">
      <c r="A2254" s="272">
        <v>812388</v>
      </c>
      <c r="B2254" s="272" t="s">
        <v>712</v>
      </c>
      <c r="C2254" s="272" t="s">
        <v>264</v>
      </c>
      <c r="D2254" s="272" t="s">
        <v>264</v>
      </c>
      <c r="E2254" s="272" t="s">
        <v>264</v>
      </c>
      <c r="F2254" s="272" t="s">
        <v>264</v>
      </c>
      <c r="G2254" s="272" t="s">
        <v>264</v>
      </c>
      <c r="H2254" s="272" t="s">
        <v>264</v>
      </c>
      <c r="I2254" s="272" t="s">
        <v>263</v>
      </c>
      <c r="J2254" s="272" t="s">
        <v>263</v>
      </c>
      <c r="K2254" s="272" t="s">
        <v>263</v>
      </c>
      <c r="L2254" s="272" t="s">
        <v>263</v>
      </c>
      <c r="M2254" s="272" t="s">
        <v>263</v>
      </c>
      <c r="N2254" s="272" t="s">
        <v>263</v>
      </c>
    </row>
    <row r="2255" spans="1:14">
      <c r="A2255" s="272">
        <v>812389</v>
      </c>
      <c r="B2255" s="272" t="s">
        <v>712</v>
      </c>
      <c r="C2255" s="272" t="s">
        <v>264</v>
      </c>
      <c r="D2255" s="272" t="s">
        <v>263</v>
      </c>
      <c r="E2255" s="272" t="s">
        <v>264</v>
      </c>
      <c r="F2255" s="272" t="s">
        <v>264</v>
      </c>
      <c r="G2255" s="272" t="s">
        <v>264</v>
      </c>
      <c r="H2255" s="272" t="s">
        <v>264</v>
      </c>
      <c r="I2255" s="272" t="s">
        <v>263</v>
      </c>
      <c r="J2255" s="272" t="s">
        <v>263</v>
      </c>
      <c r="K2255" s="272" t="s">
        <v>263</v>
      </c>
      <c r="L2255" s="272" t="s">
        <v>263</v>
      </c>
      <c r="M2255" s="272" t="s">
        <v>263</v>
      </c>
      <c r="N2255" s="272" t="s">
        <v>263</v>
      </c>
    </row>
    <row r="2256" spans="1:14">
      <c r="A2256" s="272">
        <v>812390</v>
      </c>
      <c r="B2256" s="272" t="s">
        <v>712</v>
      </c>
      <c r="C2256" s="272" t="s">
        <v>264</v>
      </c>
      <c r="D2256" s="272" t="s">
        <v>264</v>
      </c>
      <c r="E2256" s="272" t="s">
        <v>264</v>
      </c>
      <c r="F2256" s="272" t="s">
        <v>264</v>
      </c>
      <c r="G2256" s="272" t="s">
        <v>264</v>
      </c>
      <c r="H2256" s="272" t="s">
        <v>264</v>
      </c>
      <c r="I2256" s="272" t="s">
        <v>263</v>
      </c>
      <c r="J2256" s="272" t="s">
        <v>263</v>
      </c>
      <c r="K2256" s="272" t="s">
        <v>263</v>
      </c>
      <c r="L2256" s="272" t="s">
        <v>263</v>
      </c>
      <c r="M2256" s="272" t="s">
        <v>263</v>
      </c>
      <c r="N2256" s="272" t="s">
        <v>263</v>
      </c>
    </row>
    <row r="2257" spans="1:14">
      <c r="A2257" s="272">
        <v>812391</v>
      </c>
      <c r="B2257" s="272" t="s">
        <v>712</v>
      </c>
      <c r="C2257" s="272" t="s">
        <v>264</v>
      </c>
      <c r="D2257" s="272" t="s">
        <v>263</v>
      </c>
      <c r="E2257" s="272" t="s">
        <v>264</v>
      </c>
      <c r="F2257" s="272" t="s">
        <v>264</v>
      </c>
      <c r="G2257" s="272" t="s">
        <v>263</v>
      </c>
      <c r="H2257" s="272" t="s">
        <v>264</v>
      </c>
      <c r="I2257" s="272" t="s">
        <v>263</v>
      </c>
      <c r="J2257" s="272" t="s">
        <v>263</v>
      </c>
      <c r="K2257" s="272" t="s">
        <v>263</v>
      </c>
      <c r="L2257" s="272" t="s">
        <v>263</v>
      </c>
      <c r="M2257" s="272" t="s">
        <v>263</v>
      </c>
      <c r="N2257" s="272" t="s">
        <v>263</v>
      </c>
    </row>
    <row r="2258" spans="1:14">
      <c r="A2258" s="272">
        <v>812392</v>
      </c>
      <c r="B2258" s="272" t="s">
        <v>712</v>
      </c>
      <c r="C2258" s="272" t="s">
        <v>264</v>
      </c>
      <c r="D2258" s="272" t="s">
        <v>263</v>
      </c>
      <c r="E2258" s="272" t="s">
        <v>264</v>
      </c>
      <c r="F2258" s="272" t="s">
        <v>264</v>
      </c>
      <c r="G2258" s="272" t="s">
        <v>264</v>
      </c>
      <c r="H2258" s="272" t="s">
        <v>264</v>
      </c>
      <c r="I2258" s="272" t="s">
        <v>263</v>
      </c>
      <c r="J2258" s="272" t="s">
        <v>263</v>
      </c>
      <c r="K2258" s="272" t="s">
        <v>263</v>
      </c>
      <c r="L2258" s="272" t="s">
        <v>263</v>
      </c>
      <c r="M2258" s="272" t="s">
        <v>263</v>
      </c>
      <c r="N2258" s="272" t="s">
        <v>263</v>
      </c>
    </row>
    <row r="2259" spans="1:14">
      <c r="A2259" s="272">
        <v>812393</v>
      </c>
      <c r="B2259" s="272" t="s">
        <v>712</v>
      </c>
      <c r="C2259" s="272" t="s">
        <v>264</v>
      </c>
      <c r="D2259" s="272" t="s">
        <v>264</v>
      </c>
      <c r="E2259" s="272" t="s">
        <v>264</v>
      </c>
      <c r="F2259" s="272" t="s">
        <v>264</v>
      </c>
      <c r="G2259" s="272" t="s">
        <v>264</v>
      </c>
      <c r="H2259" s="272" t="s">
        <v>264</v>
      </c>
      <c r="I2259" s="272" t="s">
        <v>263</v>
      </c>
      <c r="J2259" s="272" t="s">
        <v>263</v>
      </c>
      <c r="K2259" s="272" t="s">
        <v>263</v>
      </c>
      <c r="L2259" s="272" t="s">
        <v>263</v>
      </c>
      <c r="M2259" s="272" t="s">
        <v>263</v>
      </c>
      <c r="N2259" s="272" t="s">
        <v>263</v>
      </c>
    </row>
    <row r="2260" spans="1:14">
      <c r="A2260" s="272">
        <v>812394</v>
      </c>
      <c r="B2260" s="272" t="s">
        <v>712</v>
      </c>
      <c r="C2260" s="272" t="s">
        <v>264</v>
      </c>
      <c r="D2260" s="272" t="s">
        <v>264</v>
      </c>
      <c r="E2260" s="272" t="s">
        <v>263</v>
      </c>
      <c r="F2260" s="272" t="s">
        <v>263</v>
      </c>
      <c r="G2260" s="272" t="s">
        <v>263</v>
      </c>
      <c r="H2260" s="272" t="s">
        <v>263</v>
      </c>
      <c r="I2260" s="272" t="s">
        <v>263</v>
      </c>
      <c r="J2260" s="272" t="s">
        <v>263</v>
      </c>
      <c r="K2260" s="272" t="s">
        <v>263</v>
      </c>
      <c r="L2260" s="272" t="s">
        <v>263</v>
      </c>
      <c r="M2260" s="272" t="s">
        <v>263</v>
      </c>
      <c r="N2260" s="272" t="s">
        <v>263</v>
      </c>
    </row>
    <row r="2261" spans="1:14">
      <c r="A2261" s="272">
        <v>812395</v>
      </c>
      <c r="B2261" s="272" t="s">
        <v>712</v>
      </c>
      <c r="C2261" s="272" t="s">
        <v>264</v>
      </c>
      <c r="D2261" s="272" t="s">
        <v>263</v>
      </c>
      <c r="E2261" s="272" t="s">
        <v>263</v>
      </c>
      <c r="F2261" s="272" t="s">
        <v>264</v>
      </c>
      <c r="G2261" s="272" t="s">
        <v>263</v>
      </c>
      <c r="H2261" s="272" t="s">
        <v>264</v>
      </c>
      <c r="I2261" s="272" t="s">
        <v>263</v>
      </c>
      <c r="J2261" s="272" t="s">
        <v>263</v>
      </c>
      <c r="K2261" s="272" t="s">
        <v>263</v>
      </c>
      <c r="L2261" s="272" t="s">
        <v>263</v>
      </c>
      <c r="M2261" s="272" t="s">
        <v>263</v>
      </c>
      <c r="N2261" s="272" t="s">
        <v>263</v>
      </c>
    </row>
    <row r="2262" spans="1:14">
      <c r="A2262" s="272">
        <v>812396</v>
      </c>
      <c r="B2262" s="272" t="s">
        <v>712</v>
      </c>
      <c r="C2262" s="272" t="s">
        <v>264</v>
      </c>
      <c r="D2262" s="272" t="s">
        <v>264</v>
      </c>
      <c r="E2262" s="272" t="s">
        <v>264</v>
      </c>
      <c r="F2262" s="272" t="s">
        <v>264</v>
      </c>
      <c r="G2262" s="272" t="s">
        <v>264</v>
      </c>
      <c r="H2262" s="272" t="s">
        <v>264</v>
      </c>
      <c r="I2262" s="272" t="s">
        <v>263</v>
      </c>
      <c r="J2262" s="272" t="s">
        <v>263</v>
      </c>
      <c r="K2262" s="272" t="s">
        <v>263</v>
      </c>
      <c r="L2262" s="272" t="s">
        <v>263</v>
      </c>
      <c r="M2262" s="272" t="s">
        <v>263</v>
      </c>
      <c r="N2262" s="272" t="s">
        <v>263</v>
      </c>
    </row>
    <row r="2263" spans="1:14">
      <c r="A2263" s="272">
        <v>812397</v>
      </c>
      <c r="B2263" s="272" t="s">
        <v>712</v>
      </c>
      <c r="C2263" s="272" t="s">
        <v>264</v>
      </c>
      <c r="D2263" s="272" t="s">
        <v>264</v>
      </c>
      <c r="E2263" s="272" t="s">
        <v>263</v>
      </c>
      <c r="F2263" s="272" t="s">
        <v>264</v>
      </c>
      <c r="G2263" s="272" t="s">
        <v>263</v>
      </c>
      <c r="H2263" s="272" t="s">
        <v>263</v>
      </c>
      <c r="I2263" s="272" t="s">
        <v>263</v>
      </c>
      <c r="J2263" s="272" t="s">
        <v>263</v>
      </c>
      <c r="K2263" s="272" t="s">
        <v>263</v>
      </c>
      <c r="L2263" s="272" t="s">
        <v>263</v>
      </c>
      <c r="M2263" s="272" t="s">
        <v>263</v>
      </c>
      <c r="N2263" s="272" t="s">
        <v>263</v>
      </c>
    </row>
    <row r="2264" spans="1:14">
      <c r="A2264" s="272">
        <v>812398</v>
      </c>
      <c r="B2264" s="272" t="s">
        <v>712</v>
      </c>
      <c r="C2264" s="272" t="s">
        <v>264</v>
      </c>
      <c r="D2264" s="272" t="s">
        <v>264</v>
      </c>
      <c r="E2264" s="272" t="s">
        <v>264</v>
      </c>
      <c r="F2264" s="272" t="s">
        <v>264</v>
      </c>
      <c r="G2264" s="272" t="s">
        <v>263</v>
      </c>
      <c r="H2264" s="272" t="s">
        <v>263</v>
      </c>
      <c r="I2264" s="272" t="s">
        <v>263</v>
      </c>
      <c r="J2264" s="272" t="s">
        <v>263</v>
      </c>
      <c r="K2264" s="272" t="s">
        <v>263</v>
      </c>
      <c r="L2264" s="272" t="s">
        <v>263</v>
      </c>
      <c r="M2264" s="272" t="s">
        <v>263</v>
      </c>
      <c r="N2264" s="272" t="s">
        <v>263</v>
      </c>
    </row>
    <row r="2265" spans="1:14">
      <c r="A2265" s="272">
        <v>812399</v>
      </c>
      <c r="B2265" s="272" t="s">
        <v>712</v>
      </c>
      <c r="C2265" s="272" t="s">
        <v>264</v>
      </c>
      <c r="D2265" s="272" t="s">
        <v>264</v>
      </c>
      <c r="E2265" s="272" t="s">
        <v>264</v>
      </c>
      <c r="F2265" s="272" t="s">
        <v>264</v>
      </c>
      <c r="G2265" s="272" t="s">
        <v>264</v>
      </c>
      <c r="H2265" s="272" t="s">
        <v>264</v>
      </c>
      <c r="I2265" s="272" t="s">
        <v>263</v>
      </c>
      <c r="J2265" s="272" t="s">
        <v>263</v>
      </c>
      <c r="K2265" s="272" t="s">
        <v>263</v>
      </c>
      <c r="L2265" s="272" t="s">
        <v>263</v>
      </c>
      <c r="M2265" s="272" t="s">
        <v>263</v>
      </c>
      <c r="N2265" s="272" t="s">
        <v>263</v>
      </c>
    </row>
    <row r="2266" spans="1:14">
      <c r="A2266" s="272">
        <v>812400</v>
      </c>
      <c r="B2266" s="272" t="s">
        <v>712</v>
      </c>
      <c r="C2266" s="272" t="s">
        <v>264</v>
      </c>
      <c r="D2266" s="272" t="s">
        <v>264</v>
      </c>
      <c r="E2266" s="272" t="s">
        <v>263</v>
      </c>
      <c r="F2266" s="272" t="s">
        <v>263</v>
      </c>
      <c r="G2266" s="272" t="s">
        <v>264</v>
      </c>
      <c r="H2266" s="272" t="s">
        <v>263</v>
      </c>
      <c r="I2266" s="272" t="s">
        <v>263</v>
      </c>
      <c r="J2266" s="272" t="s">
        <v>263</v>
      </c>
      <c r="K2266" s="272" t="s">
        <v>263</v>
      </c>
      <c r="L2266" s="272" t="s">
        <v>263</v>
      </c>
      <c r="M2266" s="272" t="s">
        <v>263</v>
      </c>
      <c r="N2266" s="272" t="s">
        <v>263</v>
      </c>
    </row>
    <row r="2267" spans="1:14">
      <c r="A2267" s="272">
        <v>812401</v>
      </c>
      <c r="B2267" s="272" t="s">
        <v>712</v>
      </c>
      <c r="C2267" s="272" t="s">
        <v>264</v>
      </c>
      <c r="D2267" s="272" t="s">
        <v>264</v>
      </c>
      <c r="E2267" s="272" t="s">
        <v>264</v>
      </c>
      <c r="F2267" s="272" t="s">
        <v>264</v>
      </c>
      <c r="G2267" s="272" t="s">
        <v>264</v>
      </c>
      <c r="H2267" s="272" t="s">
        <v>264</v>
      </c>
      <c r="I2267" s="272" t="s">
        <v>263</v>
      </c>
      <c r="J2267" s="272" t="s">
        <v>263</v>
      </c>
      <c r="K2267" s="272" t="s">
        <v>263</v>
      </c>
      <c r="L2267" s="272" t="s">
        <v>263</v>
      </c>
      <c r="M2267" s="272" t="s">
        <v>263</v>
      </c>
      <c r="N2267" s="272" t="s">
        <v>263</v>
      </c>
    </row>
    <row r="2268" spans="1:14">
      <c r="A2268" s="272">
        <v>812402</v>
      </c>
      <c r="B2268" s="272" t="s">
        <v>712</v>
      </c>
      <c r="C2268" s="272" t="s">
        <v>264</v>
      </c>
      <c r="D2268" s="272" t="s">
        <v>264</v>
      </c>
      <c r="E2268" s="272" t="s">
        <v>264</v>
      </c>
      <c r="F2268" s="272" t="s">
        <v>264</v>
      </c>
      <c r="G2268" s="272" t="s">
        <v>264</v>
      </c>
      <c r="H2268" s="272" t="s">
        <v>264</v>
      </c>
      <c r="I2268" s="272" t="s">
        <v>263</v>
      </c>
      <c r="J2268" s="272" t="s">
        <v>263</v>
      </c>
      <c r="K2268" s="272" t="s">
        <v>263</v>
      </c>
      <c r="L2268" s="272" t="s">
        <v>263</v>
      </c>
      <c r="M2268" s="272" t="s">
        <v>263</v>
      </c>
      <c r="N2268" s="272" t="s">
        <v>263</v>
      </c>
    </row>
    <row r="2269" spans="1:14">
      <c r="A2269" s="272">
        <v>812403</v>
      </c>
      <c r="B2269" s="272" t="s">
        <v>712</v>
      </c>
      <c r="C2269" s="272" t="s">
        <v>263</v>
      </c>
      <c r="D2269" s="272" t="s">
        <v>264</v>
      </c>
      <c r="E2269" s="272" t="s">
        <v>263</v>
      </c>
      <c r="F2269" s="272" t="s">
        <v>263</v>
      </c>
      <c r="G2269" s="272" t="s">
        <v>263</v>
      </c>
      <c r="H2269" s="272" t="s">
        <v>264</v>
      </c>
      <c r="I2269" s="272" t="s">
        <v>263</v>
      </c>
      <c r="J2269" s="272" t="s">
        <v>263</v>
      </c>
      <c r="K2269" s="272" t="s">
        <v>263</v>
      </c>
      <c r="L2269" s="272" t="s">
        <v>263</v>
      </c>
      <c r="M2269" s="272" t="s">
        <v>263</v>
      </c>
      <c r="N2269" s="272" t="s">
        <v>263</v>
      </c>
    </row>
    <row r="2270" spans="1:14">
      <c r="A2270" s="272">
        <v>812404</v>
      </c>
      <c r="B2270" s="272" t="s">
        <v>712</v>
      </c>
      <c r="C2270" s="272" t="s">
        <v>264</v>
      </c>
      <c r="D2270" s="272" t="s">
        <v>264</v>
      </c>
      <c r="E2270" s="272" t="s">
        <v>264</v>
      </c>
      <c r="F2270" s="272" t="s">
        <v>264</v>
      </c>
      <c r="G2270" s="272" t="s">
        <v>264</v>
      </c>
      <c r="H2270" s="272" t="s">
        <v>264</v>
      </c>
      <c r="I2270" s="272" t="s">
        <v>263</v>
      </c>
      <c r="J2270" s="272" t="s">
        <v>263</v>
      </c>
      <c r="K2270" s="272" t="s">
        <v>263</v>
      </c>
      <c r="L2270" s="272" t="s">
        <v>263</v>
      </c>
      <c r="M2270" s="272" t="s">
        <v>263</v>
      </c>
      <c r="N2270" s="272" t="s">
        <v>263</v>
      </c>
    </row>
    <row r="2271" spans="1:14">
      <c r="A2271" s="272">
        <v>812405</v>
      </c>
      <c r="B2271" s="272" t="s">
        <v>712</v>
      </c>
      <c r="C2271" s="272" t="s">
        <v>264</v>
      </c>
      <c r="D2271" s="272" t="s">
        <v>263</v>
      </c>
      <c r="E2271" s="272" t="s">
        <v>264</v>
      </c>
      <c r="F2271" s="272" t="s">
        <v>264</v>
      </c>
      <c r="G2271" s="272" t="s">
        <v>263</v>
      </c>
      <c r="H2271" s="272" t="s">
        <v>264</v>
      </c>
      <c r="I2271" s="272" t="s">
        <v>263</v>
      </c>
      <c r="J2271" s="272" t="s">
        <v>263</v>
      </c>
      <c r="K2271" s="272" t="s">
        <v>263</v>
      </c>
      <c r="L2271" s="272" t="s">
        <v>263</v>
      </c>
      <c r="M2271" s="272" t="s">
        <v>263</v>
      </c>
      <c r="N2271" s="272" t="s">
        <v>263</v>
      </c>
    </row>
    <row r="2272" spans="1:14">
      <c r="A2272" s="272">
        <v>812406</v>
      </c>
      <c r="B2272" s="272" t="s">
        <v>712</v>
      </c>
      <c r="C2272" s="272" t="s">
        <v>264</v>
      </c>
      <c r="D2272" s="272" t="s">
        <v>264</v>
      </c>
      <c r="E2272" s="272" t="s">
        <v>264</v>
      </c>
      <c r="F2272" s="272" t="s">
        <v>263</v>
      </c>
      <c r="G2272" s="272" t="s">
        <v>263</v>
      </c>
      <c r="H2272" s="272" t="s">
        <v>263</v>
      </c>
      <c r="I2272" s="272" t="s">
        <v>263</v>
      </c>
      <c r="J2272" s="272" t="s">
        <v>263</v>
      </c>
      <c r="K2272" s="272" t="s">
        <v>263</v>
      </c>
      <c r="L2272" s="272" t="s">
        <v>263</v>
      </c>
      <c r="M2272" s="272" t="s">
        <v>263</v>
      </c>
      <c r="N2272" s="272" t="s">
        <v>263</v>
      </c>
    </row>
    <row r="2273" spans="1:14">
      <c r="A2273" s="272">
        <v>812407</v>
      </c>
      <c r="B2273" s="272" t="s">
        <v>712</v>
      </c>
      <c r="C2273" s="272" t="s">
        <v>264</v>
      </c>
      <c r="D2273" s="272" t="s">
        <v>264</v>
      </c>
      <c r="E2273" s="272" t="s">
        <v>263</v>
      </c>
      <c r="F2273" s="272" t="s">
        <v>263</v>
      </c>
      <c r="G2273" s="272" t="s">
        <v>264</v>
      </c>
      <c r="H2273" s="272" t="s">
        <v>264</v>
      </c>
      <c r="I2273" s="272" t="s">
        <v>263</v>
      </c>
      <c r="J2273" s="272" t="s">
        <v>263</v>
      </c>
      <c r="K2273" s="272" t="s">
        <v>263</v>
      </c>
      <c r="L2273" s="272" t="s">
        <v>263</v>
      </c>
      <c r="M2273" s="272" t="s">
        <v>263</v>
      </c>
      <c r="N2273" s="272" t="s">
        <v>263</v>
      </c>
    </row>
    <row r="2274" spans="1:14">
      <c r="A2274" s="272">
        <v>812408</v>
      </c>
      <c r="B2274" s="272" t="s">
        <v>712</v>
      </c>
      <c r="C2274" s="272" t="s">
        <v>264</v>
      </c>
      <c r="D2274" s="272" t="s">
        <v>264</v>
      </c>
      <c r="E2274" s="272" t="s">
        <v>264</v>
      </c>
      <c r="F2274" s="272" t="s">
        <v>264</v>
      </c>
      <c r="G2274" s="272" t="s">
        <v>264</v>
      </c>
      <c r="H2274" s="272" t="s">
        <v>263</v>
      </c>
      <c r="I2274" s="272" t="s">
        <v>263</v>
      </c>
      <c r="J2274" s="272" t="s">
        <v>263</v>
      </c>
      <c r="K2274" s="272" t="s">
        <v>263</v>
      </c>
      <c r="L2274" s="272" t="s">
        <v>263</v>
      </c>
      <c r="M2274" s="272" t="s">
        <v>263</v>
      </c>
      <c r="N2274" s="272" t="s">
        <v>263</v>
      </c>
    </row>
    <row r="2275" spans="1:14">
      <c r="A2275" s="272">
        <v>812409</v>
      </c>
      <c r="B2275" s="272" t="s">
        <v>712</v>
      </c>
      <c r="C2275" s="272" t="s">
        <v>264</v>
      </c>
      <c r="D2275" s="272" t="s">
        <v>263</v>
      </c>
      <c r="E2275" s="272" t="s">
        <v>263</v>
      </c>
      <c r="F2275" s="272" t="s">
        <v>264</v>
      </c>
      <c r="G2275" s="272" t="s">
        <v>264</v>
      </c>
      <c r="H2275" s="272" t="s">
        <v>263</v>
      </c>
      <c r="I2275" s="272" t="s">
        <v>263</v>
      </c>
      <c r="J2275" s="272" t="s">
        <v>263</v>
      </c>
      <c r="K2275" s="272" t="s">
        <v>263</v>
      </c>
      <c r="L2275" s="272" t="s">
        <v>263</v>
      </c>
      <c r="M2275" s="272" t="s">
        <v>263</v>
      </c>
      <c r="N2275" s="272" t="s">
        <v>263</v>
      </c>
    </row>
    <row r="2276" spans="1:14">
      <c r="A2276" s="272">
        <v>812410</v>
      </c>
      <c r="B2276" s="272" t="s">
        <v>712</v>
      </c>
      <c r="C2276" s="272" t="s">
        <v>264</v>
      </c>
      <c r="D2276" s="272" t="s">
        <v>263</v>
      </c>
      <c r="E2276" s="272" t="s">
        <v>264</v>
      </c>
      <c r="F2276" s="272" t="s">
        <v>264</v>
      </c>
      <c r="G2276" s="272" t="s">
        <v>264</v>
      </c>
      <c r="H2276" s="272" t="s">
        <v>264</v>
      </c>
      <c r="I2276" s="272" t="s">
        <v>263</v>
      </c>
      <c r="J2276" s="272" t="s">
        <v>263</v>
      </c>
      <c r="K2276" s="272" t="s">
        <v>263</v>
      </c>
      <c r="L2276" s="272" t="s">
        <v>263</v>
      </c>
      <c r="M2276" s="272" t="s">
        <v>263</v>
      </c>
      <c r="N2276" s="272" t="s">
        <v>263</v>
      </c>
    </row>
    <row r="2277" spans="1:14">
      <c r="A2277" s="272">
        <v>812411</v>
      </c>
      <c r="B2277" s="272" t="s">
        <v>712</v>
      </c>
      <c r="C2277" s="272" t="s">
        <v>264</v>
      </c>
      <c r="D2277" s="272" t="s">
        <v>264</v>
      </c>
      <c r="E2277" s="272" t="s">
        <v>264</v>
      </c>
      <c r="F2277" s="272" t="s">
        <v>264</v>
      </c>
      <c r="G2277" s="272" t="s">
        <v>264</v>
      </c>
      <c r="H2277" s="272" t="s">
        <v>264</v>
      </c>
      <c r="I2277" s="272" t="s">
        <v>263</v>
      </c>
      <c r="J2277" s="272" t="s">
        <v>263</v>
      </c>
      <c r="K2277" s="272" t="s">
        <v>263</v>
      </c>
      <c r="L2277" s="272" t="s">
        <v>263</v>
      </c>
      <c r="M2277" s="272" t="s">
        <v>263</v>
      </c>
      <c r="N2277" s="272" t="s">
        <v>263</v>
      </c>
    </row>
    <row r="2278" spans="1:14">
      <c r="A2278" s="272">
        <v>812412</v>
      </c>
      <c r="B2278" s="272" t="s">
        <v>712</v>
      </c>
      <c r="C2278" s="272" t="s">
        <v>264</v>
      </c>
      <c r="D2278" s="272" t="s">
        <v>263</v>
      </c>
      <c r="E2278" s="272" t="s">
        <v>263</v>
      </c>
      <c r="F2278" s="272" t="s">
        <v>263</v>
      </c>
      <c r="G2278" s="272" t="s">
        <v>263</v>
      </c>
      <c r="H2278" s="272" t="s">
        <v>264</v>
      </c>
      <c r="I2278" s="272" t="s">
        <v>263</v>
      </c>
      <c r="J2278" s="272" t="s">
        <v>263</v>
      </c>
      <c r="K2278" s="272" t="s">
        <v>263</v>
      </c>
      <c r="L2278" s="272" t="s">
        <v>263</v>
      </c>
      <c r="M2278" s="272" t="s">
        <v>263</v>
      </c>
      <c r="N2278" s="272" t="s">
        <v>263</v>
      </c>
    </row>
    <row r="2279" spans="1:14">
      <c r="A2279" s="272">
        <v>812413</v>
      </c>
      <c r="B2279" s="272" t="s">
        <v>712</v>
      </c>
      <c r="C2279" s="272" t="s">
        <v>264</v>
      </c>
      <c r="D2279" s="272" t="s">
        <v>264</v>
      </c>
      <c r="E2279" s="272" t="s">
        <v>263</v>
      </c>
      <c r="F2279" s="272" t="s">
        <v>263</v>
      </c>
      <c r="G2279" s="272" t="s">
        <v>263</v>
      </c>
      <c r="H2279" s="272" t="s">
        <v>263</v>
      </c>
      <c r="I2279" s="272" t="s">
        <v>263</v>
      </c>
      <c r="J2279" s="272" t="s">
        <v>263</v>
      </c>
      <c r="K2279" s="272" t="s">
        <v>263</v>
      </c>
      <c r="L2279" s="272" t="s">
        <v>263</v>
      </c>
      <c r="M2279" s="272" t="s">
        <v>263</v>
      </c>
      <c r="N2279" s="272" t="s">
        <v>263</v>
      </c>
    </row>
    <row r="2280" spans="1:14">
      <c r="A2280" s="272">
        <v>812414</v>
      </c>
      <c r="B2280" s="272" t="s">
        <v>712</v>
      </c>
      <c r="C2280" s="272" t="s">
        <v>264</v>
      </c>
      <c r="D2280" s="272" t="s">
        <v>263</v>
      </c>
      <c r="E2280" s="272" t="s">
        <v>264</v>
      </c>
      <c r="F2280" s="272" t="s">
        <v>264</v>
      </c>
      <c r="G2280" s="272" t="s">
        <v>263</v>
      </c>
      <c r="H2280" s="272" t="s">
        <v>264</v>
      </c>
      <c r="I2280" s="272" t="s">
        <v>263</v>
      </c>
      <c r="J2280" s="272" t="s">
        <v>263</v>
      </c>
      <c r="K2280" s="272" t="s">
        <v>263</v>
      </c>
      <c r="L2280" s="272" t="s">
        <v>263</v>
      </c>
      <c r="M2280" s="272" t="s">
        <v>263</v>
      </c>
      <c r="N2280" s="272" t="s">
        <v>263</v>
      </c>
    </row>
    <row r="2281" spans="1:14">
      <c r="A2281" s="272">
        <v>812415</v>
      </c>
      <c r="B2281" s="272" t="s">
        <v>712</v>
      </c>
      <c r="C2281" s="272" t="s">
        <v>264</v>
      </c>
      <c r="D2281" s="272" t="s">
        <v>264</v>
      </c>
      <c r="E2281" s="272" t="s">
        <v>264</v>
      </c>
      <c r="F2281" s="272" t="s">
        <v>264</v>
      </c>
      <c r="G2281" s="272" t="s">
        <v>264</v>
      </c>
      <c r="H2281" s="272" t="s">
        <v>263</v>
      </c>
      <c r="I2281" s="272" t="s">
        <v>263</v>
      </c>
      <c r="J2281" s="272" t="s">
        <v>263</v>
      </c>
      <c r="K2281" s="272" t="s">
        <v>263</v>
      </c>
      <c r="L2281" s="272" t="s">
        <v>263</v>
      </c>
      <c r="M2281" s="272" t="s">
        <v>263</v>
      </c>
      <c r="N2281" s="272" t="s">
        <v>263</v>
      </c>
    </row>
    <row r="2282" spans="1:14">
      <c r="A2282" s="272">
        <v>812418</v>
      </c>
      <c r="B2282" s="272" t="s">
        <v>712</v>
      </c>
      <c r="C2282" s="272" t="s">
        <v>264</v>
      </c>
      <c r="D2282" s="272" t="s">
        <v>263</v>
      </c>
      <c r="E2282" s="272" t="s">
        <v>263</v>
      </c>
      <c r="F2282" s="272" t="s">
        <v>263</v>
      </c>
      <c r="G2282" s="272" t="s">
        <v>264</v>
      </c>
      <c r="H2282" s="272" t="s">
        <v>263</v>
      </c>
      <c r="I2282" s="272" t="s">
        <v>263</v>
      </c>
      <c r="J2282" s="272" t="s">
        <v>263</v>
      </c>
      <c r="K2282" s="272" t="s">
        <v>263</v>
      </c>
      <c r="L2282" s="272" t="s">
        <v>263</v>
      </c>
      <c r="M2282" s="272" t="s">
        <v>263</v>
      </c>
      <c r="N2282" s="272" t="s">
        <v>263</v>
      </c>
    </row>
    <row r="2283" spans="1:14">
      <c r="A2283" s="272">
        <v>812421</v>
      </c>
      <c r="B2283" s="272" t="s">
        <v>712</v>
      </c>
      <c r="C2283" s="272" t="s">
        <v>263</v>
      </c>
      <c r="D2283" s="272" t="s">
        <v>264</v>
      </c>
      <c r="E2283" s="272" t="s">
        <v>264</v>
      </c>
      <c r="F2283" s="272" t="s">
        <v>264</v>
      </c>
      <c r="G2283" s="272" t="s">
        <v>264</v>
      </c>
      <c r="H2283" s="272" t="s">
        <v>264</v>
      </c>
      <c r="I2283" s="272" t="s">
        <v>263</v>
      </c>
      <c r="J2283" s="272" t="s">
        <v>263</v>
      </c>
      <c r="K2283" s="272" t="s">
        <v>263</v>
      </c>
      <c r="L2283" s="272" t="s">
        <v>263</v>
      </c>
      <c r="M2283" s="272" t="s">
        <v>263</v>
      </c>
      <c r="N2283" s="272" t="s">
        <v>263</v>
      </c>
    </row>
    <row r="2284" spans="1:14">
      <c r="A2284" s="272">
        <v>812424</v>
      </c>
      <c r="B2284" s="272" t="s">
        <v>712</v>
      </c>
      <c r="C2284" s="272" t="s">
        <v>264</v>
      </c>
      <c r="D2284" s="272" t="s">
        <v>263</v>
      </c>
      <c r="E2284" s="272" t="s">
        <v>263</v>
      </c>
      <c r="F2284" s="272" t="s">
        <v>264</v>
      </c>
      <c r="G2284" s="272" t="s">
        <v>264</v>
      </c>
      <c r="H2284" s="272" t="s">
        <v>263</v>
      </c>
      <c r="I2284" s="272" t="s">
        <v>263</v>
      </c>
      <c r="J2284" s="272" t="s">
        <v>263</v>
      </c>
      <c r="K2284" s="272" t="s">
        <v>263</v>
      </c>
      <c r="L2284" s="272" t="s">
        <v>263</v>
      </c>
      <c r="M2284" s="272" t="s">
        <v>263</v>
      </c>
      <c r="N2284" s="272" t="s">
        <v>263</v>
      </c>
    </row>
    <row r="2285" spans="1:14">
      <c r="A2285" s="272">
        <v>812425</v>
      </c>
      <c r="B2285" s="272" t="s">
        <v>712</v>
      </c>
      <c r="C2285" s="272" t="s">
        <v>264</v>
      </c>
      <c r="D2285" s="272" t="s">
        <v>263</v>
      </c>
      <c r="E2285" s="272" t="s">
        <v>264</v>
      </c>
      <c r="F2285" s="272" t="s">
        <v>264</v>
      </c>
      <c r="G2285" s="272" t="s">
        <v>264</v>
      </c>
      <c r="H2285" s="272" t="s">
        <v>263</v>
      </c>
      <c r="I2285" s="272" t="s">
        <v>263</v>
      </c>
      <c r="J2285" s="272" t="s">
        <v>263</v>
      </c>
      <c r="K2285" s="272" t="s">
        <v>263</v>
      </c>
      <c r="L2285" s="272" t="s">
        <v>263</v>
      </c>
      <c r="M2285" s="272" t="s">
        <v>263</v>
      </c>
      <c r="N2285" s="272" t="s">
        <v>263</v>
      </c>
    </row>
    <row r="2286" spans="1:14">
      <c r="A2286" s="272">
        <v>812426</v>
      </c>
      <c r="B2286" s="272" t="s">
        <v>712</v>
      </c>
      <c r="C2286" s="272" t="s">
        <v>264</v>
      </c>
      <c r="D2286" s="272" t="s">
        <v>264</v>
      </c>
      <c r="E2286" s="272" t="s">
        <v>264</v>
      </c>
      <c r="F2286" s="272" t="s">
        <v>263</v>
      </c>
      <c r="G2286" s="272" t="s">
        <v>263</v>
      </c>
      <c r="H2286" s="272" t="s">
        <v>264</v>
      </c>
      <c r="I2286" s="272" t="s">
        <v>263</v>
      </c>
      <c r="J2286" s="272" t="s">
        <v>263</v>
      </c>
      <c r="K2286" s="272" t="s">
        <v>263</v>
      </c>
      <c r="L2286" s="272" t="s">
        <v>263</v>
      </c>
      <c r="M2286" s="272" t="s">
        <v>263</v>
      </c>
      <c r="N2286" s="272" t="s">
        <v>263</v>
      </c>
    </row>
    <row r="2287" spans="1:14">
      <c r="A2287" s="272">
        <v>812427</v>
      </c>
      <c r="B2287" s="272" t="s">
        <v>712</v>
      </c>
      <c r="C2287" s="272" t="s">
        <v>264</v>
      </c>
      <c r="D2287" s="272" t="s">
        <v>264</v>
      </c>
      <c r="E2287" s="272" t="s">
        <v>264</v>
      </c>
      <c r="F2287" s="272" t="s">
        <v>264</v>
      </c>
      <c r="G2287" s="272" t="s">
        <v>264</v>
      </c>
      <c r="H2287" s="272" t="s">
        <v>264</v>
      </c>
      <c r="I2287" s="272" t="s">
        <v>263</v>
      </c>
      <c r="J2287" s="272" t="s">
        <v>263</v>
      </c>
      <c r="K2287" s="272" t="s">
        <v>263</v>
      </c>
      <c r="L2287" s="272" t="s">
        <v>263</v>
      </c>
      <c r="M2287" s="272" t="s">
        <v>263</v>
      </c>
      <c r="N2287" s="272" t="s">
        <v>263</v>
      </c>
    </row>
    <row r="2288" spans="1:14">
      <c r="A2288" s="272">
        <v>812428</v>
      </c>
      <c r="B2288" s="272" t="s">
        <v>712</v>
      </c>
      <c r="C2288" s="272" t="s">
        <v>264</v>
      </c>
      <c r="D2288" s="272" t="s">
        <v>264</v>
      </c>
      <c r="E2288" s="272" t="s">
        <v>263</v>
      </c>
      <c r="F2288" s="272" t="s">
        <v>263</v>
      </c>
      <c r="G2288" s="272" t="s">
        <v>264</v>
      </c>
      <c r="H2288" s="272" t="s">
        <v>264</v>
      </c>
      <c r="I2288" s="272" t="s">
        <v>263</v>
      </c>
      <c r="J2288" s="272" t="s">
        <v>263</v>
      </c>
      <c r="K2288" s="272" t="s">
        <v>263</v>
      </c>
      <c r="L2288" s="272" t="s">
        <v>263</v>
      </c>
      <c r="M2288" s="272" t="s">
        <v>263</v>
      </c>
      <c r="N2288" s="272" t="s">
        <v>263</v>
      </c>
    </row>
    <row r="2289" spans="1:14">
      <c r="A2289" s="272">
        <v>812429</v>
      </c>
      <c r="B2289" s="272" t="s">
        <v>712</v>
      </c>
      <c r="C2289" s="272" t="s">
        <v>264</v>
      </c>
      <c r="D2289" s="272" t="s">
        <v>264</v>
      </c>
      <c r="E2289" s="272" t="s">
        <v>264</v>
      </c>
      <c r="F2289" s="272" t="s">
        <v>264</v>
      </c>
      <c r="G2289" s="272" t="s">
        <v>264</v>
      </c>
      <c r="H2289" s="272" t="s">
        <v>264</v>
      </c>
      <c r="I2289" s="272" t="s">
        <v>263</v>
      </c>
      <c r="J2289" s="272" t="s">
        <v>263</v>
      </c>
      <c r="K2289" s="272" t="s">
        <v>263</v>
      </c>
      <c r="L2289" s="272" t="s">
        <v>263</v>
      </c>
      <c r="M2289" s="272" t="s">
        <v>263</v>
      </c>
      <c r="N2289" s="272" t="s">
        <v>263</v>
      </c>
    </row>
    <row r="2290" spans="1:14">
      <c r="A2290" s="272">
        <v>812430</v>
      </c>
      <c r="B2290" s="272" t="s">
        <v>712</v>
      </c>
      <c r="C2290" s="272" t="s">
        <v>264</v>
      </c>
      <c r="D2290" s="272" t="s">
        <v>264</v>
      </c>
      <c r="E2290" s="272" t="s">
        <v>264</v>
      </c>
      <c r="F2290" s="272" t="s">
        <v>264</v>
      </c>
      <c r="G2290" s="272" t="s">
        <v>264</v>
      </c>
      <c r="H2290" s="272" t="s">
        <v>264</v>
      </c>
      <c r="I2290" s="272" t="s">
        <v>263</v>
      </c>
      <c r="J2290" s="272" t="s">
        <v>263</v>
      </c>
      <c r="K2290" s="272" t="s">
        <v>263</v>
      </c>
      <c r="L2290" s="272" t="s">
        <v>263</v>
      </c>
      <c r="M2290" s="272" t="s">
        <v>263</v>
      </c>
      <c r="N2290" s="272" t="s">
        <v>263</v>
      </c>
    </row>
    <row r="2291" spans="1:14">
      <c r="A2291" s="272">
        <v>812431</v>
      </c>
      <c r="B2291" s="272" t="s">
        <v>712</v>
      </c>
      <c r="C2291" s="272" t="s">
        <v>264</v>
      </c>
      <c r="D2291" s="272" t="s">
        <v>264</v>
      </c>
      <c r="E2291" s="272" t="s">
        <v>264</v>
      </c>
      <c r="F2291" s="272" t="s">
        <v>264</v>
      </c>
      <c r="G2291" s="272" t="s">
        <v>264</v>
      </c>
      <c r="H2291" s="272" t="s">
        <v>264</v>
      </c>
      <c r="I2291" s="272" t="s">
        <v>263</v>
      </c>
      <c r="J2291" s="272" t="s">
        <v>263</v>
      </c>
      <c r="K2291" s="272" t="s">
        <v>263</v>
      </c>
      <c r="L2291" s="272" t="s">
        <v>263</v>
      </c>
      <c r="M2291" s="272" t="s">
        <v>263</v>
      </c>
      <c r="N2291" s="272" t="s">
        <v>263</v>
      </c>
    </row>
    <row r="2292" spans="1:14">
      <c r="A2292" s="272">
        <v>812432</v>
      </c>
      <c r="B2292" s="272" t="s">
        <v>712</v>
      </c>
      <c r="C2292" s="272" t="s">
        <v>264</v>
      </c>
      <c r="D2292" s="272" t="s">
        <v>264</v>
      </c>
      <c r="E2292" s="272" t="s">
        <v>264</v>
      </c>
      <c r="F2292" s="272" t="s">
        <v>263</v>
      </c>
      <c r="G2292" s="272" t="s">
        <v>263</v>
      </c>
      <c r="H2292" s="272" t="s">
        <v>264</v>
      </c>
      <c r="I2292" s="272" t="s">
        <v>263</v>
      </c>
      <c r="J2292" s="272" t="s">
        <v>263</v>
      </c>
      <c r="K2292" s="272" t="s">
        <v>263</v>
      </c>
      <c r="L2292" s="272" t="s">
        <v>263</v>
      </c>
      <c r="M2292" s="272" t="s">
        <v>263</v>
      </c>
      <c r="N2292" s="272" t="s">
        <v>263</v>
      </c>
    </row>
    <row r="2293" spans="1:14">
      <c r="A2293" s="272">
        <v>812433</v>
      </c>
      <c r="B2293" s="272" t="s">
        <v>712</v>
      </c>
      <c r="C2293" s="272" t="s">
        <v>264</v>
      </c>
      <c r="D2293" s="272" t="s">
        <v>263</v>
      </c>
      <c r="E2293" s="272" t="s">
        <v>263</v>
      </c>
      <c r="F2293" s="272" t="s">
        <v>264</v>
      </c>
      <c r="G2293" s="272" t="s">
        <v>264</v>
      </c>
      <c r="H2293" s="272" t="s">
        <v>264</v>
      </c>
      <c r="I2293" s="272" t="s">
        <v>263</v>
      </c>
      <c r="J2293" s="272" t="s">
        <v>263</v>
      </c>
      <c r="K2293" s="272" t="s">
        <v>263</v>
      </c>
      <c r="L2293" s="272" t="s">
        <v>263</v>
      </c>
      <c r="M2293" s="272" t="s">
        <v>263</v>
      </c>
      <c r="N2293" s="272" t="s">
        <v>263</v>
      </c>
    </row>
    <row r="2294" spans="1:14">
      <c r="A2294" s="272">
        <v>812434</v>
      </c>
      <c r="B2294" s="272" t="s">
        <v>712</v>
      </c>
      <c r="C2294" s="272" t="s">
        <v>264</v>
      </c>
      <c r="D2294" s="272" t="s">
        <v>263</v>
      </c>
      <c r="E2294" s="272" t="s">
        <v>263</v>
      </c>
      <c r="F2294" s="272" t="s">
        <v>264</v>
      </c>
      <c r="G2294" s="272" t="s">
        <v>264</v>
      </c>
      <c r="H2294" s="272" t="s">
        <v>264</v>
      </c>
      <c r="I2294" s="272" t="s">
        <v>263</v>
      </c>
      <c r="J2294" s="272" t="s">
        <v>263</v>
      </c>
      <c r="K2294" s="272" t="s">
        <v>263</v>
      </c>
      <c r="L2294" s="272" t="s">
        <v>263</v>
      </c>
      <c r="M2294" s="272" t="s">
        <v>263</v>
      </c>
      <c r="N2294" s="272" t="s">
        <v>263</v>
      </c>
    </row>
    <row r="2295" spans="1:14">
      <c r="A2295" s="272">
        <v>812435</v>
      </c>
      <c r="B2295" s="272" t="s">
        <v>712</v>
      </c>
      <c r="C2295" s="272" t="s">
        <v>264</v>
      </c>
      <c r="D2295" s="272" t="s">
        <v>264</v>
      </c>
      <c r="E2295" s="272" t="s">
        <v>264</v>
      </c>
      <c r="F2295" s="272" t="s">
        <v>264</v>
      </c>
      <c r="G2295" s="272" t="s">
        <v>263</v>
      </c>
      <c r="H2295" s="272" t="s">
        <v>263</v>
      </c>
      <c r="I2295" s="272" t="s">
        <v>263</v>
      </c>
      <c r="J2295" s="272" t="s">
        <v>263</v>
      </c>
      <c r="K2295" s="272" t="s">
        <v>263</v>
      </c>
      <c r="L2295" s="272" t="s">
        <v>263</v>
      </c>
      <c r="M2295" s="272" t="s">
        <v>263</v>
      </c>
      <c r="N2295" s="272" t="s">
        <v>263</v>
      </c>
    </row>
    <row r="2296" spans="1:14">
      <c r="A2296" s="272">
        <v>812436</v>
      </c>
      <c r="B2296" s="272" t="s">
        <v>712</v>
      </c>
      <c r="C2296" s="272" t="s">
        <v>264</v>
      </c>
      <c r="D2296" s="272" t="s">
        <v>264</v>
      </c>
      <c r="E2296" s="272" t="s">
        <v>263</v>
      </c>
      <c r="F2296" s="272" t="s">
        <v>263</v>
      </c>
      <c r="G2296" s="272" t="s">
        <v>263</v>
      </c>
      <c r="H2296" s="272" t="s">
        <v>263</v>
      </c>
      <c r="I2296" s="272" t="s">
        <v>263</v>
      </c>
      <c r="J2296" s="272" t="s">
        <v>263</v>
      </c>
      <c r="K2296" s="272" t="s">
        <v>263</v>
      </c>
      <c r="L2296" s="272" t="s">
        <v>263</v>
      </c>
      <c r="M2296" s="272" t="s">
        <v>263</v>
      </c>
      <c r="N2296" s="272" t="s">
        <v>263</v>
      </c>
    </row>
    <row r="2297" spans="1:14">
      <c r="A2297" s="272">
        <v>812437</v>
      </c>
      <c r="B2297" s="272" t="s">
        <v>712</v>
      </c>
      <c r="C2297" s="272" t="s">
        <v>264</v>
      </c>
      <c r="D2297" s="272" t="s">
        <v>264</v>
      </c>
      <c r="E2297" s="272" t="s">
        <v>264</v>
      </c>
      <c r="F2297" s="272" t="s">
        <v>264</v>
      </c>
      <c r="G2297" s="272" t="s">
        <v>264</v>
      </c>
      <c r="H2297" s="272" t="s">
        <v>263</v>
      </c>
      <c r="I2297" s="272" t="s">
        <v>263</v>
      </c>
      <c r="J2297" s="272" t="s">
        <v>263</v>
      </c>
      <c r="K2297" s="272" t="s">
        <v>263</v>
      </c>
      <c r="L2297" s="272" t="s">
        <v>263</v>
      </c>
      <c r="M2297" s="272" t="s">
        <v>263</v>
      </c>
      <c r="N2297" s="272" t="s">
        <v>263</v>
      </c>
    </row>
    <row r="2298" spans="1:14">
      <c r="A2298" s="272">
        <v>812438</v>
      </c>
      <c r="B2298" s="272" t="s">
        <v>712</v>
      </c>
      <c r="C2298" s="272" t="s">
        <v>264</v>
      </c>
      <c r="D2298" s="272" t="s">
        <v>264</v>
      </c>
      <c r="E2298" s="272" t="s">
        <v>264</v>
      </c>
      <c r="F2298" s="272" t="s">
        <v>264</v>
      </c>
      <c r="G2298" s="272" t="s">
        <v>264</v>
      </c>
      <c r="H2298" s="272" t="s">
        <v>264</v>
      </c>
      <c r="I2298" s="272" t="s">
        <v>263</v>
      </c>
      <c r="J2298" s="272" t="s">
        <v>263</v>
      </c>
      <c r="K2298" s="272" t="s">
        <v>263</v>
      </c>
      <c r="L2298" s="272" t="s">
        <v>263</v>
      </c>
      <c r="M2298" s="272" t="s">
        <v>263</v>
      </c>
      <c r="N2298" s="272" t="s">
        <v>263</v>
      </c>
    </row>
    <row r="2299" spans="1:14">
      <c r="A2299" s="272">
        <v>812439</v>
      </c>
      <c r="B2299" s="272" t="s">
        <v>712</v>
      </c>
      <c r="C2299" s="272" t="s">
        <v>264</v>
      </c>
      <c r="D2299" s="272" t="s">
        <v>263</v>
      </c>
      <c r="E2299" s="272" t="s">
        <v>264</v>
      </c>
      <c r="F2299" s="272" t="s">
        <v>263</v>
      </c>
      <c r="G2299" s="272" t="s">
        <v>264</v>
      </c>
      <c r="H2299" s="272" t="s">
        <v>264</v>
      </c>
      <c r="I2299" s="272" t="s">
        <v>263</v>
      </c>
      <c r="J2299" s="272" t="s">
        <v>263</v>
      </c>
      <c r="K2299" s="272" t="s">
        <v>263</v>
      </c>
      <c r="L2299" s="272" t="s">
        <v>263</v>
      </c>
      <c r="M2299" s="272" t="s">
        <v>263</v>
      </c>
      <c r="N2299" s="272" t="s">
        <v>263</v>
      </c>
    </row>
    <row r="2300" spans="1:14">
      <c r="A2300" s="272">
        <v>812440</v>
      </c>
      <c r="B2300" s="272" t="s">
        <v>712</v>
      </c>
      <c r="C2300" s="272" t="s">
        <v>264</v>
      </c>
      <c r="D2300" s="272" t="s">
        <v>264</v>
      </c>
      <c r="E2300" s="272" t="s">
        <v>264</v>
      </c>
      <c r="F2300" s="272" t="s">
        <v>264</v>
      </c>
      <c r="G2300" s="272" t="s">
        <v>264</v>
      </c>
      <c r="H2300" s="272" t="s">
        <v>264</v>
      </c>
      <c r="I2300" s="272" t="s">
        <v>263</v>
      </c>
      <c r="J2300" s="272" t="s">
        <v>263</v>
      </c>
      <c r="K2300" s="272" t="s">
        <v>263</v>
      </c>
      <c r="L2300" s="272" t="s">
        <v>263</v>
      </c>
      <c r="M2300" s="272" t="s">
        <v>263</v>
      </c>
      <c r="N2300" s="272" t="s">
        <v>263</v>
      </c>
    </row>
    <row r="2301" spans="1:14">
      <c r="A2301" s="272">
        <v>812442</v>
      </c>
      <c r="B2301" s="272" t="s">
        <v>712</v>
      </c>
      <c r="C2301" s="272" t="s">
        <v>264</v>
      </c>
      <c r="D2301" s="272" t="s">
        <v>263</v>
      </c>
      <c r="E2301" s="272" t="s">
        <v>263</v>
      </c>
      <c r="F2301" s="272" t="s">
        <v>264</v>
      </c>
      <c r="G2301" s="272" t="s">
        <v>264</v>
      </c>
      <c r="H2301" s="272" t="s">
        <v>264</v>
      </c>
      <c r="I2301" s="272" t="s">
        <v>263</v>
      </c>
      <c r="J2301" s="272" t="s">
        <v>263</v>
      </c>
      <c r="K2301" s="272" t="s">
        <v>263</v>
      </c>
      <c r="L2301" s="272" t="s">
        <v>263</v>
      </c>
      <c r="M2301" s="272" t="s">
        <v>263</v>
      </c>
      <c r="N2301" s="272" t="s">
        <v>263</v>
      </c>
    </row>
    <row r="2302" spans="1:14">
      <c r="A2302" s="272">
        <v>812444</v>
      </c>
      <c r="B2302" s="272" t="s">
        <v>712</v>
      </c>
      <c r="C2302" s="272" t="s">
        <v>263</v>
      </c>
      <c r="D2302" s="272" t="s">
        <v>263</v>
      </c>
      <c r="E2302" s="272" t="s">
        <v>264</v>
      </c>
      <c r="F2302" s="272" t="s">
        <v>264</v>
      </c>
      <c r="G2302" s="272" t="s">
        <v>264</v>
      </c>
      <c r="H2302" s="272" t="s">
        <v>264</v>
      </c>
      <c r="I2302" s="272" t="s">
        <v>263</v>
      </c>
      <c r="J2302" s="272" t="s">
        <v>263</v>
      </c>
      <c r="K2302" s="272" t="s">
        <v>263</v>
      </c>
      <c r="L2302" s="272" t="s">
        <v>263</v>
      </c>
      <c r="M2302" s="272" t="s">
        <v>263</v>
      </c>
      <c r="N2302" s="272" t="s">
        <v>263</v>
      </c>
    </row>
    <row r="2303" spans="1:14">
      <c r="A2303" s="272">
        <v>812445</v>
      </c>
      <c r="B2303" s="272" t="s">
        <v>712</v>
      </c>
      <c r="C2303" s="272" t="s">
        <v>264</v>
      </c>
      <c r="D2303" s="272" t="s">
        <v>264</v>
      </c>
      <c r="E2303" s="272" t="s">
        <v>264</v>
      </c>
      <c r="F2303" s="272" t="s">
        <v>264</v>
      </c>
      <c r="G2303" s="272" t="s">
        <v>264</v>
      </c>
      <c r="H2303" s="272" t="s">
        <v>263</v>
      </c>
      <c r="I2303" s="272" t="s">
        <v>263</v>
      </c>
      <c r="J2303" s="272" t="s">
        <v>263</v>
      </c>
      <c r="K2303" s="272" t="s">
        <v>263</v>
      </c>
      <c r="L2303" s="272" t="s">
        <v>263</v>
      </c>
      <c r="M2303" s="272" t="s">
        <v>263</v>
      </c>
      <c r="N2303" s="272" t="s">
        <v>263</v>
      </c>
    </row>
    <row r="2304" spans="1:14">
      <c r="A2304" s="272">
        <v>812446</v>
      </c>
      <c r="B2304" s="272" t="s">
        <v>712</v>
      </c>
      <c r="C2304" s="272" t="s">
        <v>264</v>
      </c>
      <c r="D2304" s="272" t="s">
        <v>263</v>
      </c>
      <c r="E2304" s="272" t="s">
        <v>263</v>
      </c>
      <c r="F2304" s="272" t="s">
        <v>263</v>
      </c>
      <c r="G2304" s="272" t="s">
        <v>263</v>
      </c>
      <c r="H2304" s="272" t="s">
        <v>264</v>
      </c>
      <c r="I2304" s="272" t="s">
        <v>263</v>
      </c>
      <c r="J2304" s="272" t="s">
        <v>263</v>
      </c>
      <c r="K2304" s="272" t="s">
        <v>263</v>
      </c>
      <c r="L2304" s="272" t="s">
        <v>263</v>
      </c>
      <c r="M2304" s="272" t="s">
        <v>263</v>
      </c>
      <c r="N2304" s="272" t="s">
        <v>263</v>
      </c>
    </row>
    <row r="2305" spans="1:14">
      <c r="A2305" s="272">
        <v>812447</v>
      </c>
      <c r="B2305" s="272" t="s">
        <v>712</v>
      </c>
      <c r="C2305" s="272" t="s">
        <v>264</v>
      </c>
      <c r="D2305" s="272" t="s">
        <v>263</v>
      </c>
      <c r="E2305" s="272" t="s">
        <v>263</v>
      </c>
      <c r="F2305" s="272" t="s">
        <v>264</v>
      </c>
      <c r="G2305" s="272" t="s">
        <v>264</v>
      </c>
      <c r="H2305" s="272" t="s">
        <v>264</v>
      </c>
      <c r="I2305" s="272" t="s">
        <v>263</v>
      </c>
      <c r="J2305" s="272" t="s">
        <v>263</v>
      </c>
      <c r="K2305" s="272" t="s">
        <v>263</v>
      </c>
      <c r="L2305" s="272" t="s">
        <v>263</v>
      </c>
      <c r="M2305" s="272" t="s">
        <v>263</v>
      </c>
      <c r="N2305" s="272" t="s">
        <v>263</v>
      </c>
    </row>
    <row r="2306" spans="1:14">
      <c r="A2306" s="272">
        <v>812448</v>
      </c>
      <c r="B2306" s="272" t="s">
        <v>712</v>
      </c>
      <c r="C2306" s="272" t="s">
        <v>264</v>
      </c>
      <c r="D2306" s="272" t="s">
        <v>264</v>
      </c>
      <c r="E2306" s="272" t="s">
        <v>263</v>
      </c>
      <c r="F2306" s="272" t="s">
        <v>263</v>
      </c>
      <c r="G2306" s="272" t="s">
        <v>263</v>
      </c>
      <c r="H2306" s="272" t="s">
        <v>263</v>
      </c>
      <c r="I2306" s="272" t="s">
        <v>263</v>
      </c>
      <c r="J2306" s="272" t="s">
        <v>263</v>
      </c>
      <c r="K2306" s="272" t="s">
        <v>263</v>
      </c>
      <c r="L2306" s="272" t="s">
        <v>263</v>
      </c>
      <c r="M2306" s="272" t="s">
        <v>263</v>
      </c>
      <c r="N2306" s="272" t="s">
        <v>263</v>
      </c>
    </row>
    <row r="2307" spans="1:14">
      <c r="A2307" s="272">
        <v>812449</v>
      </c>
      <c r="B2307" s="272" t="s">
        <v>712</v>
      </c>
      <c r="C2307" s="272" t="s">
        <v>264</v>
      </c>
      <c r="D2307" s="272" t="s">
        <v>263</v>
      </c>
      <c r="E2307" s="272" t="s">
        <v>264</v>
      </c>
      <c r="F2307" s="272" t="s">
        <v>263</v>
      </c>
      <c r="G2307" s="272" t="s">
        <v>264</v>
      </c>
      <c r="H2307" s="272" t="s">
        <v>264</v>
      </c>
      <c r="I2307" s="272" t="s">
        <v>263</v>
      </c>
      <c r="J2307" s="272" t="s">
        <v>263</v>
      </c>
      <c r="K2307" s="272" t="s">
        <v>263</v>
      </c>
      <c r="L2307" s="272" t="s">
        <v>263</v>
      </c>
      <c r="M2307" s="272" t="s">
        <v>263</v>
      </c>
      <c r="N2307" s="272" t="s">
        <v>263</v>
      </c>
    </row>
    <row r="2308" spans="1:14">
      <c r="A2308" s="272">
        <v>812450</v>
      </c>
      <c r="B2308" s="272" t="s">
        <v>712</v>
      </c>
      <c r="C2308" s="272" t="s">
        <v>264</v>
      </c>
      <c r="D2308" s="272" t="s">
        <v>263</v>
      </c>
      <c r="E2308" s="272" t="s">
        <v>263</v>
      </c>
      <c r="F2308" s="272" t="s">
        <v>264</v>
      </c>
      <c r="G2308" s="272" t="s">
        <v>263</v>
      </c>
      <c r="H2308" s="272" t="s">
        <v>264</v>
      </c>
      <c r="I2308" s="272" t="s">
        <v>263</v>
      </c>
      <c r="J2308" s="272" t="s">
        <v>263</v>
      </c>
      <c r="K2308" s="272" t="s">
        <v>263</v>
      </c>
      <c r="L2308" s="272" t="s">
        <v>263</v>
      </c>
      <c r="M2308" s="272" t="s">
        <v>263</v>
      </c>
      <c r="N2308" s="272" t="s">
        <v>263</v>
      </c>
    </row>
    <row r="2309" spans="1:14">
      <c r="A2309" s="272">
        <v>812452</v>
      </c>
      <c r="B2309" s="272" t="s">
        <v>712</v>
      </c>
      <c r="C2309" s="272" t="s">
        <v>264</v>
      </c>
      <c r="D2309" s="272" t="s">
        <v>264</v>
      </c>
      <c r="E2309" s="272" t="s">
        <v>264</v>
      </c>
      <c r="F2309" s="272" t="s">
        <v>264</v>
      </c>
      <c r="G2309" s="272" t="s">
        <v>264</v>
      </c>
      <c r="H2309" s="272" t="s">
        <v>264</v>
      </c>
      <c r="I2309" s="272" t="s">
        <v>263</v>
      </c>
      <c r="J2309" s="272" t="s">
        <v>263</v>
      </c>
      <c r="K2309" s="272" t="s">
        <v>263</v>
      </c>
      <c r="L2309" s="272" t="s">
        <v>263</v>
      </c>
      <c r="M2309" s="272" t="s">
        <v>263</v>
      </c>
      <c r="N2309" s="272" t="s">
        <v>263</v>
      </c>
    </row>
    <row r="2310" spans="1:14">
      <c r="A2310" s="272">
        <v>812453</v>
      </c>
      <c r="B2310" s="272" t="s">
        <v>712</v>
      </c>
      <c r="C2310" s="272" t="s">
        <v>264</v>
      </c>
      <c r="D2310" s="272" t="s">
        <v>263</v>
      </c>
      <c r="E2310" s="272" t="s">
        <v>263</v>
      </c>
      <c r="F2310" s="272" t="s">
        <v>264</v>
      </c>
      <c r="G2310" s="272" t="s">
        <v>264</v>
      </c>
      <c r="H2310" s="272" t="s">
        <v>264</v>
      </c>
      <c r="I2310" s="272" t="s">
        <v>263</v>
      </c>
      <c r="J2310" s="272" t="s">
        <v>263</v>
      </c>
      <c r="K2310" s="272" t="s">
        <v>263</v>
      </c>
      <c r="L2310" s="272" t="s">
        <v>263</v>
      </c>
      <c r="M2310" s="272" t="s">
        <v>263</v>
      </c>
      <c r="N2310" s="272" t="s">
        <v>263</v>
      </c>
    </row>
    <row r="2311" spans="1:14">
      <c r="A2311" s="272">
        <v>812454</v>
      </c>
      <c r="B2311" s="272" t="s">
        <v>712</v>
      </c>
      <c r="C2311" s="272" t="s">
        <v>264</v>
      </c>
      <c r="D2311" s="272" t="s">
        <v>264</v>
      </c>
      <c r="E2311" s="272" t="s">
        <v>264</v>
      </c>
      <c r="F2311" s="272" t="s">
        <v>264</v>
      </c>
      <c r="G2311" s="272" t="s">
        <v>264</v>
      </c>
      <c r="H2311" s="272" t="s">
        <v>264</v>
      </c>
      <c r="I2311" s="272" t="s">
        <v>263</v>
      </c>
      <c r="J2311" s="272" t="s">
        <v>263</v>
      </c>
      <c r="K2311" s="272" t="s">
        <v>263</v>
      </c>
      <c r="L2311" s="272" t="s">
        <v>263</v>
      </c>
      <c r="M2311" s="272" t="s">
        <v>263</v>
      </c>
      <c r="N2311" s="272" t="s">
        <v>263</v>
      </c>
    </row>
    <row r="2312" spans="1:14">
      <c r="A2312" s="272">
        <v>812455</v>
      </c>
      <c r="B2312" s="272" t="s">
        <v>712</v>
      </c>
      <c r="C2312" s="272" t="s">
        <v>264</v>
      </c>
      <c r="D2312" s="272" t="s">
        <v>263</v>
      </c>
      <c r="E2312" s="272" t="s">
        <v>264</v>
      </c>
      <c r="F2312" s="272" t="s">
        <v>263</v>
      </c>
      <c r="G2312" s="272" t="s">
        <v>264</v>
      </c>
      <c r="H2312" s="272" t="s">
        <v>264</v>
      </c>
      <c r="I2312" s="272" t="s">
        <v>263</v>
      </c>
      <c r="J2312" s="272" t="s">
        <v>263</v>
      </c>
      <c r="K2312" s="272" t="s">
        <v>263</v>
      </c>
      <c r="L2312" s="272" t="s">
        <v>263</v>
      </c>
      <c r="M2312" s="272" t="s">
        <v>263</v>
      </c>
      <c r="N2312" s="272" t="s">
        <v>263</v>
      </c>
    </row>
    <row r="2313" spans="1:14">
      <c r="A2313" s="272">
        <v>812456</v>
      </c>
      <c r="B2313" s="272" t="s">
        <v>712</v>
      </c>
      <c r="C2313" s="272" t="s">
        <v>264</v>
      </c>
      <c r="D2313" s="272" t="s">
        <v>264</v>
      </c>
      <c r="E2313" s="272" t="s">
        <v>263</v>
      </c>
      <c r="F2313" s="272" t="s">
        <v>263</v>
      </c>
      <c r="G2313" s="272" t="s">
        <v>264</v>
      </c>
      <c r="H2313" s="272" t="s">
        <v>264</v>
      </c>
      <c r="I2313" s="272" t="s">
        <v>263</v>
      </c>
      <c r="J2313" s="272" t="s">
        <v>263</v>
      </c>
      <c r="K2313" s="272" t="s">
        <v>263</v>
      </c>
      <c r="L2313" s="272" t="s">
        <v>263</v>
      </c>
      <c r="M2313" s="272" t="s">
        <v>263</v>
      </c>
      <c r="N2313" s="272" t="s">
        <v>263</v>
      </c>
    </row>
    <row r="2314" spans="1:14">
      <c r="A2314" s="272">
        <v>812457</v>
      </c>
      <c r="B2314" s="272" t="s">
        <v>712</v>
      </c>
      <c r="C2314" s="272" t="s">
        <v>264</v>
      </c>
      <c r="D2314" s="272" t="s">
        <v>263</v>
      </c>
      <c r="E2314" s="272" t="s">
        <v>264</v>
      </c>
      <c r="F2314" s="272" t="s">
        <v>264</v>
      </c>
      <c r="G2314" s="272" t="s">
        <v>264</v>
      </c>
      <c r="H2314" s="272" t="s">
        <v>264</v>
      </c>
      <c r="I2314" s="272" t="s">
        <v>263</v>
      </c>
      <c r="J2314" s="272" t="s">
        <v>263</v>
      </c>
      <c r="K2314" s="272" t="s">
        <v>263</v>
      </c>
      <c r="L2314" s="272" t="s">
        <v>263</v>
      </c>
      <c r="M2314" s="272" t="s">
        <v>263</v>
      </c>
      <c r="N2314" s="272" t="s">
        <v>263</v>
      </c>
    </row>
    <row r="2315" spans="1:14">
      <c r="A2315" s="272">
        <v>812458</v>
      </c>
      <c r="B2315" s="272" t="s">
        <v>712</v>
      </c>
      <c r="C2315" s="272" t="s">
        <v>264</v>
      </c>
      <c r="D2315" s="272" t="s">
        <v>264</v>
      </c>
      <c r="E2315" s="272" t="s">
        <v>264</v>
      </c>
      <c r="F2315" s="272" t="s">
        <v>263</v>
      </c>
      <c r="G2315" s="272" t="s">
        <v>263</v>
      </c>
      <c r="H2315" s="272" t="s">
        <v>264</v>
      </c>
      <c r="I2315" s="272" t="s">
        <v>263</v>
      </c>
      <c r="J2315" s="272" t="s">
        <v>263</v>
      </c>
      <c r="K2315" s="272" t="s">
        <v>263</v>
      </c>
      <c r="L2315" s="272" t="s">
        <v>263</v>
      </c>
      <c r="M2315" s="272" t="s">
        <v>263</v>
      </c>
      <c r="N2315" s="272" t="s">
        <v>263</v>
      </c>
    </row>
    <row r="2316" spans="1:14">
      <c r="A2316" s="272">
        <v>812459</v>
      </c>
      <c r="B2316" s="272" t="s">
        <v>712</v>
      </c>
      <c r="C2316" s="272" t="s">
        <v>264</v>
      </c>
      <c r="D2316" s="272" t="s">
        <v>264</v>
      </c>
      <c r="E2316" s="272" t="s">
        <v>263</v>
      </c>
      <c r="F2316" s="272" t="s">
        <v>263</v>
      </c>
      <c r="G2316" s="272" t="s">
        <v>264</v>
      </c>
      <c r="H2316" s="272" t="s">
        <v>264</v>
      </c>
      <c r="I2316" s="272" t="s">
        <v>263</v>
      </c>
      <c r="J2316" s="272" t="s">
        <v>263</v>
      </c>
      <c r="K2316" s="272" t="s">
        <v>263</v>
      </c>
      <c r="L2316" s="272" t="s">
        <v>263</v>
      </c>
      <c r="M2316" s="272" t="s">
        <v>263</v>
      </c>
      <c r="N2316" s="272" t="s">
        <v>263</v>
      </c>
    </row>
    <row r="2317" spans="1:14">
      <c r="A2317" s="272">
        <v>812460</v>
      </c>
      <c r="B2317" s="272" t="s">
        <v>712</v>
      </c>
      <c r="C2317" s="272" t="s">
        <v>264</v>
      </c>
      <c r="D2317" s="272" t="s">
        <v>263</v>
      </c>
      <c r="E2317" s="272" t="s">
        <v>264</v>
      </c>
      <c r="F2317" s="272" t="s">
        <v>264</v>
      </c>
      <c r="G2317" s="272" t="s">
        <v>263</v>
      </c>
      <c r="H2317" s="272" t="s">
        <v>264</v>
      </c>
      <c r="I2317" s="272" t="s">
        <v>263</v>
      </c>
      <c r="J2317" s="272" t="s">
        <v>263</v>
      </c>
      <c r="K2317" s="272" t="s">
        <v>263</v>
      </c>
      <c r="L2317" s="272" t="s">
        <v>263</v>
      </c>
      <c r="M2317" s="272" t="s">
        <v>263</v>
      </c>
      <c r="N2317" s="272" t="s">
        <v>263</v>
      </c>
    </row>
    <row r="2318" spans="1:14">
      <c r="A2318" s="272">
        <v>812461</v>
      </c>
      <c r="B2318" s="272" t="s">
        <v>712</v>
      </c>
      <c r="C2318" s="272" t="s">
        <v>264</v>
      </c>
      <c r="D2318" s="272" t="s">
        <v>264</v>
      </c>
      <c r="E2318" s="272" t="s">
        <v>264</v>
      </c>
      <c r="F2318" s="272" t="s">
        <v>264</v>
      </c>
      <c r="G2318" s="272" t="s">
        <v>264</v>
      </c>
      <c r="H2318" s="272" t="s">
        <v>263</v>
      </c>
      <c r="I2318" s="272" t="s">
        <v>263</v>
      </c>
      <c r="J2318" s="272" t="s">
        <v>263</v>
      </c>
      <c r="K2318" s="272" t="s">
        <v>263</v>
      </c>
      <c r="L2318" s="272" t="s">
        <v>263</v>
      </c>
      <c r="M2318" s="272" t="s">
        <v>263</v>
      </c>
      <c r="N2318" s="272" t="s">
        <v>263</v>
      </c>
    </row>
    <row r="2319" spans="1:14">
      <c r="A2319" s="272">
        <v>812462</v>
      </c>
      <c r="B2319" s="272" t="s">
        <v>712</v>
      </c>
      <c r="C2319" s="272" t="s">
        <v>264</v>
      </c>
      <c r="D2319" s="272" t="s">
        <v>264</v>
      </c>
      <c r="E2319" s="272" t="s">
        <v>264</v>
      </c>
      <c r="F2319" s="272" t="s">
        <v>264</v>
      </c>
      <c r="G2319" s="272" t="s">
        <v>264</v>
      </c>
      <c r="H2319" s="272" t="s">
        <v>264</v>
      </c>
      <c r="I2319" s="272" t="s">
        <v>263</v>
      </c>
      <c r="J2319" s="272" t="s">
        <v>263</v>
      </c>
      <c r="K2319" s="272" t="s">
        <v>263</v>
      </c>
      <c r="L2319" s="272" t="s">
        <v>263</v>
      </c>
      <c r="M2319" s="272" t="s">
        <v>263</v>
      </c>
      <c r="N2319" s="272" t="s">
        <v>263</v>
      </c>
    </row>
    <row r="2320" spans="1:14">
      <c r="A2320" s="272">
        <v>812463</v>
      </c>
      <c r="B2320" s="272" t="s">
        <v>712</v>
      </c>
      <c r="C2320" s="272" t="s">
        <v>264</v>
      </c>
      <c r="D2320" s="272" t="s">
        <v>264</v>
      </c>
      <c r="E2320" s="272" t="s">
        <v>263</v>
      </c>
      <c r="F2320" s="272" t="s">
        <v>264</v>
      </c>
      <c r="G2320" s="272" t="s">
        <v>264</v>
      </c>
      <c r="H2320" s="272" t="s">
        <v>263</v>
      </c>
      <c r="I2320" s="272" t="s">
        <v>263</v>
      </c>
      <c r="J2320" s="272" t="s">
        <v>263</v>
      </c>
      <c r="K2320" s="272" t="s">
        <v>263</v>
      </c>
      <c r="L2320" s="272" t="s">
        <v>263</v>
      </c>
      <c r="M2320" s="272" t="s">
        <v>263</v>
      </c>
      <c r="N2320" s="272" t="s">
        <v>263</v>
      </c>
    </row>
    <row r="2321" spans="1:14">
      <c r="A2321" s="272">
        <v>812465</v>
      </c>
      <c r="B2321" s="272" t="s">
        <v>712</v>
      </c>
      <c r="C2321" s="272" t="s">
        <v>264</v>
      </c>
      <c r="D2321" s="272" t="s">
        <v>264</v>
      </c>
      <c r="E2321" s="272" t="s">
        <v>263</v>
      </c>
      <c r="F2321" s="272" t="s">
        <v>264</v>
      </c>
      <c r="G2321" s="272" t="s">
        <v>264</v>
      </c>
      <c r="H2321" s="272" t="s">
        <v>264</v>
      </c>
      <c r="I2321" s="272" t="s">
        <v>263</v>
      </c>
      <c r="J2321" s="272" t="s">
        <v>263</v>
      </c>
      <c r="K2321" s="272" t="s">
        <v>263</v>
      </c>
      <c r="L2321" s="272" t="s">
        <v>263</v>
      </c>
      <c r="M2321" s="272" t="s">
        <v>263</v>
      </c>
      <c r="N2321" s="272" t="s">
        <v>263</v>
      </c>
    </row>
    <row r="2322" spans="1:14">
      <c r="A2322" s="272">
        <v>812466</v>
      </c>
      <c r="B2322" s="272" t="s">
        <v>712</v>
      </c>
      <c r="C2322" s="272" t="s">
        <v>264</v>
      </c>
      <c r="D2322" s="272" t="s">
        <v>263</v>
      </c>
      <c r="E2322" s="272" t="s">
        <v>263</v>
      </c>
      <c r="F2322" s="272" t="s">
        <v>264</v>
      </c>
      <c r="G2322" s="272" t="s">
        <v>264</v>
      </c>
      <c r="H2322" s="272" t="s">
        <v>264</v>
      </c>
      <c r="I2322" s="272" t="s">
        <v>263</v>
      </c>
      <c r="J2322" s="272" t="s">
        <v>263</v>
      </c>
      <c r="K2322" s="272" t="s">
        <v>263</v>
      </c>
      <c r="L2322" s="272" t="s">
        <v>263</v>
      </c>
      <c r="M2322" s="272" t="s">
        <v>263</v>
      </c>
      <c r="N2322" s="272" t="s">
        <v>263</v>
      </c>
    </row>
    <row r="2323" spans="1:14">
      <c r="A2323" s="272">
        <v>812468</v>
      </c>
      <c r="B2323" s="272" t="s">
        <v>712</v>
      </c>
      <c r="C2323" s="272" t="s">
        <v>264</v>
      </c>
      <c r="D2323" s="272" t="s">
        <v>264</v>
      </c>
      <c r="E2323" s="272" t="s">
        <v>263</v>
      </c>
      <c r="F2323" s="272" t="s">
        <v>264</v>
      </c>
      <c r="G2323" s="272" t="s">
        <v>263</v>
      </c>
      <c r="H2323" s="272" t="s">
        <v>264</v>
      </c>
      <c r="I2323" s="272" t="s">
        <v>263</v>
      </c>
      <c r="J2323" s="272" t="s">
        <v>263</v>
      </c>
      <c r="K2323" s="272" t="s">
        <v>263</v>
      </c>
      <c r="L2323" s="272" t="s">
        <v>263</v>
      </c>
      <c r="M2323" s="272" t="s">
        <v>263</v>
      </c>
      <c r="N2323" s="272" t="s">
        <v>263</v>
      </c>
    </row>
    <row r="2324" spans="1:14">
      <c r="A2324" s="272">
        <v>812469</v>
      </c>
      <c r="B2324" s="272" t="s">
        <v>712</v>
      </c>
      <c r="C2324" s="272" t="s">
        <v>264</v>
      </c>
      <c r="D2324" s="272" t="s">
        <v>263</v>
      </c>
      <c r="E2324" s="272" t="s">
        <v>263</v>
      </c>
      <c r="F2324" s="272" t="s">
        <v>264</v>
      </c>
      <c r="G2324" s="272" t="s">
        <v>264</v>
      </c>
      <c r="H2324" s="272" t="s">
        <v>264</v>
      </c>
      <c r="I2324" s="272" t="s">
        <v>263</v>
      </c>
      <c r="J2324" s="272" t="s">
        <v>263</v>
      </c>
      <c r="K2324" s="272" t="s">
        <v>263</v>
      </c>
      <c r="L2324" s="272" t="s">
        <v>263</v>
      </c>
      <c r="M2324" s="272" t="s">
        <v>263</v>
      </c>
      <c r="N2324" s="272" t="s">
        <v>263</v>
      </c>
    </row>
    <row r="2325" spans="1:14">
      <c r="A2325" s="272">
        <v>812470</v>
      </c>
      <c r="B2325" s="272" t="s">
        <v>712</v>
      </c>
      <c r="C2325" s="272" t="s">
        <v>264</v>
      </c>
      <c r="D2325" s="272" t="s">
        <v>264</v>
      </c>
      <c r="E2325" s="272" t="s">
        <v>264</v>
      </c>
      <c r="F2325" s="272" t="s">
        <v>264</v>
      </c>
      <c r="G2325" s="272" t="s">
        <v>264</v>
      </c>
      <c r="H2325" s="272" t="s">
        <v>264</v>
      </c>
      <c r="I2325" s="272" t="s">
        <v>263</v>
      </c>
      <c r="J2325" s="272" t="s">
        <v>263</v>
      </c>
      <c r="K2325" s="272" t="s">
        <v>263</v>
      </c>
      <c r="L2325" s="272" t="s">
        <v>263</v>
      </c>
      <c r="M2325" s="272" t="s">
        <v>263</v>
      </c>
      <c r="N2325" s="272" t="s">
        <v>263</v>
      </c>
    </row>
    <row r="2326" spans="1:14">
      <c r="A2326" s="272">
        <v>812471</v>
      </c>
      <c r="B2326" s="272" t="s">
        <v>712</v>
      </c>
      <c r="C2326" s="272" t="s">
        <v>264</v>
      </c>
      <c r="D2326" s="272" t="s">
        <v>264</v>
      </c>
      <c r="E2326" s="272" t="s">
        <v>264</v>
      </c>
      <c r="F2326" s="272" t="s">
        <v>263</v>
      </c>
      <c r="G2326" s="272" t="s">
        <v>264</v>
      </c>
      <c r="H2326" s="272" t="s">
        <v>264</v>
      </c>
      <c r="I2326" s="272" t="s">
        <v>263</v>
      </c>
      <c r="J2326" s="272" t="s">
        <v>263</v>
      </c>
      <c r="K2326" s="272" t="s">
        <v>263</v>
      </c>
      <c r="L2326" s="272" t="s">
        <v>263</v>
      </c>
      <c r="M2326" s="272" t="s">
        <v>263</v>
      </c>
      <c r="N2326" s="272" t="s">
        <v>263</v>
      </c>
    </row>
    <row r="2327" spans="1:14">
      <c r="A2327" s="272">
        <v>812472</v>
      </c>
      <c r="B2327" s="272" t="s">
        <v>712</v>
      </c>
      <c r="C2327" s="272" t="s">
        <v>264</v>
      </c>
      <c r="D2327" s="272" t="s">
        <v>264</v>
      </c>
      <c r="E2327" s="272" t="s">
        <v>264</v>
      </c>
      <c r="F2327" s="272" t="s">
        <v>263</v>
      </c>
      <c r="G2327" s="272" t="s">
        <v>264</v>
      </c>
      <c r="H2327" s="272" t="s">
        <v>264</v>
      </c>
      <c r="I2327" s="272" t="s">
        <v>263</v>
      </c>
      <c r="J2327" s="272" t="s">
        <v>263</v>
      </c>
      <c r="K2327" s="272" t="s">
        <v>263</v>
      </c>
      <c r="L2327" s="272" t="s">
        <v>263</v>
      </c>
      <c r="M2327" s="272" t="s">
        <v>263</v>
      </c>
      <c r="N2327" s="272" t="s">
        <v>263</v>
      </c>
    </row>
    <row r="2328" spans="1:14">
      <c r="A2328" s="272">
        <v>812473</v>
      </c>
      <c r="B2328" s="272" t="s">
        <v>712</v>
      </c>
      <c r="C2328" s="272" t="s">
        <v>264</v>
      </c>
      <c r="D2328" s="272" t="s">
        <v>263</v>
      </c>
      <c r="E2328" s="272" t="s">
        <v>264</v>
      </c>
      <c r="F2328" s="272" t="s">
        <v>264</v>
      </c>
      <c r="G2328" s="272" t="s">
        <v>264</v>
      </c>
      <c r="H2328" s="272" t="s">
        <v>263</v>
      </c>
      <c r="I2328" s="272" t="s">
        <v>263</v>
      </c>
      <c r="J2328" s="272" t="s">
        <v>263</v>
      </c>
      <c r="K2328" s="272" t="s">
        <v>263</v>
      </c>
      <c r="L2328" s="272" t="s">
        <v>263</v>
      </c>
      <c r="M2328" s="272" t="s">
        <v>263</v>
      </c>
      <c r="N2328" s="272" t="s">
        <v>263</v>
      </c>
    </row>
    <row r="2329" spans="1:14">
      <c r="A2329" s="272">
        <v>812474</v>
      </c>
      <c r="B2329" s="272" t="s">
        <v>712</v>
      </c>
      <c r="C2329" s="272" t="s">
        <v>264</v>
      </c>
      <c r="D2329" s="272" t="s">
        <v>264</v>
      </c>
      <c r="E2329" s="272" t="s">
        <v>264</v>
      </c>
      <c r="F2329" s="272" t="s">
        <v>264</v>
      </c>
      <c r="G2329" s="272" t="s">
        <v>264</v>
      </c>
      <c r="H2329" s="272" t="s">
        <v>264</v>
      </c>
      <c r="I2329" s="272" t="s">
        <v>263</v>
      </c>
      <c r="J2329" s="272" t="s">
        <v>263</v>
      </c>
      <c r="K2329" s="272" t="s">
        <v>263</v>
      </c>
      <c r="L2329" s="272" t="s">
        <v>263</v>
      </c>
      <c r="M2329" s="272" t="s">
        <v>263</v>
      </c>
      <c r="N2329" s="272" t="s">
        <v>263</v>
      </c>
    </row>
    <row r="2330" spans="1:14">
      <c r="A2330" s="272">
        <v>812475</v>
      </c>
      <c r="B2330" s="272" t="s">
        <v>712</v>
      </c>
      <c r="C2330" s="272" t="s">
        <v>264</v>
      </c>
      <c r="D2330" s="272" t="s">
        <v>263</v>
      </c>
      <c r="E2330" s="272" t="s">
        <v>264</v>
      </c>
      <c r="F2330" s="272" t="s">
        <v>263</v>
      </c>
      <c r="G2330" s="272" t="s">
        <v>264</v>
      </c>
      <c r="H2330" s="272" t="s">
        <v>263</v>
      </c>
      <c r="I2330" s="272" t="s">
        <v>263</v>
      </c>
      <c r="J2330" s="272" t="s">
        <v>263</v>
      </c>
      <c r="K2330" s="272" t="s">
        <v>263</v>
      </c>
      <c r="L2330" s="272" t="s">
        <v>263</v>
      </c>
      <c r="M2330" s="272" t="s">
        <v>263</v>
      </c>
      <c r="N2330" s="272" t="s">
        <v>263</v>
      </c>
    </row>
    <row r="2331" spans="1:14">
      <c r="A2331" s="272">
        <v>812476</v>
      </c>
      <c r="B2331" s="272" t="s">
        <v>712</v>
      </c>
      <c r="C2331" s="272" t="s">
        <v>264</v>
      </c>
      <c r="D2331" s="272" t="s">
        <v>264</v>
      </c>
      <c r="E2331" s="272" t="s">
        <v>263</v>
      </c>
      <c r="F2331" s="272" t="s">
        <v>263</v>
      </c>
      <c r="G2331" s="272" t="s">
        <v>264</v>
      </c>
      <c r="H2331" s="272" t="s">
        <v>264</v>
      </c>
      <c r="I2331" s="272" t="s">
        <v>263</v>
      </c>
      <c r="J2331" s="272" t="s">
        <v>263</v>
      </c>
      <c r="K2331" s="272" t="s">
        <v>263</v>
      </c>
      <c r="L2331" s="272" t="s">
        <v>263</v>
      </c>
      <c r="M2331" s="272" t="s">
        <v>263</v>
      </c>
      <c r="N2331" s="272" t="s">
        <v>263</v>
      </c>
    </row>
    <row r="2332" spans="1:14">
      <c r="A2332" s="272">
        <v>812477</v>
      </c>
      <c r="B2332" s="272" t="s">
        <v>712</v>
      </c>
      <c r="C2332" s="272" t="s">
        <v>264</v>
      </c>
      <c r="D2332" s="272" t="s">
        <v>264</v>
      </c>
      <c r="E2332" s="272" t="s">
        <v>264</v>
      </c>
      <c r="F2332" s="272" t="s">
        <v>264</v>
      </c>
      <c r="G2332" s="272" t="s">
        <v>264</v>
      </c>
      <c r="H2332" s="272" t="s">
        <v>264</v>
      </c>
      <c r="I2332" s="272" t="s">
        <v>263</v>
      </c>
      <c r="J2332" s="272" t="s">
        <v>263</v>
      </c>
      <c r="K2332" s="272" t="s">
        <v>263</v>
      </c>
      <c r="L2332" s="272" t="s">
        <v>263</v>
      </c>
      <c r="M2332" s="272" t="s">
        <v>263</v>
      </c>
      <c r="N2332" s="272" t="s">
        <v>263</v>
      </c>
    </row>
    <row r="2333" spans="1:14">
      <c r="A2333" s="272">
        <v>812478</v>
      </c>
      <c r="B2333" s="272" t="s">
        <v>712</v>
      </c>
      <c r="C2333" s="272" t="s">
        <v>264</v>
      </c>
      <c r="D2333" s="272" t="s">
        <v>264</v>
      </c>
      <c r="E2333" s="272" t="s">
        <v>263</v>
      </c>
      <c r="F2333" s="272" t="s">
        <v>263</v>
      </c>
      <c r="G2333" s="272" t="s">
        <v>263</v>
      </c>
      <c r="H2333" s="272" t="s">
        <v>264</v>
      </c>
      <c r="I2333" s="272" t="s">
        <v>263</v>
      </c>
      <c r="J2333" s="272" t="s">
        <v>263</v>
      </c>
      <c r="K2333" s="272" t="s">
        <v>263</v>
      </c>
      <c r="L2333" s="272" t="s">
        <v>263</v>
      </c>
      <c r="M2333" s="272" t="s">
        <v>263</v>
      </c>
      <c r="N2333" s="272" t="s">
        <v>263</v>
      </c>
    </row>
    <row r="2334" spans="1:14">
      <c r="A2334" s="272">
        <v>812479</v>
      </c>
      <c r="B2334" s="272" t="s">
        <v>712</v>
      </c>
      <c r="C2334" s="272" t="s">
        <v>264</v>
      </c>
      <c r="D2334" s="272" t="s">
        <v>263</v>
      </c>
      <c r="E2334" s="272" t="s">
        <v>263</v>
      </c>
      <c r="F2334" s="272" t="s">
        <v>264</v>
      </c>
      <c r="G2334" s="272" t="s">
        <v>263</v>
      </c>
      <c r="H2334" s="272" t="s">
        <v>264</v>
      </c>
      <c r="I2334" s="272" t="s">
        <v>263</v>
      </c>
      <c r="J2334" s="272" t="s">
        <v>263</v>
      </c>
      <c r="K2334" s="272" t="s">
        <v>263</v>
      </c>
      <c r="L2334" s="272" t="s">
        <v>263</v>
      </c>
      <c r="M2334" s="272" t="s">
        <v>263</v>
      </c>
      <c r="N2334" s="272" t="s">
        <v>263</v>
      </c>
    </row>
    <row r="2335" spans="1:14">
      <c r="A2335" s="272">
        <v>812480</v>
      </c>
      <c r="B2335" s="272" t="s">
        <v>712</v>
      </c>
      <c r="C2335" s="272" t="s">
        <v>263</v>
      </c>
      <c r="D2335" s="272" t="s">
        <v>264</v>
      </c>
      <c r="E2335" s="272" t="s">
        <v>263</v>
      </c>
      <c r="F2335" s="272" t="s">
        <v>264</v>
      </c>
      <c r="G2335" s="272" t="s">
        <v>264</v>
      </c>
      <c r="H2335" s="272" t="s">
        <v>263</v>
      </c>
      <c r="I2335" s="272" t="s">
        <v>263</v>
      </c>
      <c r="J2335" s="272" t="s">
        <v>263</v>
      </c>
      <c r="K2335" s="272" t="s">
        <v>263</v>
      </c>
      <c r="L2335" s="272" t="s">
        <v>263</v>
      </c>
      <c r="M2335" s="272" t="s">
        <v>263</v>
      </c>
      <c r="N2335" s="272" t="s">
        <v>263</v>
      </c>
    </row>
    <row r="2336" spans="1:14">
      <c r="A2336" s="272">
        <v>812481</v>
      </c>
      <c r="B2336" s="272" t="s">
        <v>712</v>
      </c>
      <c r="C2336" s="272" t="s">
        <v>264</v>
      </c>
      <c r="D2336" s="272" t="s">
        <v>263</v>
      </c>
      <c r="E2336" s="272" t="s">
        <v>263</v>
      </c>
      <c r="F2336" s="272" t="s">
        <v>264</v>
      </c>
      <c r="G2336" s="272" t="s">
        <v>264</v>
      </c>
      <c r="H2336" s="272" t="s">
        <v>264</v>
      </c>
      <c r="I2336" s="272" t="s">
        <v>263</v>
      </c>
      <c r="J2336" s="272" t="s">
        <v>263</v>
      </c>
      <c r="K2336" s="272" t="s">
        <v>263</v>
      </c>
      <c r="L2336" s="272" t="s">
        <v>263</v>
      </c>
      <c r="M2336" s="272" t="s">
        <v>263</v>
      </c>
      <c r="N2336" s="272" t="s">
        <v>263</v>
      </c>
    </row>
    <row r="2337" spans="1:14">
      <c r="A2337" s="272">
        <v>812482</v>
      </c>
      <c r="B2337" s="272" t="s">
        <v>712</v>
      </c>
      <c r="C2337" s="272" t="s">
        <v>264</v>
      </c>
      <c r="D2337" s="272" t="s">
        <v>263</v>
      </c>
      <c r="E2337" s="272" t="s">
        <v>264</v>
      </c>
      <c r="F2337" s="272" t="s">
        <v>263</v>
      </c>
      <c r="G2337" s="272" t="s">
        <v>264</v>
      </c>
      <c r="H2337" s="272" t="s">
        <v>264</v>
      </c>
      <c r="I2337" s="272" t="s">
        <v>263</v>
      </c>
      <c r="J2337" s="272" t="s">
        <v>263</v>
      </c>
      <c r="K2337" s="272" t="s">
        <v>263</v>
      </c>
      <c r="L2337" s="272" t="s">
        <v>263</v>
      </c>
      <c r="M2337" s="272" t="s">
        <v>263</v>
      </c>
      <c r="N2337" s="272" t="s">
        <v>263</v>
      </c>
    </row>
    <row r="2338" spans="1:14">
      <c r="A2338" s="272">
        <v>812483</v>
      </c>
      <c r="B2338" s="272" t="s">
        <v>712</v>
      </c>
      <c r="C2338" s="272" t="s">
        <v>264</v>
      </c>
      <c r="D2338" s="272" t="s">
        <v>263</v>
      </c>
      <c r="E2338" s="272" t="s">
        <v>263</v>
      </c>
      <c r="F2338" s="272" t="s">
        <v>264</v>
      </c>
      <c r="G2338" s="272" t="s">
        <v>264</v>
      </c>
      <c r="H2338" s="272" t="s">
        <v>264</v>
      </c>
      <c r="I2338" s="272" t="s">
        <v>263</v>
      </c>
      <c r="J2338" s="272" t="s">
        <v>263</v>
      </c>
      <c r="K2338" s="272" t="s">
        <v>263</v>
      </c>
      <c r="L2338" s="272" t="s">
        <v>263</v>
      </c>
      <c r="M2338" s="272" t="s">
        <v>263</v>
      </c>
      <c r="N2338" s="272" t="s">
        <v>263</v>
      </c>
    </row>
    <row r="2339" spans="1:14">
      <c r="A2339" s="272">
        <v>812484</v>
      </c>
      <c r="B2339" s="272" t="s">
        <v>712</v>
      </c>
      <c r="C2339" s="272" t="s">
        <v>264</v>
      </c>
      <c r="D2339" s="272" t="s">
        <v>264</v>
      </c>
      <c r="E2339" s="272" t="s">
        <v>264</v>
      </c>
      <c r="F2339" s="272" t="s">
        <v>263</v>
      </c>
      <c r="G2339" s="272" t="s">
        <v>263</v>
      </c>
      <c r="H2339" s="272" t="s">
        <v>264</v>
      </c>
      <c r="I2339" s="272" t="s">
        <v>263</v>
      </c>
      <c r="J2339" s="272" t="s">
        <v>263</v>
      </c>
      <c r="K2339" s="272" t="s">
        <v>263</v>
      </c>
      <c r="L2339" s="272" t="s">
        <v>263</v>
      </c>
      <c r="M2339" s="272" t="s">
        <v>263</v>
      </c>
      <c r="N2339" s="272" t="s">
        <v>263</v>
      </c>
    </row>
    <row r="2340" spans="1:14">
      <c r="A2340" s="272">
        <v>812485</v>
      </c>
      <c r="B2340" s="272" t="s">
        <v>712</v>
      </c>
      <c r="C2340" s="272" t="s">
        <v>264</v>
      </c>
      <c r="D2340" s="272" t="s">
        <v>263</v>
      </c>
      <c r="E2340" s="272" t="s">
        <v>263</v>
      </c>
      <c r="F2340" s="272" t="s">
        <v>263</v>
      </c>
      <c r="G2340" s="272" t="s">
        <v>264</v>
      </c>
      <c r="H2340" s="272" t="s">
        <v>264</v>
      </c>
      <c r="I2340" s="272" t="s">
        <v>263</v>
      </c>
      <c r="J2340" s="272" t="s">
        <v>263</v>
      </c>
      <c r="K2340" s="272" t="s">
        <v>263</v>
      </c>
      <c r="L2340" s="272" t="s">
        <v>263</v>
      </c>
      <c r="M2340" s="272" t="s">
        <v>263</v>
      </c>
      <c r="N2340" s="272" t="s">
        <v>263</v>
      </c>
    </row>
    <row r="2341" spans="1:14">
      <c r="A2341" s="272">
        <v>812486</v>
      </c>
      <c r="B2341" s="272" t="s">
        <v>712</v>
      </c>
      <c r="C2341" s="272" t="s">
        <v>264</v>
      </c>
      <c r="D2341" s="272" t="s">
        <v>264</v>
      </c>
      <c r="E2341" s="272" t="s">
        <v>263</v>
      </c>
      <c r="F2341" s="272" t="s">
        <v>263</v>
      </c>
      <c r="G2341" s="272" t="s">
        <v>263</v>
      </c>
      <c r="H2341" s="272" t="s">
        <v>264</v>
      </c>
      <c r="I2341" s="272" t="s">
        <v>263</v>
      </c>
      <c r="J2341" s="272" t="s">
        <v>263</v>
      </c>
      <c r="K2341" s="272" t="s">
        <v>263</v>
      </c>
      <c r="L2341" s="272" t="s">
        <v>263</v>
      </c>
      <c r="M2341" s="272" t="s">
        <v>263</v>
      </c>
      <c r="N2341" s="272" t="s">
        <v>263</v>
      </c>
    </row>
    <row r="2342" spans="1:14">
      <c r="A2342" s="272">
        <v>812487</v>
      </c>
      <c r="B2342" s="272" t="s">
        <v>712</v>
      </c>
      <c r="C2342" s="272" t="s">
        <v>264</v>
      </c>
      <c r="D2342" s="272" t="s">
        <v>264</v>
      </c>
      <c r="E2342" s="272" t="s">
        <v>264</v>
      </c>
      <c r="F2342" s="272" t="s">
        <v>264</v>
      </c>
      <c r="G2342" s="272" t="s">
        <v>264</v>
      </c>
      <c r="H2342" s="272" t="s">
        <v>264</v>
      </c>
      <c r="I2342" s="272" t="s">
        <v>263</v>
      </c>
      <c r="J2342" s="272" t="s">
        <v>263</v>
      </c>
      <c r="K2342" s="272" t="s">
        <v>263</v>
      </c>
      <c r="L2342" s="272" t="s">
        <v>263</v>
      </c>
      <c r="M2342" s="272" t="s">
        <v>263</v>
      </c>
      <c r="N2342" s="272" t="s">
        <v>263</v>
      </c>
    </row>
    <row r="2343" spans="1:14">
      <c r="A2343" s="272">
        <v>812488</v>
      </c>
      <c r="B2343" s="272" t="s">
        <v>712</v>
      </c>
      <c r="C2343" s="272" t="s">
        <v>264</v>
      </c>
      <c r="D2343" s="272" t="s">
        <v>264</v>
      </c>
      <c r="E2343" s="272" t="s">
        <v>264</v>
      </c>
      <c r="F2343" s="272" t="s">
        <v>264</v>
      </c>
      <c r="G2343" s="272" t="s">
        <v>264</v>
      </c>
      <c r="H2343" s="272" t="s">
        <v>264</v>
      </c>
      <c r="I2343" s="272" t="s">
        <v>263</v>
      </c>
      <c r="J2343" s="272" t="s">
        <v>263</v>
      </c>
      <c r="K2343" s="272" t="s">
        <v>263</v>
      </c>
      <c r="L2343" s="272" t="s">
        <v>263</v>
      </c>
      <c r="M2343" s="272" t="s">
        <v>263</v>
      </c>
      <c r="N2343" s="272" t="s">
        <v>263</v>
      </c>
    </row>
    <row r="2344" spans="1:14">
      <c r="A2344" s="272">
        <v>812489</v>
      </c>
      <c r="B2344" s="272" t="s">
        <v>712</v>
      </c>
      <c r="C2344" s="272" t="s">
        <v>264</v>
      </c>
      <c r="D2344" s="272" t="s">
        <v>264</v>
      </c>
      <c r="E2344" s="272" t="s">
        <v>263</v>
      </c>
      <c r="F2344" s="272" t="s">
        <v>264</v>
      </c>
      <c r="G2344" s="272" t="s">
        <v>263</v>
      </c>
      <c r="H2344" s="272" t="s">
        <v>263</v>
      </c>
      <c r="I2344" s="272" t="s">
        <v>263</v>
      </c>
      <c r="J2344" s="272" t="s">
        <v>263</v>
      </c>
      <c r="K2344" s="272" t="s">
        <v>263</v>
      </c>
      <c r="L2344" s="272" t="s">
        <v>263</v>
      </c>
      <c r="M2344" s="272" t="s">
        <v>263</v>
      </c>
      <c r="N2344" s="272" t="s">
        <v>263</v>
      </c>
    </row>
    <row r="2345" spans="1:14">
      <c r="A2345" s="272">
        <v>812490</v>
      </c>
      <c r="B2345" s="272" t="s">
        <v>712</v>
      </c>
      <c r="C2345" s="272" t="s">
        <v>264</v>
      </c>
      <c r="D2345" s="272" t="s">
        <v>263</v>
      </c>
      <c r="E2345" s="272" t="s">
        <v>263</v>
      </c>
      <c r="F2345" s="272" t="s">
        <v>264</v>
      </c>
      <c r="G2345" s="272" t="s">
        <v>264</v>
      </c>
      <c r="H2345" s="272" t="s">
        <v>264</v>
      </c>
      <c r="I2345" s="272" t="s">
        <v>263</v>
      </c>
      <c r="J2345" s="272" t="s">
        <v>263</v>
      </c>
      <c r="K2345" s="272" t="s">
        <v>263</v>
      </c>
      <c r="L2345" s="272" t="s">
        <v>263</v>
      </c>
      <c r="M2345" s="272" t="s">
        <v>263</v>
      </c>
      <c r="N2345" s="272" t="s">
        <v>263</v>
      </c>
    </row>
    <row r="2346" spans="1:14">
      <c r="A2346" s="272">
        <v>812491</v>
      </c>
      <c r="B2346" s="272" t="s">
        <v>712</v>
      </c>
      <c r="C2346" s="272" t="s">
        <v>264</v>
      </c>
      <c r="D2346" s="272" t="s">
        <v>264</v>
      </c>
      <c r="E2346" s="272" t="s">
        <v>263</v>
      </c>
      <c r="F2346" s="272" t="s">
        <v>263</v>
      </c>
      <c r="G2346" s="272" t="s">
        <v>263</v>
      </c>
      <c r="H2346" s="272" t="s">
        <v>264</v>
      </c>
      <c r="I2346" s="272" t="s">
        <v>263</v>
      </c>
      <c r="J2346" s="272" t="s">
        <v>263</v>
      </c>
      <c r="K2346" s="272" t="s">
        <v>263</v>
      </c>
      <c r="L2346" s="272" t="s">
        <v>263</v>
      </c>
      <c r="M2346" s="272" t="s">
        <v>263</v>
      </c>
      <c r="N2346" s="272" t="s">
        <v>263</v>
      </c>
    </row>
    <row r="2347" spans="1:14">
      <c r="A2347" s="272">
        <v>812492</v>
      </c>
      <c r="B2347" s="272" t="s">
        <v>712</v>
      </c>
      <c r="C2347" s="272" t="s">
        <v>264</v>
      </c>
      <c r="D2347" s="272" t="s">
        <v>264</v>
      </c>
      <c r="E2347" s="272" t="s">
        <v>264</v>
      </c>
      <c r="F2347" s="272" t="s">
        <v>264</v>
      </c>
      <c r="G2347" s="272" t="s">
        <v>264</v>
      </c>
      <c r="H2347" s="272" t="s">
        <v>264</v>
      </c>
      <c r="I2347" s="272" t="s">
        <v>263</v>
      </c>
      <c r="J2347" s="272" t="s">
        <v>263</v>
      </c>
      <c r="K2347" s="272" t="s">
        <v>263</v>
      </c>
      <c r="L2347" s="272" t="s">
        <v>263</v>
      </c>
      <c r="M2347" s="272" t="s">
        <v>263</v>
      </c>
      <c r="N2347" s="272" t="s">
        <v>263</v>
      </c>
    </row>
    <row r="2348" spans="1:14">
      <c r="A2348" s="272">
        <v>812493</v>
      </c>
      <c r="B2348" s="272" t="s">
        <v>712</v>
      </c>
      <c r="C2348" s="272" t="s">
        <v>264</v>
      </c>
      <c r="D2348" s="272" t="s">
        <v>264</v>
      </c>
      <c r="E2348" s="272" t="s">
        <v>263</v>
      </c>
      <c r="F2348" s="272" t="s">
        <v>264</v>
      </c>
      <c r="G2348" s="272" t="s">
        <v>264</v>
      </c>
      <c r="H2348" s="272" t="s">
        <v>264</v>
      </c>
      <c r="I2348" s="272" t="s">
        <v>263</v>
      </c>
      <c r="J2348" s="272" t="s">
        <v>263</v>
      </c>
      <c r="K2348" s="272" t="s">
        <v>263</v>
      </c>
      <c r="L2348" s="272" t="s">
        <v>263</v>
      </c>
      <c r="M2348" s="272" t="s">
        <v>263</v>
      </c>
      <c r="N2348" s="272" t="s">
        <v>263</v>
      </c>
    </row>
    <row r="2349" spans="1:14">
      <c r="A2349" s="272">
        <v>812494</v>
      </c>
      <c r="B2349" s="272" t="s">
        <v>712</v>
      </c>
      <c r="C2349" s="272" t="s">
        <v>264</v>
      </c>
      <c r="D2349" s="272" t="s">
        <v>263</v>
      </c>
      <c r="E2349" s="272" t="s">
        <v>264</v>
      </c>
      <c r="F2349" s="272" t="s">
        <v>264</v>
      </c>
      <c r="G2349" s="272" t="s">
        <v>264</v>
      </c>
      <c r="H2349" s="272" t="s">
        <v>264</v>
      </c>
      <c r="I2349" s="272" t="s">
        <v>263</v>
      </c>
      <c r="J2349" s="272" t="s">
        <v>263</v>
      </c>
      <c r="K2349" s="272" t="s">
        <v>263</v>
      </c>
      <c r="L2349" s="272" t="s">
        <v>263</v>
      </c>
      <c r="M2349" s="272" t="s">
        <v>263</v>
      </c>
      <c r="N2349" s="272" t="s">
        <v>263</v>
      </c>
    </row>
    <row r="2350" spans="1:14">
      <c r="A2350" s="272">
        <v>812495</v>
      </c>
      <c r="B2350" s="272" t="s">
        <v>712</v>
      </c>
      <c r="C2350" s="272" t="s">
        <v>264</v>
      </c>
      <c r="D2350" s="272" t="s">
        <v>263</v>
      </c>
      <c r="E2350" s="272" t="s">
        <v>263</v>
      </c>
      <c r="F2350" s="272" t="s">
        <v>264</v>
      </c>
      <c r="G2350" s="272" t="s">
        <v>264</v>
      </c>
      <c r="H2350" s="272" t="s">
        <v>264</v>
      </c>
      <c r="I2350" s="272" t="s">
        <v>263</v>
      </c>
      <c r="J2350" s="272" t="s">
        <v>263</v>
      </c>
      <c r="K2350" s="272" t="s">
        <v>263</v>
      </c>
      <c r="L2350" s="272" t="s">
        <v>263</v>
      </c>
      <c r="M2350" s="272" t="s">
        <v>263</v>
      </c>
      <c r="N2350" s="272" t="s">
        <v>263</v>
      </c>
    </row>
    <row r="2351" spans="1:14">
      <c r="A2351" s="272">
        <v>812496</v>
      </c>
      <c r="B2351" s="272" t="s">
        <v>712</v>
      </c>
      <c r="C2351" s="272" t="s">
        <v>264</v>
      </c>
      <c r="D2351" s="272" t="s">
        <v>263</v>
      </c>
      <c r="E2351" s="272" t="s">
        <v>263</v>
      </c>
      <c r="F2351" s="272" t="s">
        <v>264</v>
      </c>
      <c r="G2351" s="272" t="s">
        <v>264</v>
      </c>
      <c r="H2351" s="272" t="s">
        <v>263</v>
      </c>
      <c r="I2351" s="272" t="s">
        <v>263</v>
      </c>
      <c r="J2351" s="272" t="s">
        <v>263</v>
      </c>
      <c r="K2351" s="272" t="s">
        <v>263</v>
      </c>
      <c r="L2351" s="272" t="s">
        <v>263</v>
      </c>
      <c r="M2351" s="272" t="s">
        <v>263</v>
      </c>
      <c r="N2351" s="272" t="s">
        <v>263</v>
      </c>
    </row>
    <row r="2352" spans="1:14">
      <c r="A2352" s="272">
        <v>812497</v>
      </c>
      <c r="B2352" s="272" t="s">
        <v>712</v>
      </c>
      <c r="C2352" s="272" t="s">
        <v>264</v>
      </c>
      <c r="D2352" s="272" t="s">
        <v>264</v>
      </c>
      <c r="E2352" s="272" t="s">
        <v>263</v>
      </c>
      <c r="F2352" s="272" t="s">
        <v>264</v>
      </c>
      <c r="G2352" s="272" t="s">
        <v>264</v>
      </c>
      <c r="H2352" s="272" t="s">
        <v>263</v>
      </c>
      <c r="I2352" s="272" t="s">
        <v>263</v>
      </c>
      <c r="J2352" s="272" t="s">
        <v>263</v>
      </c>
      <c r="K2352" s="272" t="s">
        <v>263</v>
      </c>
      <c r="L2352" s="272" t="s">
        <v>263</v>
      </c>
      <c r="M2352" s="272" t="s">
        <v>263</v>
      </c>
      <c r="N2352" s="272" t="s">
        <v>263</v>
      </c>
    </row>
    <row r="2353" spans="1:14">
      <c r="A2353" s="272">
        <v>812498</v>
      </c>
      <c r="B2353" s="272" t="s">
        <v>712</v>
      </c>
      <c r="C2353" s="272" t="s">
        <v>264</v>
      </c>
      <c r="D2353" s="272" t="s">
        <v>264</v>
      </c>
      <c r="E2353" s="272" t="s">
        <v>264</v>
      </c>
      <c r="F2353" s="272" t="s">
        <v>264</v>
      </c>
      <c r="G2353" s="272" t="s">
        <v>263</v>
      </c>
      <c r="H2353" s="272" t="s">
        <v>264</v>
      </c>
      <c r="I2353" s="272" t="s">
        <v>263</v>
      </c>
      <c r="J2353" s="272" t="s">
        <v>263</v>
      </c>
      <c r="K2353" s="272" t="s">
        <v>263</v>
      </c>
      <c r="L2353" s="272" t="s">
        <v>263</v>
      </c>
      <c r="M2353" s="272" t="s">
        <v>263</v>
      </c>
      <c r="N2353" s="272" t="s">
        <v>263</v>
      </c>
    </row>
    <row r="2354" spans="1:14">
      <c r="A2354" s="272">
        <v>812499</v>
      </c>
      <c r="B2354" s="272" t="s">
        <v>712</v>
      </c>
      <c r="C2354" s="272" t="s">
        <v>264</v>
      </c>
      <c r="D2354" s="272" t="s">
        <v>263</v>
      </c>
      <c r="E2354" s="272" t="s">
        <v>263</v>
      </c>
      <c r="F2354" s="272" t="s">
        <v>263</v>
      </c>
      <c r="G2354" s="272" t="s">
        <v>264</v>
      </c>
      <c r="H2354" s="272" t="s">
        <v>264</v>
      </c>
      <c r="I2354" s="272" t="s">
        <v>263</v>
      </c>
      <c r="J2354" s="272" t="s">
        <v>263</v>
      </c>
      <c r="K2354" s="272" t="s">
        <v>263</v>
      </c>
      <c r="L2354" s="272" t="s">
        <v>263</v>
      </c>
      <c r="M2354" s="272" t="s">
        <v>263</v>
      </c>
      <c r="N2354" s="272" t="s">
        <v>263</v>
      </c>
    </row>
    <row r="2355" spans="1:14">
      <c r="A2355" s="272">
        <v>812500</v>
      </c>
      <c r="B2355" s="272" t="s">
        <v>712</v>
      </c>
      <c r="C2355" s="272" t="s">
        <v>264</v>
      </c>
      <c r="D2355" s="272" t="s">
        <v>264</v>
      </c>
      <c r="E2355" s="272" t="s">
        <v>263</v>
      </c>
      <c r="F2355" s="272" t="s">
        <v>264</v>
      </c>
      <c r="G2355" s="272" t="s">
        <v>264</v>
      </c>
      <c r="H2355" s="272" t="s">
        <v>263</v>
      </c>
      <c r="I2355" s="272" t="s">
        <v>263</v>
      </c>
      <c r="J2355" s="272" t="s">
        <v>263</v>
      </c>
      <c r="K2355" s="272" t="s">
        <v>263</v>
      </c>
      <c r="L2355" s="272" t="s">
        <v>263</v>
      </c>
      <c r="M2355" s="272" t="s">
        <v>263</v>
      </c>
      <c r="N2355" s="272" t="s">
        <v>263</v>
      </c>
    </row>
    <row r="2356" spans="1:14">
      <c r="A2356" s="272">
        <v>812502</v>
      </c>
      <c r="B2356" s="272" t="s">
        <v>712</v>
      </c>
      <c r="C2356" s="272" t="s">
        <v>264</v>
      </c>
      <c r="D2356" s="272" t="s">
        <v>263</v>
      </c>
      <c r="E2356" s="272" t="s">
        <v>263</v>
      </c>
      <c r="F2356" s="272" t="s">
        <v>264</v>
      </c>
      <c r="G2356" s="272" t="s">
        <v>264</v>
      </c>
      <c r="H2356" s="272" t="s">
        <v>264</v>
      </c>
      <c r="I2356" s="272" t="s">
        <v>263</v>
      </c>
      <c r="J2356" s="272" t="s">
        <v>263</v>
      </c>
      <c r="K2356" s="272" t="s">
        <v>263</v>
      </c>
      <c r="L2356" s="272" t="s">
        <v>263</v>
      </c>
      <c r="M2356" s="272" t="s">
        <v>263</v>
      </c>
      <c r="N2356" s="272" t="s">
        <v>263</v>
      </c>
    </row>
    <row r="2357" spans="1:14">
      <c r="A2357" s="272">
        <v>812503</v>
      </c>
      <c r="B2357" s="272" t="s">
        <v>712</v>
      </c>
      <c r="C2357" s="272" t="s">
        <v>264</v>
      </c>
      <c r="D2357" s="272" t="s">
        <v>263</v>
      </c>
      <c r="E2357" s="272" t="s">
        <v>264</v>
      </c>
      <c r="F2357" s="272" t="s">
        <v>263</v>
      </c>
      <c r="G2357" s="272" t="s">
        <v>264</v>
      </c>
      <c r="H2357" s="272" t="s">
        <v>264</v>
      </c>
      <c r="I2357" s="272" t="s">
        <v>263</v>
      </c>
      <c r="J2357" s="272" t="s">
        <v>263</v>
      </c>
      <c r="K2357" s="272" t="s">
        <v>263</v>
      </c>
      <c r="L2357" s="272" t="s">
        <v>263</v>
      </c>
      <c r="M2357" s="272" t="s">
        <v>263</v>
      </c>
      <c r="N2357" s="272" t="s">
        <v>263</v>
      </c>
    </row>
    <row r="2358" spans="1:14">
      <c r="A2358" s="272">
        <v>812504</v>
      </c>
      <c r="B2358" s="272" t="s">
        <v>712</v>
      </c>
      <c r="C2358" s="272" t="s">
        <v>264</v>
      </c>
      <c r="D2358" s="272" t="s">
        <v>264</v>
      </c>
      <c r="E2358" s="272" t="s">
        <v>263</v>
      </c>
      <c r="F2358" s="272" t="s">
        <v>263</v>
      </c>
      <c r="G2358" s="272" t="s">
        <v>263</v>
      </c>
      <c r="H2358" s="272" t="s">
        <v>264</v>
      </c>
      <c r="I2358" s="272" t="s">
        <v>263</v>
      </c>
      <c r="J2358" s="272" t="s">
        <v>263</v>
      </c>
      <c r="K2358" s="272" t="s">
        <v>263</v>
      </c>
      <c r="L2358" s="272" t="s">
        <v>263</v>
      </c>
      <c r="M2358" s="272" t="s">
        <v>263</v>
      </c>
      <c r="N2358" s="272" t="s">
        <v>263</v>
      </c>
    </row>
    <row r="2359" spans="1:14">
      <c r="A2359" s="272">
        <v>812505</v>
      </c>
      <c r="B2359" s="272" t="s">
        <v>712</v>
      </c>
      <c r="C2359" s="272" t="s">
        <v>264</v>
      </c>
      <c r="D2359" s="272" t="s">
        <v>264</v>
      </c>
      <c r="E2359" s="272" t="s">
        <v>263</v>
      </c>
      <c r="F2359" s="272" t="s">
        <v>264</v>
      </c>
      <c r="G2359" s="272" t="s">
        <v>264</v>
      </c>
      <c r="H2359" s="272" t="s">
        <v>264</v>
      </c>
      <c r="I2359" s="272" t="s">
        <v>263</v>
      </c>
      <c r="J2359" s="272" t="s">
        <v>263</v>
      </c>
      <c r="K2359" s="272" t="s">
        <v>263</v>
      </c>
      <c r="L2359" s="272" t="s">
        <v>263</v>
      </c>
      <c r="M2359" s="272" t="s">
        <v>263</v>
      </c>
      <c r="N2359" s="272" t="s">
        <v>263</v>
      </c>
    </row>
    <row r="2360" spans="1:14">
      <c r="A2360" s="272">
        <v>812506</v>
      </c>
      <c r="B2360" s="272" t="s">
        <v>712</v>
      </c>
      <c r="C2360" s="272" t="s">
        <v>264</v>
      </c>
      <c r="D2360" s="272" t="s">
        <v>264</v>
      </c>
      <c r="E2360" s="272" t="s">
        <v>264</v>
      </c>
      <c r="F2360" s="272" t="s">
        <v>263</v>
      </c>
      <c r="G2360" s="272" t="s">
        <v>264</v>
      </c>
      <c r="H2360" s="272" t="s">
        <v>263</v>
      </c>
      <c r="I2360" s="272" t="s">
        <v>263</v>
      </c>
      <c r="J2360" s="272" t="s">
        <v>263</v>
      </c>
      <c r="K2360" s="272" t="s">
        <v>263</v>
      </c>
      <c r="L2360" s="272" t="s">
        <v>263</v>
      </c>
      <c r="M2360" s="272" t="s">
        <v>263</v>
      </c>
      <c r="N2360" s="272" t="s">
        <v>263</v>
      </c>
    </row>
    <row r="2361" spans="1:14">
      <c r="A2361" s="272">
        <v>812507</v>
      </c>
      <c r="B2361" s="272" t="s">
        <v>712</v>
      </c>
      <c r="C2361" s="272" t="s">
        <v>264</v>
      </c>
      <c r="D2361" s="272" t="s">
        <v>264</v>
      </c>
      <c r="E2361" s="272" t="s">
        <v>264</v>
      </c>
      <c r="F2361" s="272" t="s">
        <v>264</v>
      </c>
      <c r="G2361" s="272" t="s">
        <v>264</v>
      </c>
      <c r="H2361" s="272" t="s">
        <v>264</v>
      </c>
      <c r="I2361" s="272" t="s">
        <v>263</v>
      </c>
      <c r="J2361" s="272" t="s">
        <v>263</v>
      </c>
      <c r="K2361" s="272" t="s">
        <v>263</v>
      </c>
      <c r="L2361" s="272" t="s">
        <v>263</v>
      </c>
      <c r="M2361" s="272" t="s">
        <v>263</v>
      </c>
      <c r="N2361" s="272" t="s">
        <v>263</v>
      </c>
    </row>
    <row r="2362" spans="1:14">
      <c r="A2362" s="272">
        <v>812508</v>
      </c>
      <c r="B2362" s="272" t="s">
        <v>712</v>
      </c>
      <c r="C2362" s="272" t="s">
        <v>264</v>
      </c>
      <c r="D2362" s="272" t="s">
        <v>264</v>
      </c>
      <c r="E2362" s="272" t="s">
        <v>264</v>
      </c>
      <c r="F2362" s="272" t="s">
        <v>264</v>
      </c>
      <c r="G2362" s="272" t="s">
        <v>264</v>
      </c>
      <c r="H2362" s="272" t="s">
        <v>264</v>
      </c>
      <c r="I2362" s="272" t="s">
        <v>263</v>
      </c>
      <c r="J2362" s="272" t="s">
        <v>263</v>
      </c>
      <c r="K2362" s="272" t="s">
        <v>263</v>
      </c>
      <c r="L2362" s="272" t="s">
        <v>263</v>
      </c>
      <c r="M2362" s="272" t="s">
        <v>263</v>
      </c>
      <c r="N2362" s="272" t="s">
        <v>263</v>
      </c>
    </row>
    <row r="2363" spans="1:14">
      <c r="A2363" s="272">
        <v>812509</v>
      </c>
      <c r="B2363" s="272" t="s">
        <v>712</v>
      </c>
      <c r="C2363" s="272" t="s">
        <v>264</v>
      </c>
      <c r="D2363" s="272" t="s">
        <v>263</v>
      </c>
      <c r="E2363" s="272" t="s">
        <v>263</v>
      </c>
      <c r="F2363" s="272" t="s">
        <v>264</v>
      </c>
      <c r="G2363" s="272" t="s">
        <v>263</v>
      </c>
      <c r="H2363" s="272" t="s">
        <v>264</v>
      </c>
      <c r="I2363" s="272" t="s">
        <v>263</v>
      </c>
      <c r="J2363" s="272" t="s">
        <v>263</v>
      </c>
      <c r="K2363" s="272" t="s">
        <v>263</v>
      </c>
      <c r="L2363" s="272" t="s">
        <v>263</v>
      </c>
      <c r="M2363" s="272" t="s">
        <v>263</v>
      </c>
      <c r="N2363" s="272" t="s">
        <v>263</v>
      </c>
    </row>
    <row r="2364" spans="1:14">
      <c r="A2364" s="272">
        <v>812510</v>
      </c>
      <c r="B2364" s="272" t="s">
        <v>712</v>
      </c>
      <c r="C2364" s="272" t="s">
        <v>264</v>
      </c>
      <c r="D2364" s="272" t="s">
        <v>263</v>
      </c>
      <c r="E2364" s="272" t="s">
        <v>263</v>
      </c>
      <c r="F2364" s="272" t="s">
        <v>264</v>
      </c>
      <c r="G2364" s="272" t="s">
        <v>264</v>
      </c>
      <c r="H2364" s="272" t="s">
        <v>263</v>
      </c>
      <c r="I2364" s="272" t="s">
        <v>263</v>
      </c>
      <c r="J2364" s="272" t="s">
        <v>263</v>
      </c>
      <c r="K2364" s="272" t="s">
        <v>263</v>
      </c>
      <c r="L2364" s="272" t="s">
        <v>263</v>
      </c>
      <c r="M2364" s="272" t="s">
        <v>263</v>
      </c>
      <c r="N2364" s="272" t="s">
        <v>263</v>
      </c>
    </row>
    <row r="2365" spans="1:14">
      <c r="A2365" s="272">
        <v>812511</v>
      </c>
      <c r="B2365" s="272" t="s">
        <v>712</v>
      </c>
      <c r="C2365" s="272" t="s">
        <v>264</v>
      </c>
      <c r="D2365" s="272" t="s">
        <v>263</v>
      </c>
      <c r="E2365" s="272" t="s">
        <v>263</v>
      </c>
      <c r="F2365" s="272" t="s">
        <v>264</v>
      </c>
      <c r="G2365" s="272" t="s">
        <v>264</v>
      </c>
      <c r="H2365" s="272" t="s">
        <v>264</v>
      </c>
      <c r="I2365" s="272" t="s">
        <v>263</v>
      </c>
      <c r="J2365" s="272" t="s">
        <v>263</v>
      </c>
      <c r="K2365" s="272" t="s">
        <v>263</v>
      </c>
      <c r="L2365" s="272" t="s">
        <v>263</v>
      </c>
      <c r="M2365" s="272" t="s">
        <v>263</v>
      </c>
      <c r="N2365" s="272" t="s">
        <v>263</v>
      </c>
    </row>
    <row r="2366" spans="1:14">
      <c r="A2366" s="272">
        <v>812513</v>
      </c>
      <c r="B2366" s="272" t="s">
        <v>712</v>
      </c>
      <c r="C2366" s="272" t="s">
        <v>263</v>
      </c>
      <c r="D2366" s="272" t="s">
        <v>263</v>
      </c>
      <c r="E2366" s="272" t="s">
        <v>264</v>
      </c>
      <c r="F2366" s="272" t="s">
        <v>264</v>
      </c>
      <c r="G2366" s="272" t="s">
        <v>263</v>
      </c>
      <c r="H2366" s="272" t="s">
        <v>264</v>
      </c>
      <c r="I2366" s="272" t="s">
        <v>263</v>
      </c>
      <c r="J2366" s="272" t="s">
        <v>263</v>
      </c>
      <c r="K2366" s="272" t="s">
        <v>263</v>
      </c>
      <c r="L2366" s="272" t="s">
        <v>263</v>
      </c>
      <c r="M2366" s="272" t="s">
        <v>263</v>
      </c>
      <c r="N2366" s="272" t="s">
        <v>263</v>
      </c>
    </row>
    <row r="2367" spans="1:14">
      <c r="A2367" s="272">
        <v>812514</v>
      </c>
      <c r="B2367" s="272" t="s">
        <v>712</v>
      </c>
      <c r="C2367" s="272" t="s">
        <v>264</v>
      </c>
      <c r="D2367" s="272" t="s">
        <v>264</v>
      </c>
      <c r="E2367" s="272" t="s">
        <v>264</v>
      </c>
      <c r="F2367" s="272" t="s">
        <v>264</v>
      </c>
      <c r="G2367" s="272" t="s">
        <v>264</v>
      </c>
      <c r="H2367" s="272" t="s">
        <v>264</v>
      </c>
      <c r="I2367" s="272" t="s">
        <v>263</v>
      </c>
      <c r="J2367" s="272" t="s">
        <v>263</v>
      </c>
      <c r="K2367" s="272" t="s">
        <v>263</v>
      </c>
      <c r="L2367" s="272" t="s">
        <v>263</v>
      </c>
      <c r="M2367" s="272" t="s">
        <v>263</v>
      </c>
      <c r="N2367" s="272" t="s">
        <v>263</v>
      </c>
    </row>
    <row r="2368" spans="1:14">
      <c r="A2368" s="272">
        <v>812515</v>
      </c>
      <c r="B2368" s="272" t="s">
        <v>712</v>
      </c>
      <c r="C2368" s="272" t="s">
        <v>264</v>
      </c>
      <c r="D2368" s="272" t="s">
        <v>263</v>
      </c>
      <c r="E2368" s="272" t="s">
        <v>264</v>
      </c>
      <c r="F2368" s="272" t="s">
        <v>263</v>
      </c>
      <c r="G2368" s="272" t="s">
        <v>264</v>
      </c>
      <c r="H2368" s="272" t="s">
        <v>264</v>
      </c>
      <c r="I2368" s="272" t="s">
        <v>263</v>
      </c>
      <c r="J2368" s="272" t="s">
        <v>263</v>
      </c>
      <c r="K2368" s="272" t="s">
        <v>263</v>
      </c>
      <c r="L2368" s="272" t="s">
        <v>263</v>
      </c>
      <c r="M2368" s="272" t="s">
        <v>263</v>
      </c>
      <c r="N2368" s="272" t="s">
        <v>263</v>
      </c>
    </row>
    <row r="2369" spans="1:14">
      <c r="A2369" s="272">
        <v>812516</v>
      </c>
      <c r="B2369" s="272" t="s">
        <v>712</v>
      </c>
      <c r="C2369" s="272" t="s">
        <v>264</v>
      </c>
      <c r="D2369" s="272" t="s">
        <v>264</v>
      </c>
      <c r="E2369" s="272" t="s">
        <v>263</v>
      </c>
      <c r="F2369" s="272" t="s">
        <v>264</v>
      </c>
      <c r="G2369" s="272" t="s">
        <v>264</v>
      </c>
      <c r="H2369" s="272" t="s">
        <v>264</v>
      </c>
      <c r="I2369" s="272" t="s">
        <v>263</v>
      </c>
      <c r="J2369" s="272" t="s">
        <v>263</v>
      </c>
      <c r="K2369" s="272" t="s">
        <v>263</v>
      </c>
      <c r="L2369" s="272" t="s">
        <v>263</v>
      </c>
      <c r="M2369" s="272" t="s">
        <v>263</v>
      </c>
      <c r="N2369" s="272" t="s">
        <v>263</v>
      </c>
    </row>
    <row r="2370" spans="1:14">
      <c r="A2370" s="272">
        <v>812517</v>
      </c>
      <c r="B2370" s="272" t="s">
        <v>712</v>
      </c>
      <c r="C2370" s="272" t="s">
        <v>264</v>
      </c>
      <c r="D2370" s="272" t="s">
        <v>263</v>
      </c>
      <c r="E2370" s="272" t="s">
        <v>263</v>
      </c>
      <c r="F2370" s="272" t="s">
        <v>264</v>
      </c>
      <c r="G2370" s="272" t="s">
        <v>263</v>
      </c>
      <c r="H2370" s="272" t="s">
        <v>263</v>
      </c>
      <c r="I2370" s="272" t="s">
        <v>263</v>
      </c>
      <c r="J2370" s="272" t="s">
        <v>263</v>
      </c>
      <c r="K2370" s="272" t="s">
        <v>263</v>
      </c>
      <c r="L2370" s="272" t="s">
        <v>263</v>
      </c>
      <c r="M2370" s="272" t="s">
        <v>263</v>
      </c>
      <c r="N2370" s="272" t="s">
        <v>263</v>
      </c>
    </row>
    <row r="2371" spans="1:14">
      <c r="A2371" s="272">
        <v>812518</v>
      </c>
      <c r="B2371" s="272" t="s">
        <v>712</v>
      </c>
      <c r="C2371" s="272" t="s">
        <v>264</v>
      </c>
      <c r="D2371" s="272" t="s">
        <v>263</v>
      </c>
      <c r="E2371" s="272" t="s">
        <v>264</v>
      </c>
      <c r="F2371" s="272" t="s">
        <v>264</v>
      </c>
      <c r="G2371" s="272" t="s">
        <v>264</v>
      </c>
      <c r="H2371" s="272" t="s">
        <v>264</v>
      </c>
      <c r="I2371" s="272" t="s">
        <v>263</v>
      </c>
      <c r="J2371" s="272" t="s">
        <v>263</v>
      </c>
      <c r="K2371" s="272" t="s">
        <v>263</v>
      </c>
      <c r="L2371" s="272" t="s">
        <v>263</v>
      </c>
      <c r="M2371" s="272" t="s">
        <v>263</v>
      </c>
      <c r="N2371" s="272" t="s">
        <v>263</v>
      </c>
    </row>
    <row r="2372" spans="1:14">
      <c r="A2372" s="272">
        <v>812519</v>
      </c>
      <c r="B2372" s="272" t="s">
        <v>712</v>
      </c>
      <c r="C2372" s="272" t="s">
        <v>264</v>
      </c>
      <c r="D2372" s="272" t="s">
        <v>263</v>
      </c>
      <c r="E2372" s="272" t="s">
        <v>263</v>
      </c>
      <c r="F2372" s="272" t="s">
        <v>264</v>
      </c>
      <c r="G2372" s="272" t="s">
        <v>263</v>
      </c>
      <c r="H2372" s="272" t="s">
        <v>264</v>
      </c>
      <c r="I2372" s="272" t="s">
        <v>263</v>
      </c>
      <c r="J2372" s="272" t="s">
        <v>263</v>
      </c>
      <c r="K2372" s="272" t="s">
        <v>263</v>
      </c>
      <c r="L2372" s="272" t="s">
        <v>263</v>
      </c>
      <c r="M2372" s="272" t="s">
        <v>263</v>
      </c>
      <c r="N2372" s="272" t="s">
        <v>263</v>
      </c>
    </row>
    <row r="2373" spans="1:14">
      <c r="A2373" s="272">
        <v>812520</v>
      </c>
      <c r="B2373" s="272" t="s">
        <v>712</v>
      </c>
      <c r="C2373" s="272" t="s">
        <v>264</v>
      </c>
      <c r="D2373" s="272" t="s">
        <v>264</v>
      </c>
      <c r="E2373" s="272" t="s">
        <v>264</v>
      </c>
      <c r="F2373" s="272" t="s">
        <v>263</v>
      </c>
      <c r="G2373" s="272" t="s">
        <v>264</v>
      </c>
      <c r="H2373" s="272" t="s">
        <v>264</v>
      </c>
      <c r="I2373" s="272" t="s">
        <v>263</v>
      </c>
      <c r="J2373" s="272" t="s">
        <v>263</v>
      </c>
      <c r="K2373" s="272" t="s">
        <v>263</v>
      </c>
      <c r="L2373" s="272" t="s">
        <v>263</v>
      </c>
      <c r="M2373" s="272" t="s">
        <v>263</v>
      </c>
      <c r="N2373" s="272" t="s">
        <v>263</v>
      </c>
    </row>
    <row r="2374" spans="1:14">
      <c r="A2374" s="272">
        <v>812521</v>
      </c>
      <c r="B2374" s="272" t="s">
        <v>712</v>
      </c>
      <c r="C2374" s="272" t="s">
        <v>264</v>
      </c>
      <c r="D2374" s="272" t="s">
        <v>264</v>
      </c>
      <c r="E2374" s="272" t="s">
        <v>264</v>
      </c>
      <c r="F2374" s="272" t="s">
        <v>264</v>
      </c>
      <c r="G2374" s="272" t="s">
        <v>264</v>
      </c>
      <c r="H2374" s="272" t="s">
        <v>264</v>
      </c>
      <c r="I2374" s="272" t="s">
        <v>263</v>
      </c>
      <c r="J2374" s="272" t="s">
        <v>263</v>
      </c>
      <c r="K2374" s="272" t="s">
        <v>263</v>
      </c>
      <c r="L2374" s="272" t="s">
        <v>263</v>
      </c>
      <c r="M2374" s="272" t="s">
        <v>263</v>
      </c>
      <c r="N2374" s="272" t="s">
        <v>263</v>
      </c>
    </row>
    <row r="2375" spans="1:14">
      <c r="A2375" s="272">
        <v>812522</v>
      </c>
      <c r="B2375" s="272" t="s">
        <v>712</v>
      </c>
      <c r="C2375" s="272" t="s">
        <v>264</v>
      </c>
      <c r="D2375" s="272" t="s">
        <v>264</v>
      </c>
      <c r="E2375" s="272" t="s">
        <v>264</v>
      </c>
      <c r="F2375" s="272" t="s">
        <v>264</v>
      </c>
      <c r="G2375" s="272" t="s">
        <v>263</v>
      </c>
      <c r="H2375" s="272" t="s">
        <v>263</v>
      </c>
      <c r="I2375" s="272" t="s">
        <v>263</v>
      </c>
      <c r="J2375" s="272" t="s">
        <v>263</v>
      </c>
      <c r="K2375" s="272" t="s">
        <v>263</v>
      </c>
      <c r="L2375" s="272" t="s">
        <v>263</v>
      </c>
      <c r="M2375" s="272" t="s">
        <v>263</v>
      </c>
      <c r="N2375" s="272" t="s">
        <v>263</v>
      </c>
    </row>
    <row r="2376" spans="1:14">
      <c r="A2376" s="272">
        <v>812523</v>
      </c>
      <c r="B2376" s="272" t="s">
        <v>712</v>
      </c>
      <c r="C2376" s="272" t="s">
        <v>264</v>
      </c>
      <c r="D2376" s="272" t="s">
        <v>263</v>
      </c>
      <c r="E2376" s="272" t="s">
        <v>263</v>
      </c>
      <c r="F2376" s="272" t="s">
        <v>263</v>
      </c>
      <c r="G2376" s="272" t="s">
        <v>264</v>
      </c>
      <c r="H2376" s="272" t="s">
        <v>264</v>
      </c>
      <c r="I2376" s="272" t="s">
        <v>263</v>
      </c>
      <c r="J2376" s="272" t="s">
        <v>263</v>
      </c>
      <c r="K2376" s="272" t="s">
        <v>263</v>
      </c>
      <c r="L2376" s="272" t="s">
        <v>263</v>
      </c>
      <c r="M2376" s="272" t="s">
        <v>263</v>
      </c>
      <c r="N2376" s="272" t="s">
        <v>263</v>
      </c>
    </row>
    <row r="2377" spans="1:14">
      <c r="A2377" s="272">
        <v>812524</v>
      </c>
      <c r="B2377" s="272" t="s">
        <v>712</v>
      </c>
      <c r="C2377" s="272" t="s">
        <v>264</v>
      </c>
      <c r="D2377" s="272" t="s">
        <v>264</v>
      </c>
      <c r="E2377" s="272" t="s">
        <v>264</v>
      </c>
      <c r="F2377" s="272" t="s">
        <v>263</v>
      </c>
      <c r="G2377" s="272" t="s">
        <v>264</v>
      </c>
      <c r="H2377" s="272" t="s">
        <v>264</v>
      </c>
      <c r="I2377" s="272" t="s">
        <v>263</v>
      </c>
      <c r="J2377" s="272" t="s">
        <v>263</v>
      </c>
      <c r="K2377" s="272" t="s">
        <v>263</v>
      </c>
      <c r="L2377" s="272" t="s">
        <v>263</v>
      </c>
      <c r="M2377" s="272" t="s">
        <v>263</v>
      </c>
      <c r="N2377" s="272" t="s">
        <v>263</v>
      </c>
    </row>
    <row r="2378" spans="1:14">
      <c r="A2378" s="272">
        <v>812525</v>
      </c>
      <c r="B2378" s="272" t="s">
        <v>712</v>
      </c>
      <c r="C2378" s="272" t="s">
        <v>263</v>
      </c>
      <c r="D2378" s="272" t="s">
        <v>263</v>
      </c>
      <c r="E2378" s="272" t="s">
        <v>264</v>
      </c>
      <c r="F2378" s="272" t="s">
        <v>264</v>
      </c>
      <c r="G2378" s="272" t="s">
        <v>264</v>
      </c>
      <c r="H2378" s="272" t="s">
        <v>264</v>
      </c>
      <c r="I2378" s="272" t="s">
        <v>263</v>
      </c>
      <c r="J2378" s="272" t="s">
        <v>263</v>
      </c>
      <c r="K2378" s="272" t="s">
        <v>263</v>
      </c>
      <c r="L2378" s="272" t="s">
        <v>263</v>
      </c>
      <c r="M2378" s="272" t="s">
        <v>263</v>
      </c>
      <c r="N2378" s="272" t="s">
        <v>263</v>
      </c>
    </row>
    <row r="2379" spans="1:14">
      <c r="A2379" s="272">
        <v>812526</v>
      </c>
      <c r="B2379" s="272" t="s">
        <v>712</v>
      </c>
      <c r="C2379" s="272" t="s">
        <v>264</v>
      </c>
      <c r="D2379" s="272" t="s">
        <v>264</v>
      </c>
      <c r="E2379" s="272" t="s">
        <v>264</v>
      </c>
      <c r="F2379" s="272" t="s">
        <v>263</v>
      </c>
      <c r="G2379" s="272" t="s">
        <v>263</v>
      </c>
      <c r="H2379" s="272" t="s">
        <v>263</v>
      </c>
      <c r="I2379" s="272" t="s">
        <v>263</v>
      </c>
      <c r="J2379" s="272" t="s">
        <v>263</v>
      </c>
      <c r="K2379" s="272" t="s">
        <v>263</v>
      </c>
      <c r="L2379" s="272" t="s">
        <v>263</v>
      </c>
      <c r="M2379" s="272" t="s">
        <v>263</v>
      </c>
      <c r="N2379" s="272" t="s">
        <v>263</v>
      </c>
    </row>
    <row r="2380" spans="1:14">
      <c r="A2380" s="272">
        <v>812527</v>
      </c>
      <c r="B2380" s="272" t="s">
        <v>712</v>
      </c>
      <c r="C2380" s="272" t="s">
        <v>264</v>
      </c>
      <c r="D2380" s="272" t="s">
        <v>264</v>
      </c>
      <c r="E2380" s="272" t="s">
        <v>264</v>
      </c>
      <c r="F2380" s="272" t="s">
        <v>263</v>
      </c>
      <c r="G2380" s="272" t="s">
        <v>263</v>
      </c>
      <c r="H2380" s="272" t="s">
        <v>264</v>
      </c>
      <c r="I2380" s="272" t="s">
        <v>263</v>
      </c>
      <c r="J2380" s="272" t="s">
        <v>263</v>
      </c>
      <c r="K2380" s="272" t="s">
        <v>263</v>
      </c>
      <c r="L2380" s="272" t="s">
        <v>263</v>
      </c>
      <c r="M2380" s="272" t="s">
        <v>263</v>
      </c>
      <c r="N2380" s="272" t="s">
        <v>263</v>
      </c>
    </row>
    <row r="2381" spans="1:14">
      <c r="A2381" s="272">
        <v>812528</v>
      </c>
      <c r="B2381" s="272" t="s">
        <v>712</v>
      </c>
      <c r="C2381" s="272" t="s">
        <v>263</v>
      </c>
      <c r="D2381" s="272" t="s">
        <v>263</v>
      </c>
      <c r="E2381" s="272" t="s">
        <v>264</v>
      </c>
      <c r="F2381" s="272" t="s">
        <v>264</v>
      </c>
      <c r="G2381" s="272" t="s">
        <v>264</v>
      </c>
      <c r="H2381" s="272" t="s">
        <v>264</v>
      </c>
      <c r="I2381" s="272" t="s">
        <v>263</v>
      </c>
      <c r="J2381" s="272" t="s">
        <v>263</v>
      </c>
      <c r="K2381" s="272" t="s">
        <v>263</v>
      </c>
      <c r="L2381" s="272" t="s">
        <v>263</v>
      </c>
      <c r="M2381" s="272" t="s">
        <v>263</v>
      </c>
      <c r="N2381" s="272" t="s">
        <v>263</v>
      </c>
    </row>
    <row r="2382" spans="1:14">
      <c r="A2382" s="272">
        <v>812529</v>
      </c>
      <c r="B2382" s="272" t="s">
        <v>712</v>
      </c>
      <c r="C2382" s="272" t="s">
        <v>264</v>
      </c>
      <c r="E2382" s="272" t="s">
        <v>264</v>
      </c>
      <c r="F2382" s="272" t="s">
        <v>264</v>
      </c>
      <c r="G2382" s="272" t="s">
        <v>264</v>
      </c>
      <c r="H2382" s="272" t="s">
        <v>264</v>
      </c>
      <c r="I2382" s="272" t="s">
        <v>263</v>
      </c>
      <c r="J2382" s="272" t="s">
        <v>263</v>
      </c>
      <c r="K2382" s="272" t="s">
        <v>263</v>
      </c>
      <c r="L2382" s="272" t="s">
        <v>263</v>
      </c>
      <c r="M2382" s="272" t="s">
        <v>263</v>
      </c>
      <c r="N2382" s="272" t="s">
        <v>263</v>
      </c>
    </row>
    <row r="2383" spans="1:14">
      <c r="A2383" s="272">
        <v>812530</v>
      </c>
      <c r="B2383" s="272" t="s">
        <v>712</v>
      </c>
      <c r="C2383" s="272" t="s">
        <v>264</v>
      </c>
      <c r="D2383" s="272" t="s">
        <v>264</v>
      </c>
      <c r="E2383" s="272" t="s">
        <v>264</v>
      </c>
      <c r="F2383" s="272" t="s">
        <v>263</v>
      </c>
      <c r="G2383" s="272" t="s">
        <v>263</v>
      </c>
      <c r="H2383" s="272" t="s">
        <v>264</v>
      </c>
      <c r="I2383" s="272" t="s">
        <v>263</v>
      </c>
      <c r="J2383" s="272" t="s">
        <v>263</v>
      </c>
      <c r="K2383" s="272" t="s">
        <v>263</v>
      </c>
      <c r="L2383" s="272" t="s">
        <v>263</v>
      </c>
      <c r="M2383" s="272" t="s">
        <v>263</v>
      </c>
      <c r="N2383" s="272" t="s">
        <v>263</v>
      </c>
    </row>
    <row r="2384" spans="1:14">
      <c r="A2384" s="272">
        <v>812531</v>
      </c>
      <c r="B2384" s="272" t="s">
        <v>712</v>
      </c>
      <c r="C2384" s="272" t="s">
        <v>264</v>
      </c>
      <c r="D2384" s="272" t="s">
        <v>263</v>
      </c>
      <c r="E2384" s="272" t="s">
        <v>264</v>
      </c>
      <c r="F2384" s="272" t="s">
        <v>264</v>
      </c>
      <c r="G2384" s="272" t="s">
        <v>264</v>
      </c>
      <c r="H2384" s="272" t="s">
        <v>264</v>
      </c>
      <c r="I2384" s="272" t="s">
        <v>263</v>
      </c>
      <c r="J2384" s="272" t="s">
        <v>263</v>
      </c>
      <c r="K2384" s="272" t="s">
        <v>263</v>
      </c>
      <c r="L2384" s="272" t="s">
        <v>263</v>
      </c>
      <c r="M2384" s="272" t="s">
        <v>263</v>
      </c>
      <c r="N2384" s="272" t="s">
        <v>263</v>
      </c>
    </row>
    <row r="2385" spans="1:14">
      <c r="A2385" s="272">
        <v>812532</v>
      </c>
      <c r="B2385" s="272" t="s">
        <v>712</v>
      </c>
      <c r="C2385" s="272" t="s">
        <v>264</v>
      </c>
      <c r="D2385" s="272" t="s">
        <v>264</v>
      </c>
      <c r="E2385" s="272" t="s">
        <v>264</v>
      </c>
      <c r="F2385" s="272" t="s">
        <v>264</v>
      </c>
      <c r="G2385" s="272" t="s">
        <v>264</v>
      </c>
      <c r="H2385" s="272" t="s">
        <v>264</v>
      </c>
      <c r="I2385" s="272" t="s">
        <v>263</v>
      </c>
      <c r="J2385" s="272" t="s">
        <v>263</v>
      </c>
      <c r="K2385" s="272" t="s">
        <v>263</v>
      </c>
      <c r="L2385" s="272" t="s">
        <v>263</v>
      </c>
      <c r="M2385" s="272" t="s">
        <v>263</v>
      </c>
      <c r="N2385" s="272" t="s">
        <v>263</v>
      </c>
    </row>
    <row r="2386" spans="1:14">
      <c r="A2386" s="272">
        <v>812534</v>
      </c>
      <c r="B2386" s="272" t="s">
        <v>712</v>
      </c>
      <c r="C2386" s="272" t="s">
        <v>264</v>
      </c>
      <c r="D2386" s="272" t="s">
        <v>264</v>
      </c>
      <c r="E2386" s="272" t="s">
        <v>263</v>
      </c>
      <c r="F2386" s="272" t="s">
        <v>263</v>
      </c>
      <c r="G2386" s="272" t="s">
        <v>263</v>
      </c>
      <c r="H2386" s="272" t="s">
        <v>263</v>
      </c>
      <c r="I2386" s="272" t="s">
        <v>263</v>
      </c>
      <c r="J2386" s="272" t="s">
        <v>263</v>
      </c>
      <c r="K2386" s="272" t="s">
        <v>263</v>
      </c>
      <c r="L2386" s="272" t="s">
        <v>263</v>
      </c>
      <c r="M2386" s="272" t="s">
        <v>263</v>
      </c>
      <c r="N2386" s="272" t="s">
        <v>263</v>
      </c>
    </row>
    <row r="2387" spans="1:14">
      <c r="A2387" s="272">
        <v>812535</v>
      </c>
      <c r="B2387" s="272" t="s">
        <v>712</v>
      </c>
      <c r="C2387" s="272" t="s">
        <v>264</v>
      </c>
      <c r="D2387" s="272" t="s">
        <v>263</v>
      </c>
      <c r="E2387" s="272" t="s">
        <v>263</v>
      </c>
      <c r="F2387" s="272" t="s">
        <v>264</v>
      </c>
      <c r="G2387" s="272" t="s">
        <v>264</v>
      </c>
      <c r="H2387" s="272" t="s">
        <v>264</v>
      </c>
      <c r="I2387" s="272" t="s">
        <v>263</v>
      </c>
      <c r="J2387" s="272" t="s">
        <v>263</v>
      </c>
      <c r="K2387" s="272" t="s">
        <v>263</v>
      </c>
      <c r="L2387" s="272" t="s">
        <v>263</v>
      </c>
      <c r="M2387" s="272" t="s">
        <v>263</v>
      </c>
      <c r="N2387" s="272" t="s">
        <v>263</v>
      </c>
    </row>
    <row r="2388" spans="1:14">
      <c r="A2388" s="272">
        <v>812536</v>
      </c>
      <c r="B2388" s="272" t="s">
        <v>712</v>
      </c>
      <c r="C2388" s="272" t="s">
        <v>264</v>
      </c>
      <c r="D2388" s="272" t="s">
        <v>264</v>
      </c>
      <c r="E2388" s="272" t="s">
        <v>263</v>
      </c>
      <c r="F2388" s="272" t="s">
        <v>263</v>
      </c>
      <c r="G2388" s="272" t="s">
        <v>264</v>
      </c>
      <c r="H2388" s="272" t="s">
        <v>264</v>
      </c>
      <c r="I2388" s="272" t="s">
        <v>263</v>
      </c>
      <c r="J2388" s="272" t="s">
        <v>263</v>
      </c>
      <c r="K2388" s="272" t="s">
        <v>263</v>
      </c>
      <c r="L2388" s="272" t="s">
        <v>263</v>
      </c>
      <c r="M2388" s="272" t="s">
        <v>263</v>
      </c>
      <c r="N2388" s="272" t="s">
        <v>263</v>
      </c>
    </row>
    <row r="2389" spans="1:14">
      <c r="A2389" s="272">
        <v>812538</v>
      </c>
      <c r="B2389" s="272" t="s">
        <v>712</v>
      </c>
      <c r="C2389" s="272" t="s">
        <v>264</v>
      </c>
      <c r="D2389" s="272" t="s">
        <v>264</v>
      </c>
      <c r="E2389" s="272" t="s">
        <v>264</v>
      </c>
      <c r="F2389" s="272" t="s">
        <v>264</v>
      </c>
      <c r="G2389" s="272" t="s">
        <v>263</v>
      </c>
      <c r="H2389" s="272" t="s">
        <v>263</v>
      </c>
      <c r="I2389" s="272" t="s">
        <v>263</v>
      </c>
      <c r="J2389" s="272" t="s">
        <v>263</v>
      </c>
      <c r="K2389" s="272" t="s">
        <v>263</v>
      </c>
      <c r="L2389" s="272" t="s">
        <v>263</v>
      </c>
      <c r="M2389" s="272" t="s">
        <v>263</v>
      </c>
      <c r="N2389" s="272" t="s">
        <v>263</v>
      </c>
    </row>
    <row r="2390" spans="1:14">
      <c r="A2390" s="272">
        <v>812539</v>
      </c>
      <c r="B2390" s="272" t="s">
        <v>712</v>
      </c>
      <c r="C2390" s="272" t="s">
        <v>263</v>
      </c>
      <c r="D2390" s="272" t="s">
        <v>264</v>
      </c>
      <c r="E2390" s="272" t="s">
        <v>264</v>
      </c>
      <c r="F2390" s="272" t="s">
        <v>264</v>
      </c>
      <c r="G2390" s="272" t="s">
        <v>264</v>
      </c>
      <c r="H2390" s="272" t="s">
        <v>264</v>
      </c>
      <c r="I2390" s="272" t="s">
        <v>263</v>
      </c>
      <c r="J2390" s="272" t="s">
        <v>263</v>
      </c>
      <c r="K2390" s="272" t="s">
        <v>263</v>
      </c>
      <c r="L2390" s="272" t="s">
        <v>263</v>
      </c>
      <c r="M2390" s="272" t="s">
        <v>263</v>
      </c>
      <c r="N2390" s="272" t="s">
        <v>263</v>
      </c>
    </row>
    <row r="2391" spans="1:14">
      <c r="A2391" s="272">
        <v>812540</v>
      </c>
      <c r="B2391" s="272" t="s">
        <v>712</v>
      </c>
      <c r="C2391" s="272" t="s">
        <v>264</v>
      </c>
      <c r="D2391" s="272" t="s">
        <v>263</v>
      </c>
      <c r="E2391" s="272" t="s">
        <v>264</v>
      </c>
      <c r="F2391" s="272" t="s">
        <v>263</v>
      </c>
      <c r="G2391" s="272" t="s">
        <v>264</v>
      </c>
      <c r="H2391" s="272" t="s">
        <v>264</v>
      </c>
      <c r="I2391" s="272" t="s">
        <v>263</v>
      </c>
      <c r="J2391" s="272" t="s">
        <v>263</v>
      </c>
      <c r="K2391" s="272" t="s">
        <v>263</v>
      </c>
      <c r="L2391" s="272" t="s">
        <v>263</v>
      </c>
      <c r="M2391" s="272" t="s">
        <v>263</v>
      </c>
      <c r="N2391" s="272" t="s">
        <v>263</v>
      </c>
    </row>
    <row r="2392" spans="1:14">
      <c r="A2392" s="272">
        <v>812541</v>
      </c>
      <c r="B2392" s="272" t="s">
        <v>712</v>
      </c>
      <c r="C2392" s="272" t="s">
        <v>264</v>
      </c>
      <c r="D2392" s="272" t="s">
        <v>263</v>
      </c>
      <c r="E2392" s="272" t="s">
        <v>263</v>
      </c>
      <c r="F2392" s="272" t="s">
        <v>263</v>
      </c>
      <c r="G2392" s="272" t="s">
        <v>263</v>
      </c>
      <c r="H2392" s="272" t="s">
        <v>264</v>
      </c>
      <c r="I2392" s="272" t="s">
        <v>263</v>
      </c>
      <c r="J2392" s="272" t="s">
        <v>263</v>
      </c>
      <c r="K2392" s="272" t="s">
        <v>263</v>
      </c>
      <c r="L2392" s="272" t="s">
        <v>263</v>
      </c>
      <c r="M2392" s="272" t="s">
        <v>263</v>
      </c>
      <c r="N2392" s="272" t="s">
        <v>263</v>
      </c>
    </row>
    <row r="2393" spans="1:14">
      <c r="A2393" s="272">
        <v>812543</v>
      </c>
      <c r="B2393" s="272" t="s">
        <v>712</v>
      </c>
      <c r="C2393" s="272" t="s">
        <v>264</v>
      </c>
      <c r="D2393" s="272" t="s">
        <v>264</v>
      </c>
      <c r="E2393" s="272" t="s">
        <v>263</v>
      </c>
      <c r="F2393" s="272" t="s">
        <v>264</v>
      </c>
      <c r="G2393" s="272" t="s">
        <v>264</v>
      </c>
      <c r="H2393" s="272" t="s">
        <v>264</v>
      </c>
      <c r="I2393" s="272" t="s">
        <v>263</v>
      </c>
      <c r="J2393" s="272" t="s">
        <v>263</v>
      </c>
      <c r="K2393" s="272" t="s">
        <v>263</v>
      </c>
      <c r="L2393" s="272" t="s">
        <v>263</v>
      </c>
      <c r="M2393" s="272" t="s">
        <v>263</v>
      </c>
      <c r="N2393" s="272" t="s">
        <v>263</v>
      </c>
    </row>
    <row r="2394" spans="1:14">
      <c r="A2394" s="272">
        <v>812544</v>
      </c>
      <c r="B2394" s="272" t="s">
        <v>712</v>
      </c>
      <c r="C2394" s="272" t="s">
        <v>264</v>
      </c>
      <c r="D2394" s="272" t="s">
        <v>264</v>
      </c>
      <c r="E2394" s="272" t="s">
        <v>264</v>
      </c>
      <c r="F2394" s="272" t="s">
        <v>264</v>
      </c>
      <c r="G2394" s="272" t="s">
        <v>263</v>
      </c>
      <c r="H2394" s="272" t="s">
        <v>263</v>
      </c>
      <c r="I2394" s="272" t="s">
        <v>263</v>
      </c>
      <c r="J2394" s="272" t="s">
        <v>263</v>
      </c>
      <c r="K2394" s="272" t="s">
        <v>263</v>
      </c>
      <c r="L2394" s="272" t="s">
        <v>263</v>
      </c>
      <c r="M2394" s="272" t="s">
        <v>263</v>
      </c>
      <c r="N2394" s="272" t="s">
        <v>263</v>
      </c>
    </row>
    <row r="2395" spans="1:14">
      <c r="A2395" s="272">
        <v>812545</v>
      </c>
      <c r="B2395" s="272" t="s">
        <v>712</v>
      </c>
      <c r="C2395" s="272" t="s">
        <v>264</v>
      </c>
      <c r="D2395" s="272" t="s">
        <v>264</v>
      </c>
      <c r="E2395" s="272" t="s">
        <v>264</v>
      </c>
      <c r="F2395" s="272" t="s">
        <v>264</v>
      </c>
      <c r="G2395" s="272" t="s">
        <v>264</v>
      </c>
      <c r="H2395" s="272" t="s">
        <v>264</v>
      </c>
      <c r="I2395" s="272" t="s">
        <v>263</v>
      </c>
      <c r="J2395" s="272" t="s">
        <v>263</v>
      </c>
      <c r="K2395" s="272" t="s">
        <v>263</v>
      </c>
      <c r="L2395" s="272" t="s">
        <v>263</v>
      </c>
      <c r="M2395" s="272" t="s">
        <v>263</v>
      </c>
      <c r="N2395" s="272" t="s">
        <v>263</v>
      </c>
    </row>
    <row r="2396" spans="1:14">
      <c r="A2396" s="272">
        <v>812546</v>
      </c>
      <c r="B2396" s="272" t="s">
        <v>712</v>
      </c>
      <c r="C2396" s="272" t="s">
        <v>263</v>
      </c>
      <c r="D2396" s="272" t="s">
        <v>264</v>
      </c>
      <c r="E2396" s="272" t="s">
        <v>264</v>
      </c>
      <c r="F2396" s="272" t="s">
        <v>264</v>
      </c>
      <c r="G2396" s="272" t="s">
        <v>263</v>
      </c>
      <c r="H2396" s="272" t="s">
        <v>264</v>
      </c>
      <c r="I2396" s="272" t="s">
        <v>263</v>
      </c>
      <c r="J2396" s="272" t="s">
        <v>263</v>
      </c>
      <c r="K2396" s="272" t="s">
        <v>263</v>
      </c>
      <c r="L2396" s="272" t="s">
        <v>263</v>
      </c>
      <c r="M2396" s="272" t="s">
        <v>263</v>
      </c>
      <c r="N2396" s="272" t="s">
        <v>263</v>
      </c>
    </row>
    <row r="2397" spans="1:14">
      <c r="A2397" s="272">
        <v>812547</v>
      </c>
      <c r="B2397" s="272" t="s">
        <v>712</v>
      </c>
      <c r="C2397" s="272" t="s">
        <v>264</v>
      </c>
      <c r="D2397" s="272" t="s">
        <v>264</v>
      </c>
      <c r="E2397" s="272" t="s">
        <v>264</v>
      </c>
      <c r="F2397" s="272" t="s">
        <v>264</v>
      </c>
      <c r="G2397" s="272" t="s">
        <v>264</v>
      </c>
      <c r="H2397" s="272" t="s">
        <v>264</v>
      </c>
      <c r="I2397" s="272" t="s">
        <v>263</v>
      </c>
      <c r="J2397" s="272" t="s">
        <v>263</v>
      </c>
      <c r="K2397" s="272" t="s">
        <v>263</v>
      </c>
      <c r="L2397" s="272" t="s">
        <v>263</v>
      </c>
      <c r="M2397" s="272" t="s">
        <v>263</v>
      </c>
      <c r="N2397" s="272" t="s">
        <v>263</v>
      </c>
    </row>
    <row r="2398" spans="1:14">
      <c r="A2398" s="272">
        <v>812548</v>
      </c>
      <c r="B2398" s="272" t="s">
        <v>712</v>
      </c>
      <c r="C2398" s="272" t="s">
        <v>264</v>
      </c>
      <c r="D2398" s="272" t="s">
        <v>263</v>
      </c>
      <c r="E2398" s="272" t="s">
        <v>263</v>
      </c>
      <c r="F2398" s="272" t="s">
        <v>263</v>
      </c>
      <c r="G2398" s="272" t="s">
        <v>264</v>
      </c>
      <c r="H2398" s="272" t="s">
        <v>264</v>
      </c>
      <c r="I2398" s="272" t="s">
        <v>263</v>
      </c>
      <c r="J2398" s="272" t="s">
        <v>263</v>
      </c>
      <c r="K2398" s="272" t="s">
        <v>263</v>
      </c>
      <c r="L2398" s="272" t="s">
        <v>263</v>
      </c>
      <c r="M2398" s="272" t="s">
        <v>263</v>
      </c>
      <c r="N2398" s="272" t="s">
        <v>263</v>
      </c>
    </row>
    <row r="2399" spans="1:14">
      <c r="A2399" s="272">
        <v>812549</v>
      </c>
      <c r="B2399" s="272" t="s">
        <v>712</v>
      </c>
      <c r="C2399" s="272" t="s">
        <v>264</v>
      </c>
      <c r="D2399" s="272" t="s">
        <v>264</v>
      </c>
      <c r="E2399" s="272" t="s">
        <v>264</v>
      </c>
      <c r="F2399" s="272" t="s">
        <v>264</v>
      </c>
      <c r="G2399" s="272" t="s">
        <v>264</v>
      </c>
      <c r="H2399" s="272" t="s">
        <v>264</v>
      </c>
      <c r="I2399" s="272" t="s">
        <v>263</v>
      </c>
      <c r="J2399" s="272" t="s">
        <v>263</v>
      </c>
      <c r="K2399" s="272" t="s">
        <v>263</v>
      </c>
      <c r="L2399" s="272" t="s">
        <v>263</v>
      </c>
      <c r="M2399" s="272" t="s">
        <v>263</v>
      </c>
      <c r="N2399" s="272" t="s">
        <v>263</v>
      </c>
    </row>
    <row r="2400" spans="1:14">
      <c r="A2400" s="272">
        <v>812550</v>
      </c>
      <c r="B2400" s="272" t="s">
        <v>712</v>
      </c>
      <c r="C2400" s="272" t="s">
        <v>264</v>
      </c>
      <c r="D2400" s="272" t="s">
        <v>264</v>
      </c>
      <c r="E2400" s="272" t="s">
        <v>264</v>
      </c>
      <c r="F2400" s="272" t="s">
        <v>264</v>
      </c>
      <c r="G2400" s="272" t="s">
        <v>264</v>
      </c>
      <c r="H2400" s="272" t="s">
        <v>264</v>
      </c>
      <c r="I2400" s="272" t="s">
        <v>263</v>
      </c>
      <c r="J2400" s="272" t="s">
        <v>263</v>
      </c>
      <c r="K2400" s="272" t="s">
        <v>263</v>
      </c>
      <c r="L2400" s="272" t="s">
        <v>263</v>
      </c>
      <c r="M2400" s="272" t="s">
        <v>263</v>
      </c>
      <c r="N2400" s="272" t="s">
        <v>263</v>
      </c>
    </row>
    <row r="2401" spans="1:14">
      <c r="A2401" s="272">
        <v>812551</v>
      </c>
      <c r="B2401" s="272" t="s">
        <v>712</v>
      </c>
      <c r="C2401" s="272" t="s">
        <v>264</v>
      </c>
      <c r="D2401" s="272" t="s">
        <v>263</v>
      </c>
      <c r="E2401" s="272" t="s">
        <v>264</v>
      </c>
      <c r="F2401" s="272" t="s">
        <v>263</v>
      </c>
      <c r="G2401" s="272" t="s">
        <v>264</v>
      </c>
      <c r="H2401" s="272" t="s">
        <v>264</v>
      </c>
      <c r="I2401" s="272" t="s">
        <v>263</v>
      </c>
      <c r="J2401" s="272" t="s">
        <v>263</v>
      </c>
      <c r="K2401" s="272" t="s">
        <v>263</v>
      </c>
      <c r="L2401" s="272" t="s">
        <v>263</v>
      </c>
      <c r="M2401" s="272" t="s">
        <v>263</v>
      </c>
      <c r="N2401" s="272" t="s">
        <v>263</v>
      </c>
    </row>
    <row r="2402" spans="1:14">
      <c r="A2402" s="272">
        <v>812552</v>
      </c>
      <c r="B2402" s="272" t="s">
        <v>712</v>
      </c>
      <c r="C2402" s="272" t="s">
        <v>264</v>
      </c>
      <c r="D2402" s="272" t="s">
        <v>263</v>
      </c>
      <c r="E2402" s="272" t="s">
        <v>263</v>
      </c>
      <c r="F2402" s="272" t="s">
        <v>264</v>
      </c>
      <c r="G2402" s="272" t="s">
        <v>264</v>
      </c>
      <c r="H2402" s="272" t="s">
        <v>263</v>
      </c>
      <c r="I2402" s="272" t="s">
        <v>263</v>
      </c>
      <c r="J2402" s="272" t="s">
        <v>263</v>
      </c>
      <c r="K2402" s="272" t="s">
        <v>263</v>
      </c>
      <c r="L2402" s="272" t="s">
        <v>263</v>
      </c>
      <c r="M2402" s="272" t="s">
        <v>263</v>
      </c>
      <c r="N2402" s="272" t="s">
        <v>263</v>
      </c>
    </row>
    <row r="2403" spans="1:14">
      <c r="A2403" s="272">
        <v>812553</v>
      </c>
      <c r="B2403" s="272" t="s">
        <v>712</v>
      </c>
      <c r="C2403" s="272" t="s">
        <v>264</v>
      </c>
      <c r="D2403" s="272" t="s">
        <v>264</v>
      </c>
      <c r="E2403" s="272" t="s">
        <v>263</v>
      </c>
      <c r="F2403" s="272" t="s">
        <v>264</v>
      </c>
      <c r="G2403" s="272" t="s">
        <v>264</v>
      </c>
      <c r="H2403" s="272" t="s">
        <v>263</v>
      </c>
      <c r="I2403" s="272" t="s">
        <v>263</v>
      </c>
      <c r="J2403" s="272" t="s">
        <v>263</v>
      </c>
      <c r="K2403" s="272" t="s">
        <v>263</v>
      </c>
      <c r="L2403" s="272" t="s">
        <v>263</v>
      </c>
      <c r="M2403" s="272" t="s">
        <v>263</v>
      </c>
      <c r="N2403" s="272" t="s">
        <v>263</v>
      </c>
    </row>
    <row r="2404" spans="1:14">
      <c r="A2404" s="272">
        <v>812554</v>
      </c>
      <c r="B2404" s="272" t="s">
        <v>712</v>
      </c>
      <c r="C2404" s="272" t="s">
        <v>264</v>
      </c>
      <c r="D2404" s="272" t="s">
        <v>263</v>
      </c>
      <c r="E2404" s="272" t="s">
        <v>263</v>
      </c>
      <c r="F2404" s="272" t="s">
        <v>264</v>
      </c>
      <c r="G2404" s="272" t="s">
        <v>263</v>
      </c>
      <c r="H2404" s="272" t="s">
        <v>263</v>
      </c>
      <c r="I2404" s="272" t="s">
        <v>263</v>
      </c>
      <c r="J2404" s="272" t="s">
        <v>263</v>
      </c>
      <c r="K2404" s="272" t="s">
        <v>263</v>
      </c>
      <c r="L2404" s="272" t="s">
        <v>263</v>
      </c>
      <c r="M2404" s="272" t="s">
        <v>263</v>
      </c>
      <c r="N2404" s="272" t="s">
        <v>263</v>
      </c>
    </row>
    <row r="2405" spans="1:14">
      <c r="A2405" s="272">
        <v>812555</v>
      </c>
      <c r="B2405" s="272" t="s">
        <v>712</v>
      </c>
      <c r="C2405" s="272" t="s">
        <v>264</v>
      </c>
      <c r="D2405" s="272" t="s">
        <v>264</v>
      </c>
      <c r="E2405" s="272" t="s">
        <v>263</v>
      </c>
      <c r="F2405" s="272" t="s">
        <v>263</v>
      </c>
      <c r="G2405" s="272" t="s">
        <v>264</v>
      </c>
      <c r="H2405" s="272" t="s">
        <v>264</v>
      </c>
      <c r="I2405" s="272" t="s">
        <v>263</v>
      </c>
      <c r="J2405" s="272" t="s">
        <v>263</v>
      </c>
      <c r="K2405" s="272" t="s">
        <v>263</v>
      </c>
      <c r="L2405" s="272" t="s">
        <v>263</v>
      </c>
      <c r="M2405" s="272" t="s">
        <v>263</v>
      </c>
      <c r="N2405" s="272" t="s">
        <v>263</v>
      </c>
    </row>
    <row r="2406" spans="1:14">
      <c r="A2406" s="272">
        <v>812556</v>
      </c>
      <c r="B2406" s="272" t="s">
        <v>712</v>
      </c>
      <c r="C2406" s="272" t="s">
        <v>264</v>
      </c>
      <c r="D2406" s="272" t="s">
        <v>263</v>
      </c>
      <c r="E2406" s="272" t="s">
        <v>263</v>
      </c>
      <c r="F2406" s="272" t="s">
        <v>264</v>
      </c>
      <c r="G2406" s="272" t="s">
        <v>264</v>
      </c>
      <c r="H2406" s="272" t="s">
        <v>264</v>
      </c>
      <c r="I2406" s="272" t="s">
        <v>263</v>
      </c>
      <c r="J2406" s="272" t="s">
        <v>263</v>
      </c>
      <c r="K2406" s="272" t="s">
        <v>263</v>
      </c>
      <c r="L2406" s="272" t="s">
        <v>263</v>
      </c>
      <c r="M2406" s="272" t="s">
        <v>263</v>
      </c>
      <c r="N2406" s="272" t="s">
        <v>263</v>
      </c>
    </row>
    <row r="2407" spans="1:14">
      <c r="A2407" s="272">
        <v>812557</v>
      </c>
      <c r="B2407" s="272" t="s">
        <v>712</v>
      </c>
      <c r="C2407" s="272" t="s">
        <v>264</v>
      </c>
      <c r="D2407" s="272" t="s">
        <v>264</v>
      </c>
      <c r="E2407" s="272" t="s">
        <v>264</v>
      </c>
      <c r="F2407" s="272" t="s">
        <v>264</v>
      </c>
      <c r="G2407" s="272" t="s">
        <v>264</v>
      </c>
      <c r="H2407" s="272" t="s">
        <v>264</v>
      </c>
      <c r="I2407" s="272" t="s">
        <v>263</v>
      </c>
      <c r="J2407" s="272" t="s">
        <v>263</v>
      </c>
      <c r="K2407" s="272" t="s">
        <v>263</v>
      </c>
      <c r="L2407" s="272" t="s">
        <v>263</v>
      </c>
      <c r="M2407" s="272" t="s">
        <v>263</v>
      </c>
      <c r="N2407" s="272" t="s">
        <v>263</v>
      </c>
    </row>
    <row r="2408" spans="1:14">
      <c r="A2408" s="272">
        <v>812558</v>
      </c>
      <c r="B2408" s="272" t="s">
        <v>712</v>
      </c>
      <c r="C2408" s="272" t="s">
        <v>263</v>
      </c>
      <c r="D2408" s="272" t="s">
        <v>263</v>
      </c>
      <c r="E2408" s="272" t="s">
        <v>264</v>
      </c>
      <c r="F2408" s="272" t="s">
        <v>263</v>
      </c>
      <c r="G2408" s="272" t="s">
        <v>264</v>
      </c>
      <c r="H2408" s="272" t="s">
        <v>263</v>
      </c>
      <c r="I2408" s="272" t="s">
        <v>263</v>
      </c>
      <c r="J2408" s="272" t="s">
        <v>263</v>
      </c>
      <c r="K2408" s="272" t="s">
        <v>263</v>
      </c>
      <c r="L2408" s="272" t="s">
        <v>263</v>
      </c>
      <c r="M2408" s="272" t="s">
        <v>263</v>
      </c>
      <c r="N2408" s="272" t="s">
        <v>263</v>
      </c>
    </row>
    <row r="2409" spans="1:14">
      <c r="A2409" s="272">
        <v>812560</v>
      </c>
      <c r="B2409" s="272" t="s">
        <v>712</v>
      </c>
      <c r="C2409" s="272" t="s">
        <v>264</v>
      </c>
      <c r="D2409" s="272" t="s">
        <v>264</v>
      </c>
      <c r="E2409" s="272" t="s">
        <v>264</v>
      </c>
      <c r="F2409" s="272" t="s">
        <v>263</v>
      </c>
      <c r="G2409" s="272" t="s">
        <v>263</v>
      </c>
      <c r="H2409" s="272" t="s">
        <v>264</v>
      </c>
      <c r="I2409" s="272" t="s">
        <v>263</v>
      </c>
      <c r="J2409" s="272" t="s">
        <v>263</v>
      </c>
      <c r="K2409" s="272" t="s">
        <v>263</v>
      </c>
      <c r="L2409" s="272" t="s">
        <v>263</v>
      </c>
      <c r="M2409" s="272" t="s">
        <v>263</v>
      </c>
      <c r="N2409" s="272" t="s">
        <v>263</v>
      </c>
    </row>
    <row r="2410" spans="1:14">
      <c r="A2410" s="272">
        <v>812561</v>
      </c>
      <c r="B2410" s="272" t="s">
        <v>712</v>
      </c>
      <c r="C2410" s="272" t="s">
        <v>264</v>
      </c>
      <c r="D2410" s="272" t="s">
        <v>263</v>
      </c>
      <c r="E2410" s="272" t="s">
        <v>263</v>
      </c>
      <c r="F2410" s="272" t="s">
        <v>264</v>
      </c>
      <c r="G2410" s="272" t="s">
        <v>264</v>
      </c>
      <c r="H2410" s="272" t="s">
        <v>264</v>
      </c>
      <c r="I2410" s="272" t="s">
        <v>263</v>
      </c>
      <c r="J2410" s="272" t="s">
        <v>263</v>
      </c>
      <c r="K2410" s="272" t="s">
        <v>263</v>
      </c>
      <c r="L2410" s="272" t="s">
        <v>263</v>
      </c>
      <c r="M2410" s="272" t="s">
        <v>263</v>
      </c>
      <c r="N2410" s="272" t="s">
        <v>263</v>
      </c>
    </row>
    <row r="2411" spans="1:14">
      <c r="A2411" s="272">
        <v>812562</v>
      </c>
      <c r="B2411" s="272" t="s">
        <v>712</v>
      </c>
      <c r="C2411" s="272" t="s">
        <v>264</v>
      </c>
      <c r="D2411" s="272" t="s">
        <v>263</v>
      </c>
      <c r="E2411" s="272" t="s">
        <v>263</v>
      </c>
      <c r="F2411" s="272" t="s">
        <v>264</v>
      </c>
      <c r="G2411" s="272" t="s">
        <v>264</v>
      </c>
      <c r="H2411" s="272" t="s">
        <v>263</v>
      </c>
      <c r="I2411" s="272" t="s">
        <v>263</v>
      </c>
      <c r="J2411" s="272" t="s">
        <v>263</v>
      </c>
      <c r="K2411" s="272" t="s">
        <v>263</v>
      </c>
      <c r="L2411" s="272" t="s">
        <v>263</v>
      </c>
      <c r="M2411" s="272" t="s">
        <v>263</v>
      </c>
      <c r="N2411" s="272" t="s">
        <v>263</v>
      </c>
    </row>
    <row r="2412" spans="1:14">
      <c r="A2412" s="272">
        <v>812563</v>
      </c>
      <c r="B2412" s="272" t="s">
        <v>712</v>
      </c>
      <c r="C2412" s="272" t="s">
        <v>264</v>
      </c>
      <c r="D2412" s="272" t="s">
        <v>263</v>
      </c>
      <c r="E2412" s="272" t="s">
        <v>263</v>
      </c>
      <c r="F2412" s="272" t="s">
        <v>264</v>
      </c>
      <c r="G2412" s="272" t="s">
        <v>264</v>
      </c>
      <c r="H2412" s="272" t="s">
        <v>263</v>
      </c>
      <c r="I2412" s="272" t="s">
        <v>263</v>
      </c>
      <c r="J2412" s="272" t="s">
        <v>263</v>
      </c>
      <c r="K2412" s="272" t="s">
        <v>263</v>
      </c>
      <c r="L2412" s="272" t="s">
        <v>263</v>
      </c>
      <c r="M2412" s="272" t="s">
        <v>263</v>
      </c>
      <c r="N2412" s="272" t="s">
        <v>263</v>
      </c>
    </row>
    <row r="2413" spans="1:14">
      <c r="A2413" s="272">
        <v>812564</v>
      </c>
      <c r="B2413" s="272" t="s">
        <v>712</v>
      </c>
      <c r="C2413" s="272" t="s">
        <v>264</v>
      </c>
      <c r="D2413" s="272" t="s">
        <v>264</v>
      </c>
      <c r="E2413" s="272" t="s">
        <v>263</v>
      </c>
      <c r="F2413" s="272" t="s">
        <v>264</v>
      </c>
      <c r="G2413" s="272" t="s">
        <v>263</v>
      </c>
      <c r="H2413" s="272" t="s">
        <v>264</v>
      </c>
      <c r="I2413" s="272" t="s">
        <v>263</v>
      </c>
      <c r="J2413" s="272" t="s">
        <v>263</v>
      </c>
      <c r="K2413" s="272" t="s">
        <v>263</v>
      </c>
      <c r="L2413" s="272" t="s">
        <v>263</v>
      </c>
      <c r="M2413" s="272" t="s">
        <v>263</v>
      </c>
      <c r="N2413" s="272" t="s">
        <v>263</v>
      </c>
    </row>
    <row r="2414" spans="1:14">
      <c r="A2414" s="272">
        <v>812565</v>
      </c>
      <c r="B2414" s="272" t="s">
        <v>712</v>
      </c>
      <c r="C2414" s="272" t="s">
        <v>264</v>
      </c>
      <c r="D2414" s="272" t="s">
        <v>264</v>
      </c>
      <c r="E2414" s="272" t="s">
        <v>263</v>
      </c>
      <c r="F2414" s="272" t="s">
        <v>263</v>
      </c>
      <c r="G2414" s="272" t="s">
        <v>263</v>
      </c>
      <c r="H2414" s="272" t="s">
        <v>263</v>
      </c>
      <c r="I2414" s="272" t="s">
        <v>263</v>
      </c>
      <c r="J2414" s="272" t="s">
        <v>263</v>
      </c>
      <c r="K2414" s="272" t="s">
        <v>263</v>
      </c>
      <c r="L2414" s="272" t="s">
        <v>263</v>
      </c>
      <c r="M2414" s="272" t="s">
        <v>263</v>
      </c>
      <c r="N2414" s="272" t="s">
        <v>263</v>
      </c>
    </row>
    <row r="2415" spans="1:14">
      <c r="A2415" s="272">
        <v>812566</v>
      </c>
      <c r="B2415" s="272" t="s">
        <v>712</v>
      </c>
      <c r="C2415" s="272" t="s">
        <v>264</v>
      </c>
      <c r="D2415" s="272" t="s">
        <v>263</v>
      </c>
      <c r="E2415" s="272" t="s">
        <v>263</v>
      </c>
      <c r="F2415" s="272" t="s">
        <v>264</v>
      </c>
      <c r="G2415" s="272" t="s">
        <v>264</v>
      </c>
      <c r="H2415" s="272" t="s">
        <v>264</v>
      </c>
      <c r="I2415" s="272" t="s">
        <v>263</v>
      </c>
      <c r="J2415" s="272" t="s">
        <v>263</v>
      </c>
      <c r="K2415" s="272" t="s">
        <v>263</v>
      </c>
      <c r="L2415" s="272" t="s">
        <v>263</v>
      </c>
      <c r="M2415" s="272" t="s">
        <v>263</v>
      </c>
      <c r="N2415" s="272" t="s">
        <v>263</v>
      </c>
    </row>
    <row r="2416" spans="1:14">
      <c r="A2416" s="272">
        <v>812567</v>
      </c>
      <c r="B2416" s="272" t="s">
        <v>712</v>
      </c>
      <c r="C2416" s="272" t="s">
        <v>264</v>
      </c>
      <c r="D2416" s="272" t="s">
        <v>263</v>
      </c>
      <c r="E2416" s="272" t="s">
        <v>263</v>
      </c>
      <c r="F2416" s="272" t="s">
        <v>264</v>
      </c>
      <c r="G2416" s="272" t="s">
        <v>264</v>
      </c>
      <c r="H2416" s="272" t="s">
        <v>264</v>
      </c>
      <c r="I2416" s="272" t="s">
        <v>263</v>
      </c>
      <c r="J2416" s="272" t="s">
        <v>263</v>
      </c>
      <c r="K2416" s="272" t="s">
        <v>263</v>
      </c>
      <c r="L2416" s="272" t="s">
        <v>263</v>
      </c>
      <c r="M2416" s="272" t="s">
        <v>263</v>
      </c>
      <c r="N2416" s="272" t="s">
        <v>263</v>
      </c>
    </row>
    <row r="2417" spans="1:14">
      <c r="A2417" s="272">
        <v>812568</v>
      </c>
      <c r="B2417" s="272" t="s">
        <v>712</v>
      </c>
      <c r="C2417" s="272" t="s">
        <v>264</v>
      </c>
      <c r="D2417" s="272" t="s">
        <v>263</v>
      </c>
      <c r="E2417" s="272" t="s">
        <v>263</v>
      </c>
      <c r="F2417" s="272" t="s">
        <v>264</v>
      </c>
      <c r="G2417" s="272" t="s">
        <v>264</v>
      </c>
      <c r="H2417" s="272" t="s">
        <v>263</v>
      </c>
      <c r="I2417" s="272" t="s">
        <v>263</v>
      </c>
      <c r="J2417" s="272" t="s">
        <v>263</v>
      </c>
      <c r="K2417" s="272" t="s">
        <v>263</v>
      </c>
      <c r="L2417" s="272" t="s">
        <v>263</v>
      </c>
      <c r="M2417" s="272" t="s">
        <v>263</v>
      </c>
      <c r="N2417" s="272" t="s">
        <v>263</v>
      </c>
    </row>
    <row r="2418" spans="1:14">
      <c r="A2418" s="272">
        <v>812569</v>
      </c>
      <c r="B2418" s="272" t="s">
        <v>712</v>
      </c>
      <c r="C2418" s="272" t="s">
        <v>264</v>
      </c>
      <c r="D2418" s="272" t="s">
        <v>263</v>
      </c>
      <c r="E2418" s="272" t="s">
        <v>263</v>
      </c>
      <c r="F2418" s="272" t="s">
        <v>264</v>
      </c>
      <c r="G2418" s="272" t="s">
        <v>264</v>
      </c>
      <c r="H2418" s="272" t="s">
        <v>264</v>
      </c>
      <c r="I2418" s="272" t="s">
        <v>263</v>
      </c>
      <c r="J2418" s="272" t="s">
        <v>263</v>
      </c>
      <c r="K2418" s="272" t="s">
        <v>263</v>
      </c>
      <c r="L2418" s="272" t="s">
        <v>263</v>
      </c>
      <c r="M2418" s="272" t="s">
        <v>263</v>
      </c>
      <c r="N2418" s="272" t="s">
        <v>263</v>
      </c>
    </row>
    <row r="2419" spans="1:14">
      <c r="A2419" s="272">
        <v>812570</v>
      </c>
      <c r="B2419" s="272" t="s">
        <v>712</v>
      </c>
      <c r="C2419" s="272" t="s">
        <v>264</v>
      </c>
      <c r="D2419" s="272" t="s">
        <v>264</v>
      </c>
      <c r="E2419" s="272" t="s">
        <v>264</v>
      </c>
      <c r="F2419" s="272" t="s">
        <v>264</v>
      </c>
      <c r="G2419" s="272" t="s">
        <v>263</v>
      </c>
      <c r="H2419" s="272" t="s">
        <v>263</v>
      </c>
      <c r="I2419" s="272" t="s">
        <v>263</v>
      </c>
      <c r="J2419" s="272" t="s">
        <v>263</v>
      </c>
      <c r="K2419" s="272" t="s">
        <v>263</v>
      </c>
      <c r="L2419" s="272" t="s">
        <v>263</v>
      </c>
      <c r="M2419" s="272" t="s">
        <v>263</v>
      </c>
      <c r="N2419" s="272" t="s">
        <v>263</v>
      </c>
    </row>
    <row r="2420" spans="1:14">
      <c r="A2420" s="272">
        <v>812571</v>
      </c>
      <c r="B2420" s="272" t="s">
        <v>712</v>
      </c>
      <c r="C2420" s="272" t="s">
        <v>264</v>
      </c>
      <c r="D2420" s="272" t="s">
        <v>263</v>
      </c>
      <c r="E2420" s="272" t="s">
        <v>264</v>
      </c>
      <c r="F2420" s="272" t="s">
        <v>263</v>
      </c>
      <c r="G2420" s="272" t="s">
        <v>264</v>
      </c>
      <c r="H2420" s="272" t="s">
        <v>264</v>
      </c>
      <c r="I2420" s="272" t="s">
        <v>263</v>
      </c>
      <c r="J2420" s="272" t="s">
        <v>263</v>
      </c>
      <c r="K2420" s="272" t="s">
        <v>263</v>
      </c>
      <c r="L2420" s="272" t="s">
        <v>263</v>
      </c>
      <c r="M2420" s="272" t="s">
        <v>263</v>
      </c>
      <c r="N2420" s="272" t="s">
        <v>263</v>
      </c>
    </row>
    <row r="2421" spans="1:14">
      <c r="A2421" s="272">
        <v>812572</v>
      </c>
      <c r="B2421" s="272" t="s">
        <v>712</v>
      </c>
      <c r="C2421" s="272" t="s">
        <v>264</v>
      </c>
      <c r="D2421" s="272" t="s">
        <v>263</v>
      </c>
      <c r="E2421" s="272" t="s">
        <v>263</v>
      </c>
      <c r="F2421" s="272" t="s">
        <v>264</v>
      </c>
      <c r="G2421" s="272" t="s">
        <v>264</v>
      </c>
      <c r="H2421" s="272" t="s">
        <v>264</v>
      </c>
      <c r="I2421" s="272" t="s">
        <v>263</v>
      </c>
      <c r="J2421" s="272" t="s">
        <v>263</v>
      </c>
      <c r="K2421" s="272" t="s">
        <v>263</v>
      </c>
      <c r="L2421" s="272" t="s">
        <v>263</v>
      </c>
      <c r="M2421" s="272" t="s">
        <v>263</v>
      </c>
      <c r="N2421" s="272" t="s">
        <v>263</v>
      </c>
    </row>
    <row r="2422" spans="1:14">
      <c r="A2422" s="272">
        <v>812573</v>
      </c>
      <c r="B2422" s="272" t="s">
        <v>712</v>
      </c>
      <c r="C2422" s="272" t="s">
        <v>264</v>
      </c>
      <c r="D2422" s="272" t="s">
        <v>263</v>
      </c>
      <c r="E2422" s="272" t="s">
        <v>264</v>
      </c>
      <c r="F2422" s="272" t="s">
        <v>264</v>
      </c>
      <c r="G2422" s="272" t="s">
        <v>264</v>
      </c>
      <c r="H2422" s="272" t="s">
        <v>264</v>
      </c>
      <c r="I2422" s="272" t="s">
        <v>263</v>
      </c>
      <c r="J2422" s="272" t="s">
        <v>263</v>
      </c>
      <c r="K2422" s="272" t="s">
        <v>263</v>
      </c>
      <c r="L2422" s="272" t="s">
        <v>263</v>
      </c>
      <c r="M2422" s="272" t="s">
        <v>263</v>
      </c>
      <c r="N2422" s="272" t="s">
        <v>263</v>
      </c>
    </row>
    <row r="2423" spans="1:14">
      <c r="A2423" s="272">
        <v>812574</v>
      </c>
      <c r="B2423" s="272" t="s">
        <v>712</v>
      </c>
      <c r="C2423" s="272" t="s">
        <v>264</v>
      </c>
      <c r="D2423" s="272" t="s">
        <v>263</v>
      </c>
      <c r="E2423" s="272" t="s">
        <v>263</v>
      </c>
      <c r="F2423" s="272" t="s">
        <v>264</v>
      </c>
      <c r="G2423" s="272" t="s">
        <v>264</v>
      </c>
      <c r="H2423" s="272" t="s">
        <v>264</v>
      </c>
      <c r="I2423" s="272" t="s">
        <v>263</v>
      </c>
      <c r="J2423" s="272" t="s">
        <v>263</v>
      </c>
      <c r="K2423" s="272" t="s">
        <v>263</v>
      </c>
      <c r="L2423" s="272" t="s">
        <v>263</v>
      </c>
      <c r="M2423" s="272" t="s">
        <v>263</v>
      </c>
      <c r="N2423" s="272" t="s">
        <v>263</v>
      </c>
    </row>
    <row r="2424" spans="1:14">
      <c r="A2424" s="272">
        <v>812575</v>
      </c>
      <c r="B2424" s="272" t="s">
        <v>712</v>
      </c>
      <c r="C2424" s="272" t="s">
        <v>264</v>
      </c>
      <c r="D2424" s="272" t="s">
        <v>263</v>
      </c>
      <c r="E2424" s="272" t="s">
        <v>263</v>
      </c>
      <c r="F2424" s="272" t="s">
        <v>264</v>
      </c>
      <c r="G2424" s="272" t="s">
        <v>264</v>
      </c>
      <c r="H2424" s="272" t="s">
        <v>263</v>
      </c>
      <c r="I2424" s="272" t="s">
        <v>263</v>
      </c>
      <c r="J2424" s="272" t="s">
        <v>263</v>
      </c>
      <c r="K2424" s="272" t="s">
        <v>263</v>
      </c>
      <c r="L2424" s="272" t="s">
        <v>263</v>
      </c>
      <c r="M2424" s="272" t="s">
        <v>263</v>
      </c>
      <c r="N2424" s="272" t="s">
        <v>263</v>
      </c>
    </row>
    <row r="2425" spans="1:14">
      <c r="A2425" s="272">
        <v>812577</v>
      </c>
      <c r="B2425" s="272" t="s">
        <v>712</v>
      </c>
      <c r="C2425" s="272" t="s">
        <v>264</v>
      </c>
      <c r="D2425" s="272" t="s">
        <v>263</v>
      </c>
      <c r="E2425" s="272" t="s">
        <v>263</v>
      </c>
      <c r="F2425" s="272" t="s">
        <v>263</v>
      </c>
      <c r="G2425" s="272" t="s">
        <v>264</v>
      </c>
      <c r="H2425" s="272" t="s">
        <v>263</v>
      </c>
      <c r="I2425" s="272" t="s">
        <v>263</v>
      </c>
      <c r="J2425" s="272" t="s">
        <v>263</v>
      </c>
      <c r="K2425" s="272" t="s">
        <v>263</v>
      </c>
      <c r="L2425" s="272" t="s">
        <v>263</v>
      </c>
      <c r="M2425" s="272" t="s">
        <v>263</v>
      </c>
      <c r="N2425" s="272" t="s">
        <v>263</v>
      </c>
    </row>
    <row r="2426" spans="1:14">
      <c r="A2426" s="272">
        <v>812578</v>
      </c>
      <c r="B2426" s="272" t="s">
        <v>712</v>
      </c>
      <c r="C2426" s="272" t="s">
        <v>263</v>
      </c>
      <c r="D2426" s="272" t="s">
        <v>263</v>
      </c>
      <c r="E2426" s="272" t="s">
        <v>263</v>
      </c>
      <c r="F2426" s="272" t="s">
        <v>264</v>
      </c>
      <c r="G2426" s="272" t="s">
        <v>263</v>
      </c>
      <c r="H2426" s="272" t="s">
        <v>263</v>
      </c>
      <c r="I2426" s="272" t="s">
        <v>263</v>
      </c>
      <c r="J2426" s="272" t="s">
        <v>263</v>
      </c>
      <c r="K2426" s="272" t="s">
        <v>263</v>
      </c>
      <c r="L2426" s="272" t="s">
        <v>263</v>
      </c>
      <c r="M2426" s="272" t="s">
        <v>263</v>
      </c>
      <c r="N2426" s="272" t="s">
        <v>263</v>
      </c>
    </row>
    <row r="2427" spans="1:14">
      <c r="A2427" s="272">
        <v>812579</v>
      </c>
      <c r="B2427" s="272" t="s">
        <v>712</v>
      </c>
      <c r="C2427" s="272" t="s">
        <v>264</v>
      </c>
      <c r="D2427" s="272" t="s">
        <v>263</v>
      </c>
      <c r="E2427" s="272" t="s">
        <v>264</v>
      </c>
      <c r="F2427" s="272" t="s">
        <v>264</v>
      </c>
      <c r="G2427" s="272" t="s">
        <v>264</v>
      </c>
      <c r="H2427" s="272" t="s">
        <v>264</v>
      </c>
      <c r="I2427" s="272" t="s">
        <v>263</v>
      </c>
      <c r="J2427" s="272" t="s">
        <v>263</v>
      </c>
      <c r="K2427" s="272" t="s">
        <v>263</v>
      </c>
      <c r="L2427" s="272" t="s">
        <v>263</v>
      </c>
      <c r="M2427" s="272" t="s">
        <v>263</v>
      </c>
      <c r="N2427" s="272" t="s">
        <v>263</v>
      </c>
    </row>
    <row r="2428" spans="1:14">
      <c r="A2428" s="272">
        <v>812580</v>
      </c>
      <c r="B2428" s="272" t="s">
        <v>712</v>
      </c>
      <c r="C2428" s="272" t="s">
        <v>264</v>
      </c>
      <c r="D2428" s="272" t="s">
        <v>264</v>
      </c>
      <c r="E2428" s="272" t="s">
        <v>264</v>
      </c>
      <c r="F2428" s="272" t="s">
        <v>263</v>
      </c>
      <c r="G2428" s="272" t="s">
        <v>263</v>
      </c>
      <c r="H2428" s="272" t="s">
        <v>263</v>
      </c>
      <c r="I2428" s="272" t="s">
        <v>263</v>
      </c>
      <c r="J2428" s="272" t="s">
        <v>263</v>
      </c>
      <c r="K2428" s="272" t="s">
        <v>263</v>
      </c>
      <c r="L2428" s="272" t="s">
        <v>263</v>
      </c>
      <c r="M2428" s="272" t="s">
        <v>263</v>
      </c>
      <c r="N2428" s="272" t="s">
        <v>263</v>
      </c>
    </row>
    <row r="2429" spans="1:14">
      <c r="A2429" s="272">
        <v>812581</v>
      </c>
      <c r="B2429" s="272" t="s">
        <v>712</v>
      </c>
      <c r="C2429" s="272" t="s">
        <v>264</v>
      </c>
      <c r="D2429" s="272" t="s">
        <v>264</v>
      </c>
      <c r="E2429" s="272" t="s">
        <v>264</v>
      </c>
      <c r="F2429" s="272" t="s">
        <v>264</v>
      </c>
      <c r="G2429" s="272" t="s">
        <v>264</v>
      </c>
      <c r="H2429" s="272" t="s">
        <v>264</v>
      </c>
      <c r="I2429" s="272" t="s">
        <v>263</v>
      </c>
      <c r="J2429" s="272" t="s">
        <v>263</v>
      </c>
      <c r="K2429" s="272" t="s">
        <v>263</v>
      </c>
      <c r="L2429" s="272" t="s">
        <v>263</v>
      </c>
      <c r="M2429" s="272" t="s">
        <v>263</v>
      </c>
      <c r="N2429" s="272" t="s">
        <v>263</v>
      </c>
    </row>
    <row r="2430" spans="1:14">
      <c r="A2430" s="272">
        <v>812582</v>
      </c>
      <c r="B2430" s="272" t="s">
        <v>712</v>
      </c>
      <c r="C2430" s="272" t="s">
        <v>264</v>
      </c>
      <c r="D2430" s="272" t="s">
        <v>264</v>
      </c>
      <c r="E2430" s="272" t="s">
        <v>264</v>
      </c>
      <c r="F2430" s="272" t="s">
        <v>264</v>
      </c>
      <c r="G2430" s="272" t="s">
        <v>264</v>
      </c>
      <c r="H2430" s="272" t="s">
        <v>264</v>
      </c>
      <c r="I2430" s="272" t="s">
        <v>263</v>
      </c>
      <c r="J2430" s="272" t="s">
        <v>263</v>
      </c>
      <c r="K2430" s="272" t="s">
        <v>263</v>
      </c>
      <c r="L2430" s="272" t="s">
        <v>263</v>
      </c>
      <c r="M2430" s="272" t="s">
        <v>263</v>
      </c>
      <c r="N2430" s="272" t="s">
        <v>263</v>
      </c>
    </row>
    <row r="2431" spans="1:14">
      <c r="A2431" s="272">
        <v>812583</v>
      </c>
      <c r="B2431" s="272" t="s">
        <v>712</v>
      </c>
      <c r="C2431" s="272" t="s">
        <v>263</v>
      </c>
      <c r="D2431" s="272" t="s">
        <v>264</v>
      </c>
      <c r="E2431" s="272" t="s">
        <v>264</v>
      </c>
      <c r="F2431" s="272" t="s">
        <v>264</v>
      </c>
      <c r="G2431" s="272" t="s">
        <v>263</v>
      </c>
      <c r="H2431" s="272" t="s">
        <v>264</v>
      </c>
      <c r="I2431" s="272" t="s">
        <v>263</v>
      </c>
      <c r="J2431" s="272" t="s">
        <v>263</v>
      </c>
      <c r="K2431" s="272" t="s">
        <v>263</v>
      </c>
      <c r="L2431" s="272" t="s">
        <v>263</v>
      </c>
      <c r="M2431" s="272" t="s">
        <v>263</v>
      </c>
      <c r="N2431" s="272" t="s">
        <v>263</v>
      </c>
    </row>
    <row r="2432" spans="1:14">
      <c r="A2432" s="272">
        <v>812584</v>
      </c>
      <c r="B2432" s="272" t="s">
        <v>712</v>
      </c>
      <c r="C2432" s="272" t="s">
        <v>263</v>
      </c>
      <c r="D2432" s="272" t="s">
        <v>264</v>
      </c>
      <c r="E2432" s="272" t="s">
        <v>263</v>
      </c>
      <c r="F2432" s="272" t="s">
        <v>263</v>
      </c>
      <c r="G2432" s="272" t="s">
        <v>264</v>
      </c>
      <c r="H2432" s="272" t="s">
        <v>264</v>
      </c>
      <c r="I2432" s="272" t="s">
        <v>263</v>
      </c>
      <c r="J2432" s="272" t="s">
        <v>263</v>
      </c>
      <c r="K2432" s="272" t="s">
        <v>263</v>
      </c>
      <c r="L2432" s="272" t="s">
        <v>263</v>
      </c>
      <c r="M2432" s="272" t="s">
        <v>263</v>
      </c>
      <c r="N2432" s="272" t="s">
        <v>263</v>
      </c>
    </row>
    <row r="2433" spans="1:14">
      <c r="A2433" s="272">
        <v>812585</v>
      </c>
      <c r="B2433" s="272" t="s">
        <v>712</v>
      </c>
      <c r="C2433" s="272" t="s">
        <v>264</v>
      </c>
      <c r="D2433" s="272" t="s">
        <v>263</v>
      </c>
      <c r="E2433" s="272" t="s">
        <v>263</v>
      </c>
      <c r="F2433" s="272" t="s">
        <v>263</v>
      </c>
      <c r="G2433" s="272" t="s">
        <v>264</v>
      </c>
      <c r="H2433" s="272" t="s">
        <v>263</v>
      </c>
      <c r="I2433" s="272" t="s">
        <v>263</v>
      </c>
      <c r="J2433" s="272" t="s">
        <v>263</v>
      </c>
      <c r="K2433" s="272" t="s">
        <v>263</v>
      </c>
      <c r="L2433" s="272" t="s">
        <v>263</v>
      </c>
      <c r="M2433" s="272" t="s">
        <v>263</v>
      </c>
      <c r="N2433" s="272" t="s">
        <v>263</v>
      </c>
    </row>
    <row r="2434" spans="1:14">
      <c r="A2434" s="272">
        <v>812587</v>
      </c>
      <c r="B2434" s="272" t="s">
        <v>712</v>
      </c>
      <c r="C2434" s="272" t="s">
        <v>264</v>
      </c>
      <c r="D2434" s="272" t="s">
        <v>264</v>
      </c>
      <c r="E2434" s="272" t="s">
        <v>263</v>
      </c>
      <c r="F2434" s="272" t="s">
        <v>263</v>
      </c>
      <c r="G2434" s="272" t="s">
        <v>264</v>
      </c>
      <c r="H2434" s="272" t="s">
        <v>263</v>
      </c>
      <c r="I2434" s="272" t="s">
        <v>263</v>
      </c>
      <c r="J2434" s="272" t="s">
        <v>263</v>
      </c>
      <c r="K2434" s="272" t="s">
        <v>263</v>
      </c>
      <c r="L2434" s="272" t="s">
        <v>263</v>
      </c>
      <c r="M2434" s="272" t="s">
        <v>263</v>
      </c>
      <c r="N2434" s="272" t="s">
        <v>263</v>
      </c>
    </row>
    <row r="2435" spans="1:14">
      <c r="A2435" s="272">
        <v>812588</v>
      </c>
      <c r="B2435" s="272" t="s">
        <v>712</v>
      </c>
      <c r="C2435" s="272" t="s">
        <v>264</v>
      </c>
      <c r="D2435" s="272" t="s">
        <v>263</v>
      </c>
      <c r="E2435" s="272" t="s">
        <v>263</v>
      </c>
      <c r="F2435" s="272" t="s">
        <v>263</v>
      </c>
      <c r="G2435" s="272" t="s">
        <v>264</v>
      </c>
      <c r="H2435" s="272" t="s">
        <v>263</v>
      </c>
      <c r="I2435" s="272" t="s">
        <v>263</v>
      </c>
      <c r="J2435" s="272" t="s">
        <v>263</v>
      </c>
      <c r="K2435" s="272" t="s">
        <v>263</v>
      </c>
      <c r="L2435" s="272" t="s">
        <v>263</v>
      </c>
      <c r="M2435" s="272" t="s">
        <v>263</v>
      </c>
      <c r="N2435" s="272" t="s">
        <v>263</v>
      </c>
    </row>
    <row r="2436" spans="1:14">
      <c r="A2436" s="272">
        <v>812589</v>
      </c>
      <c r="B2436" s="272" t="s">
        <v>712</v>
      </c>
      <c r="C2436" s="272" t="s">
        <v>263</v>
      </c>
      <c r="D2436" s="272" t="s">
        <v>264</v>
      </c>
      <c r="E2436" s="272" t="s">
        <v>264</v>
      </c>
      <c r="F2436" s="272" t="s">
        <v>263</v>
      </c>
      <c r="G2436" s="272" t="s">
        <v>263</v>
      </c>
      <c r="H2436" s="272" t="s">
        <v>264</v>
      </c>
      <c r="I2436" s="272" t="s">
        <v>263</v>
      </c>
      <c r="J2436" s="272" t="s">
        <v>263</v>
      </c>
      <c r="K2436" s="272" t="s">
        <v>263</v>
      </c>
      <c r="L2436" s="272" t="s">
        <v>263</v>
      </c>
      <c r="M2436" s="272" t="s">
        <v>263</v>
      </c>
      <c r="N2436" s="272" t="s">
        <v>263</v>
      </c>
    </row>
    <row r="2437" spans="1:14">
      <c r="A2437" s="272">
        <v>812591</v>
      </c>
      <c r="B2437" s="272" t="s">
        <v>712</v>
      </c>
      <c r="C2437" s="272" t="s">
        <v>264</v>
      </c>
      <c r="D2437" s="272" t="s">
        <v>264</v>
      </c>
      <c r="E2437" s="272" t="s">
        <v>264</v>
      </c>
      <c r="F2437" s="272" t="s">
        <v>263</v>
      </c>
      <c r="G2437" s="272" t="s">
        <v>263</v>
      </c>
      <c r="H2437" s="272" t="s">
        <v>263</v>
      </c>
      <c r="I2437" s="272" t="s">
        <v>263</v>
      </c>
      <c r="J2437" s="272" t="s">
        <v>263</v>
      </c>
      <c r="K2437" s="272" t="s">
        <v>263</v>
      </c>
      <c r="L2437" s="272" t="s">
        <v>263</v>
      </c>
      <c r="M2437" s="272" t="s">
        <v>263</v>
      </c>
      <c r="N2437" s="272" t="s">
        <v>263</v>
      </c>
    </row>
    <row r="2438" spans="1:14">
      <c r="A2438" s="272">
        <v>812592</v>
      </c>
      <c r="B2438" s="272" t="s">
        <v>712</v>
      </c>
      <c r="C2438" s="272" t="s">
        <v>264</v>
      </c>
      <c r="D2438" s="272" t="s">
        <v>263</v>
      </c>
      <c r="E2438" s="272" t="s">
        <v>263</v>
      </c>
      <c r="F2438" s="272" t="s">
        <v>264</v>
      </c>
      <c r="G2438" s="272" t="s">
        <v>264</v>
      </c>
      <c r="H2438" s="272" t="s">
        <v>264</v>
      </c>
      <c r="I2438" s="272" t="s">
        <v>263</v>
      </c>
      <c r="J2438" s="272" t="s">
        <v>263</v>
      </c>
      <c r="K2438" s="272" t="s">
        <v>263</v>
      </c>
      <c r="L2438" s="272" t="s">
        <v>263</v>
      </c>
      <c r="M2438" s="272" t="s">
        <v>263</v>
      </c>
      <c r="N2438" s="272" t="s">
        <v>263</v>
      </c>
    </row>
    <row r="2439" spans="1:14">
      <c r="A2439" s="272">
        <v>812593</v>
      </c>
      <c r="B2439" s="272" t="s">
        <v>712</v>
      </c>
      <c r="C2439" s="272" t="s">
        <v>264</v>
      </c>
      <c r="D2439" s="272" t="s">
        <v>264</v>
      </c>
      <c r="E2439" s="272" t="s">
        <v>264</v>
      </c>
      <c r="F2439" s="272" t="s">
        <v>264</v>
      </c>
      <c r="G2439" s="272" t="s">
        <v>264</v>
      </c>
      <c r="H2439" s="272" t="s">
        <v>263</v>
      </c>
      <c r="I2439" s="272" t="s">
        <v>263</v>
      </c>
      <c r="J2439" s="272" t="s">
        <v>263</v>
      </c>
      <c r="K2439" s="272" t="s">
        <v>263</v>
      </c>
      <c r="L2439" s="272" t="s">
        <v>263</v>
      </c>
      <c r="M2439" s="272" t="s">
        <v>263</v>
      </c>
      <c r="N2439" s="272" t="s">
        <v>263</v>
      </c>
    </row>
    <row r="2440" spans="1:14">
      <c r="A2440" s="272">
        <v>812594</v>
      </c>
      <c r="B2440" s="272" t="s">
        <v>712</v>
      </c>
      <c r="C2440" s="272" t="s">
        <v>264</v>
      </c>
      <c r="D2440" s="272" t="s">
        <v>264</v>
      </c>
      <c r="E2440" s="272" t="s">
        <v>263</v>
      </c>
      <c r="F2440" s="272" t="s">
        <v>264</v>
      </c>
      <c r="G2440" s="272" t="s">
        <v>263</v>
      </c>
      <c r="H2440" s="272" t="s">
        <v>264</v>
      </c>
      <c r="I2440" s="272" t="s">
        <v>263</v>
      </c>
      <c r="J2440" s="272" t="s">
        <v>263</v>
      </c>
      <c r="K2440" s="272" t="s">
        <v>263</v>
      </c>
      <c r="L2440" s="272" t="s">
        <v>263</v>
      </c>
      <c r="M2440" s="272" t="s">
        <v>263</v>
      </c>
      <c r="N2440" s="272" t="s">
        <v>263</v>
      </c>
    </row>
    <row r="2441" spans="1:14">
      <c r="A2441" s="272">
        <v>812595</v>
      </c>
      <c r="B2441" s="272" t="s">
        <v>712</v>
      </c>
      <c r="C2441" s="272" t="s">
        <v>264</v>
      </c>
      <c r="D2441" s="272" t="s">
        <v>264</v>
      </c>
      <c r="E2441" s="272" t="s">
        <v>263</v>
      </c>
      <c r="F2441" s="272" t="s">
        <v>264</v>
      </c>
      <c r="G2441" s="272" t="s">
        <v>264</v>
      </c>
      <c r="H2441" s="272" t="s">
        <v>263</v>
      </c>
      <c r="I2441" s="272" t="s">
        <v>263</v>
      </c>
      <c r="J2441" s="272" t="s">
        <v>263</v>
      </c>
      <c r="K2441" s="272" t="s">
        <v>263</v>
      </c>
      <c r="L2441" s="272" t="s">
        <v>263</v>
      </c>
      <c r="M2441" s="272" t="s">
        <v>263</v>
      </c>
      <c r="N2441" s="272" t="s">
        <v>263</v>
      </c>
    </row>
    <row r="2442" spans="1:14">
      <c r="A2442" s="272">
        <v>812596</v>
      </c>
      <c r="B2442" s="272" t="s">
        <v>712</v>
      </c>
      <c r="C2442" s="272" t="s">
        <v>264</v>
      </c>
      <c r="D2442" s="272" t="s">
        <v>264</v>
      </c>
      <c r="E2442" s="272" t="s">
        <v>263</v>
      </c>
      <c r="F2442" s="272" t="s">
        <v>263</v>
      </c>
      <c r="G2442" s="272" t="s">
        <v>264</v>
      </c>
      <c r="H2442" s="272" t="s">
        <v>264</v>
      </c>
      <c r="I2442" s="272" t="s">
        <v>263</v>
      </c>
      <c r="J2442" s="272" t="s">
        <v>263</v>
      </c>
      <c r="K2442" s="272" t="s">
        <v>263</v>
      </c>
      <c r="L2442" s="272" t="s">
        <v>263</v>
      </c>
      <c r="M2442" s="272" t="s">
        <v>263</v>
      </c>
      <c r="N2442" s="272" t="s">
        <v>263</v>
      </c>
    </row>
    <row r="2443" spans="1:14">
      <c r="A2443" s="272">
        <v>812597</v>
      </c>
      <c r="B2443" s="272" t="s">
        <v>712</v>
      </c>
      <c r="C2443" s="272" t="s">
        <v>264</v>
      </c>
      <c r="D2443" s="272" t="s">
        <v>263</v>
      </c>
      <c r="E2443" s="272" t="s">
        <v>263</v>
      </c>
      <c r="F2443" s="272" t="s">
        <v>264</v>
      </c>
      <c r="G2443" s="272" t="s">
        <v>264</v>
      </c>
      <c r="H2443" s="272" t="s">
        <v>264</v>
      </c>
      <c r="I2443" s="272" t="s">
        <v>263</v>
      </c>
      <c r="J2443" s="272" t="s">
        <v>263</v>
      </c>
      <c r="K2443" s="272" t="s">
        <v>263</v>
      </c>
      <c r="L2443" s="272" t="s">
        <v>263</v>
      </c>
      <c r="M2443" s="272" t="s">
        <v>263</v>
      </c>
      <c r="N2443" s="272" t="s">
        <v>263</v>
      </c>
    </row>
    <row r="2444" spans="1:14">
      <c r="A2444" s="272">
        <v>812598</v>
      </c>
      <c r="B2444" s="272" t="s">
        <v>712</v>
      </c>
      <c r="C2444" s="272" t="s">
        <v>264</v>
      </c>
      <c r="D2444" s="272" t="s">
        <v>264</v>
      </c>
      <c r="E2444" s="272" t="s">
        <v>264</v>
      </c>
      <c r="F2444" s="272" t="s">
        <v>264</v>
      </c>
      <c r="G2444" s="272" t="s">
        <v>264</v>
      </c>
      <c r="H2444" s="272" t="s">
        <v>263</v>
      </c>
      <c r="I2444" s="272" t="s">
        <v>263</v>
      </c>
      <c r="J2444" s="272" t="s">
        <v>263</v>
      </c>
      <c r="K2444" s="272" t="s">
        <v>263</v>
      </c>
      <c r="L2444" s="272" t="s">
        <v>263</v>
      </c>
      <c r="M2444" s="272" t="s">
        <v>263</v>
      </c>
      <c r="N2444" s="272" t="s">
        <v>263</v>
      </c>
    </row>
    <row r="2445" spans="1:14">
      <c r="A2445" s="272">
        <v>812599</v>
      </c>
      <c r="B2445" s="272" t="s">
        <v>712</v>
      </c>
      <c r="C2445" s="272" t="s">
        <v>264</v>
      </c>
      <c r="D2445" s="272" t="s">
        <v>263</v>
      </c>
      <c r="E2445" s="272" t="s">
        <v>263</v>
      </c>
      <c r="F2445" s="272" t="s">
        <v>264</v>
      </c>
      <c r="G2445" s="272" t="s">
        <v>263</v>
      </c>
      <c r="H2445" s="272" t="s">
        <v>263</v>
      </c>
      <c r="I2445" s="272" t="s">
        <v>263</v>
      </c>
      <c r="J2445" s="272" t="s">
        <v>263</v>
      </c>
      <c r="K2445" s="272" t="s">
        <v>263</v>
      </c>
      <c r="L2445" s="272" t="s">
        <v>263</v>
      </c>
      <c r="M2445" s="272" t="s">
        <v>263</v>
      </c>
      <c r="N2445" s="272" t="s">
        <v>263</v>
      </c>
    </row>
    <row r="2446" spans="1:14">
      <c r="A2446" s="272">
        <v>812600</v>
      </c>
      <c r="B2446" s="272" t="s">
        <v>712</v>
      </c>
      <c r="C2446" s="272" t="s">
        <v>264</v>
      </c>
      <c r="D2446" s="272" t="s">
        <v>264</v>
      </c>
      <c r="E2446" s="272" t="s">
        <v>263</v>
      </c>
      <c r="F2446" s="272" t="s">
        <v>263</v>
      </c>
      <c r="G2446" s="272" t="s">
        <v>263</v>
      </c>
      <c r="H2446" s="272" t="s">
        <v>264</v>
      </c>
      <c r="I2446" s="272" t="s">
        <v>263</v>
      </c>
      <c r="J2446" s="272" t="s">
        <v>263</v>
      </c>
      <c r="K2446" s="272" t="s">
        <v>263</v>
      </c>
      <c r="L2446" s="272" t="s">
        <v>263</v>
      </c>
      <c r="M2446" s="272" t="s">
        <v>263</v>
      </c>
      <c r="N2446" s="272" t="s">
        <v>263</v>
      </c>
    </row>
    <row r="2447" spans="1:14">
      <c r="A2447" s="272">
        <v>812601</v>
      </c>
      <c r="B2447" s="272" t="s">
        <v>712</v>
      </c>
      <c r="C2447" s="272" t="s">
        <v>264</v>
      </c>
      <c r="D2447" s="272" t="s">
        <v>264</v>
      </c>
      <c r="E2447" s="272" t="s">
        <v>264</v>
      </c>
      <c r="F2447" s="272" t="s">
        <v>264</v>
      </c>
      <c r="G2447" s="272" t="s">
        <v>264</v>
      </c>
      <c r="H2447" s="272" t="s">
        <v>263</v>
      </c>
      <c r="I2447" s="272" t="s">
        <v>263</v>
      </c>
      <c r="J2447" s="272" t="s">
        <v>263</v>
      </c>
      <c r="K2447" s="272" t="s">
        <v>263</v>
      </c>
      <c r="L2447" s="272" t="s">
        <v>263</v>
      </c>
      <c r="M2447" s="272" t="s">
        <v>263</v>
      </c>
      <c r="N2447" s="272" t="s">
        <v>263</v>
      </c>
    </row>
    <row r="2448" spans="1:14">
      <c r="A2448" s="272">
        <v>812602</v>
      </c>
      <c r="B2448" s="272" t="s">
        <v>712</v>
      </c>
      <c r="C2448" s="272" t="s">
        <v>264</v>
      </c>
      <c r="D2448" s="272" t="s">
        <v>264</v>
      </c>
      <c r="E2448" s="272" t="s">
        <v>263</v>
      </c>
      <c r="F2448" s="272" t="s">
        <v>263</v>
      </c>
      <c r="G2448" s="272" t="s">
        <v>264</v>
      </c>
      <c r="H2448" s="272" t="s">
        <v>264</v>
      </c>
      <c r="I2448" s="272" t="s">
        <v>263</v>
      </c>
      <c r="J2448" s="272" t="s">
        <v>263</v>
      </c>
      <c r="K2448" s="272" t="s">
        <v>263</v>
      </c>
      <c r="L2448" s="272" t="s">
        <v>263</v>
      </c>
      <c r="M2448" s="272" t="s">
        <v>263</v>
      </c>
      <c r="N2448" s="272" t="s">
        <v>263</v>
      </c>
    </row>
    <row r="2449" spans="1:14">
      <c r="A2449" s="272">
        <v>812604</v>
      </c>
      <c r="B2449" s="272" t="s">
        <v>712</v>
      </c>
      <c r="C2449" s="272" t="s">
        <v>264</v>
      </c>
      <c r="D2449" s="272" t="s">
        <v>264</v>
      </c>
      <c r="E2449" s="272" t="s">
        <v>264</v>
      </c>
      <c r="F2449" s="272" t="s">
        <v>264</v>
      </c>
      <c r="G2449" s="272" t="s">
        <v>264</v>
      </c>
      <c r="H2449" s="272" t="s">
        <v>264</v>
      </c>
      <c r="I2449" s="272" t="s">
        <v>263</v>
      </c>
      <c r="J2449" s="272" t="s">
        <v>263</v>
      </c>
      <c r="K2449" s="272" t="s">
        <v>263</v>
      </c>
      <c r="L2449" s="272" t="s">
        <v>263</v>
      </c>
      <c r="M2449" s="272" t="s">
        <v>263</v>
      </c>
      <c r="N2449" s="272" t="s">
        <v>263</v>
      </c>
    </row>
    <row r="2450" spans="1:14">
      <c r="A2450" s="272">
        <v>812605</v>
      </c>
      <c r="B2450" s="272" t="s">
        <v>712</v>
      </c>
      <c r="C2450" s="272" t="s">
        <v>263</v>
      </c>
      <c r="D2450" s="272" t="s">
        <v>264</v>
      </c>
      <c r="E2450" s="272" t="s">
        <v>264</v>
      </c>
      <c r="F2450" s="272" t="s">
        <v>264</v>
      </c>
      <c r="G2450" s="272" t="s">
        <v>263</v>
      </c>
      <c r="H2450" s="272" t="s">
        <v>264</v>
      </c>
      <c r="I2450" s="272" t="s">
        <v>263</v>
      </c>
      <c r="J2450" s="272" t="s">
        <v>263</v>
      </c>
      <c r="K2450" s="272" t="s">
        <v>263</v>
      </c>
      <c r="L2450" s="272" t="s">
        <v>263</v>
      </c>
      <c r="M2450" s="272" t="s">
        <v>263</v>
      </c>
      <c r="N2450" s="272" t="s">
        <v>263</v>
      </c>
    </row>
    <row r="2451" spans="1:14">
      <c r="A2451" s="272">
        <v>812606</v>
      </c>
      <c r="B2451" s="272" t="s">
        <v>712</v>
      </c>
      <c r="C2451" s="272" t="s">
        <v>264</v>
      </c>
      <c r="D2451" s="272" t="s">
        <v>263</v>
      </c>
      <c r="E2451" s="272" t="s">
        <v>264</v>
      </c>
      <c r="F2451" s="272" t="s">
        <v>264</v>
      </c>
      <c r="G2451" s="272" t="s">
        <v>264</v>
      </c>
      <c r="H2451" s="272" t="s">
        <v>264</v>
      </c>
      <c r="I2451" s="272" t="s">
        <v>263</v>
      </c>
      <c r="J2451" s="272" t="s">
        <v>263</v>
      </c>
      <c r="K2451" s="272" t="s">
        <v>263</v>
      </c>
      <c r="L2451" s="272" t="s">
        <v>263</v>
      </c>
      <c r="M2451" s="272" t="s">
        <v>263</v>
      </c>
      <c r="N2451" s="272" t="s">
        <v>263</v>
      </c>
    </row>
    <row r="2452" spans="1:14">
      <c r="A2452" s="272">
        <v>812607</v>
      </c>
      <c r="B2452" s="272" t="s">
        <v>712</v>
      </c>
      <c r="C2452" s="272" t="s">
        <v>264</v>
      </c>
      <c r="D2452" s="272" t="s">
        <v>263</v>
      </c>
      <c r="E2452" s="272" t="s">
        <v>264</v>
      </c>
      <c r="F2452" s="272" t="s">
        <v>263</v>
      </c>
      <c r="G2452" s="272" t="s">
        <v>264</v>
      </c>
      <c r="H2452" s="272" t="s">
        <v>263</v>
      </c>
      <c r="I2452" s="272" t="s">
        <v>263</v>
      </c>
      <c r="J2452" s="272" t="s">
        <v>263</v>
      </c>
      <c r="K2452" s="272" t="s">
        <v>263</v>
      </c>
      <c r="L2452" s="272" t="s">
        <v>263</v>
      </c>
      <c r="M2452" s="272" t="s">
        <v>263</v>
      </c>
      <c r="N2452" s="272" t="s">
        <v>263</v>
      </c>
    </row>
    <row r="2453" spans="1:14">
      <c r="A2453" s="272">
        <v>812608</v>
      </c>
      <c r="B2453" s="272" t="s">
        <v>712</v>
      </c>
      <c r="C2453" s="272" t="s">
        <v>264</v>
      </c>
      <c r="D2453" s="272" t="s">
        <v>264</v>
      </c>
      <c r="E2453" s="272" t="s">
        <v>264</v>
      </c>
      <c r="F2453" s="272" t="s">
        <v>264</v>
      </c>
      <c r="G2453" s="272" t="s">
        <v>264</v>
      </c>
      <c r="H2453" s="272" t="s">
        <v>264</v>
      </c>
      <c r="I2453" s="272" t="s">
        <v>263</v>
      </c>
      <c r="J2453" s="272" t="s">
        <v>263</v>
      </c>
      <c r="K2453" s="272" t="s">
        <v>263</v>
      </c>
      <c r="L2453" s="272" t="s">
        <v>263</v>
      </c>
      <c r="M2453" s="272" t="s">
        <v>263</v>
      </c>
      <c r="N2453" s="272" t="s">
        <v>263</v>
      </c>
    </row>
    <row r="2454" spans="1:14">
      <c r="A2454" s="272">
        <v>812609</v>
      </c>
      <c r="B2454" s="272" t="s">
        <v>712</v>
      </c>
      <c r="C2454" s="272" t="s">
        <v>264</v>
      </c>
      <c r="D2454" s="272" t="s">
        <v>264</v>
      </c>
      <c r="E2454" s="272" t="s">
        <v>264</v>
      </c>
      <c r="F2454" s="272" t="s">
        <v>264</v>
      </c>
      <c r="G2454" s="272" t="s">
        <v>264</v>
      </c>
      <c r="H2454" s="272" t="s">
        <v>264</v>
      </c>
      <c r="I2454" s="272" t="s">
        <v>263</v>
      </c>
      <c r="J2454" s="272" t="s">
        <v>263</v>
      </c>
      <c r="K2454" s="272" t="s">
        <v>263</v>
      </c>
      <c r="L2454" s="272" t="s">
        <v>263</v>
      </c>
      <c r="M2454" s="272" t="s">
        <v>263</v>
      </c>
      <c r="N2454" s="272" t="s">
        <v>263</v>
      </c>
    </row>
    <row r="2455" spans="1:14">
      <c r="A2455" s="272">
        <v>812610</v>
      </c>
      <c r="B2455" s="272" t="s">
        <v>712</v>
      </c>
      <c r="C2455" s="272" t="s">
        <v>264</v>
      </c>
      <c r="D2455" s="272" t="s">
        <v>264</v>
      </c>
      <c r="E2455" s="272" t="s">
        <v>264</v>
      </c>
      <c r="F2455" s="272" t="s">
        <v>264</v>
      </c>
      <c r="G2455" s="272" t="s">
        <v>264</v>
      </c>
      <c r="H2455" s="272" t="s">
        <v>264</v>
      </c>
      <c r="I2455" s="272" t="s">
        <v>263</v>
      </c>
      <c r="J2455" s="272" t="s">
        <v>263</v>
      </c>
      <c r="K2455" s="272" t="s">
        <v>263</v>
      </c>
      <c r="L2455" s="272" t="s">
        <v>263</v>
      </c>
      <c r="M2455" s="272" t="s">
        <v>263</v>
      </c>
      <c r="N2455" s="272" t="s">
        <v>263</v>
      </c>
    </row>
    <row r="2456" spans="1:14">
      <c r="A2456" s="272">
        <v>812611</v>
      </c>
      <c r="B2456" s="272" t="s">
        <v>712</v>
      </c>
      <c r="C2456" s="272" t="s">
        <v>264</v>
      </c>
      <c r="D2456" s="272" t="s">
        <v>264</v>
      </c>
      <c r="E2456" s="272" t="s">
        <v>263</v>
      </c>
      <c r="F2456" s="272" t="s">
        <v>264</v>
      </c>
      <c r="G2456" s="272" t="s">
        <v>264</v>
      </c>
      <c r="H2456" s="272" t="s">
        <v>264</v>
      </c>
      <c r="I2456" s="272" t="s">
        <v>263</v>
      </c>
      <c r="J2456" s="272" t="s">
        <v>263</v>
      </c>
      <c r="K2456" s="272" t="s">
        <v>263</v>
      </c>
      <c r="L2456" s="272" t="s">
        <v>263</v>
      </c>
      <c r="M2456" s="272" t="s">
        <v>263</v>
      </c>
      <c r="N2456" s="272" t="s">
        <v>263</v>
      </c>
    </row>
    <row r="2457" spans="1:14">
      <c r="A2457" s="272">
        <v>812612</v>
      </c>
      <c r="B2457" s="272" t="s">
        <v>712</v>
      </c>
      <c r="C2457" s="272" t="s">
        <v>264</v>
      </c>
      <c r="D2457" s="272" t="s">
        <v>264</v>
      </c>
      <c r="E2457" s="272" t="s">
        <v>264</v>
      </c>
      <c r="F2457" s="272" t="s">
        <v>263</v>
      </c>
      <c r="G2457" s="272" t="s">
        <v>263</v>
      </c>
      <c r="H2457" s="272" t="s">
        <v>263</v>
      </c>
      <c r="I2457" s="272" t="s">
        <v>263</v>
      </c>
      <c r="J2457" s="272" t="s">
        <v>263</v>
      </c>
      <c r="K2457" s="272" t="s">
        <v>263</v>
      </c>
      <c r="L2457" s="272" t="s">
        <v>263</v>
      </c>
      <c r="M2457" s="272" t="s">
        <v>263</v>
      </c>
      <c r="N2457" s="272" t="s">
        <v>263</v>
      </c>
    </row>
    <row r="2458" spans="1:14">
      <c r="A2458" s="272">
        <v>812613</v>
      </c>
      <c r="B2458" s="272" t="s">
        <v>712</v>
      </c>
      <c r="C2458" s="272" t="s">
        <v>264</v>
      </c>
      <c r="D2458" s="272" t="s">
        <v>263</v>
      </c>
      <c r="E2458" s="272" t="s">
        <v>264</v>
      </c>
      <c r="F2458" s="272" t="s">
        <v>264</v>
      </c>
      <c r="G2458" s="272" t="s">
        <v>264</v>
      </c>
      <c r="H2458" s="272" t="s">
        <v>264</v>
      </c>
      <c r="I2458" s="272" t="s">
        <v>263</v>
      </c>
      <c r="J2458" s="272" t="s">
        <v>263</v>
      </c>
      <c r="K2458" s="272" t="s">
        <v>263</v>
      </c>
      <c r="L2458" s="272" t="s">
        <v>263</v>
      </c>
      <c r="M2458" s="272" t="s">
        <v>263</v>
      </c>
      <c r="N2458" s="272" t="s">
        <v>263</v>
      </c>
    </row>
    <row r="2459" spans="1:14">
      <c r="A2459" s="272">
        <v>812616</v>
      </c>
      <c r="B2459" s="272" t="s">
        <v>712</v>
      </c>
      <c r="C2459" s="272" t="s">
        <v>264</v>
      </c>
      <c r="D2459" s="272" t="s">
        <v>263</v>
      </c>
      <c r="E2459" s="272" t="s">
        <v>263</v>
      </c>
      <c r="F2459" s="272" t="s">
        <v>264</v>
      </c>
      <c r="G2459" s="272" t="s">
        <v>263</v>
      </c>
      <c r="H2459" s="272" t="s">
        <v>264</v>
      </c>
      <c r="I2459" s="272" t="s">
        <v>263</v>
      </c>
      <c r="J2459" s="272" t="s">
        <v>263</v>
      </c>
      <c r="K2459" s="272" t="s">
        <v>263</v>
      </c>
      <c r="L2459" s="272" t="s">
        <v>263</v>
      </c>
      <c r="M2459" s="272" t="s">
        <v>263</v>
      </c>
      <c r="N2459" s="272" t="s">
        <v>263</v>
      </c>
    </row>
    <row r="2460" spans="1:14">
      <c r="A2460" s="272">
        <v>812617</v>
      </c>
      <c r="B2460" s="272" t="s">
        <v>712</v>
      </c>
      <c r="C2460" s="272" t="s">
        <v>263</v>
      </c>
      <c r="D2460" s="272" t="s">
        <v>264</v>
      </c>
      <c r="E2460" s="272" t="s">
        <v>264</v>
      </c>
      <c r="F2460" s="272" t="s">
        <v>264</v>
      </c>
      <c r="G2460" s="272" t="s">
        <v>263</v>
      </c>
      <c r="H2460" s="272" t="s">
        <v>264</v>
      </c>
      <c r="I2460" s="272" t="s">
        <v>263</v>
      </c>
      <c r="J2460" s="272" t="s">
        <v>263</v>
      </c>
      <c r="K2460" s="272" t="s">
        <v>263</v>
      </c>
      <c r="L2460" s="272" t="s">
        <v>263</v>
      </c>
      <c r="M2460" s="272" t="s">
        <v>263</v>
      </c>
      <c r="N2460" s="272" t="s">
        <v>263</v>
      </c>
    </row>
    <row r="2461" spans="1:14">
      <c r="A2461" s="272">
        <v>812618</v>
      </c>
      <c r="B2461" s="272" t="s">
        <v>712</v>
      </c>
      <c r="C2461" s="272" t="s">
        <v>264</v>
      </c>
      <c r="D2461" s="272" t="s">
        <v>264</v>
      </c>
      <c r="E2461" s="272" t="s">
        <v>264</v>
      </c>
      <c r="F2461" s="272" t="s">
        <v>264</v>
      </c>
      <c r="G2461" s="272" t="s">
        <v>264</v>
      </c>
      <c r="H2461" s="272" t="s">
        <v>263</v>
      </c>
      <c r="I2461" s="272" t="s">
        <v>263</v>
      </c>
      <c r="J2461" s="272" t="s">
        <v>263</v>
      </c>
      <c r="K2461" s="272" t="s">
        <v>263</v>
      </c>
      <c r="L2461" s="272" t="s">
        <v>263</v>
      </c>
      <c r="M2461" s="272" t="s">
        <v>263</v>
      </c>
      <c r="N2461" s="272" t="s">
        <v>263</v>
      </c>
    </row>
    <row r="2462" spans="1:14">
      <c r="A2462" s="272">
        <v>812619</v>
      </c>
      <c r="B2462" s="272" t="s">
        <v>712</v>
      </c>
      <c r="C2462" s="272" t="s">
        <v>264</v>
      </c>
      <c r="D2462" s="272" t="s">
        <v>264</v>
      </c>
      <c r="E2462" s="272" t="s">
        <v>264</v>
      </c>
      <c r="F2462" s="272" t="s">
        <v>263</v>
      </c>
      <c r="G2462" s="272" t="s">
        <v>263</v>
      </c>
      <c r="H2462" s="272" t="s">
        <v>264</v>
      </c>
      <c r="I2462" s="272" t="s">
        <v>263</v>
      </c>
      <c r="J2462" s="272" t="s">
        <v>263</v>
      </c>
      <c r="K2462" s="272" t="s">
        <v>263</v>
      </c>
      <c r="L2462" s="272" t="s">
        <v>263</v>
      </c>
      <c r="M2462" s="272" t="s">
        <v>263</v>
      </c>
      <c r="N2462" s="272" t="s">
        <v>263</v>
      </c>
    </row>
    <row r="2463" spans="1:14">
      <c r="A2463" s="272">
        <v>812620</v>
      </c>
      <c r="B2463" s="272" t="s">
        <v>712</v>
      </c>
      <c r="C2463" s="272" t="s">
        <v>264</v>
      </c>
      <c r="D2463" s="272" t="s">
        <v>264</v>
      </c>
      <c r="E2463" s="272" t="s">
        <v>263</v>
      </c>
      <c r="F2463" s="272" t="s">
        <v>263</v>
      </c>
      <c r="G2463" s="272" t="s">
        <v>264</v>
      </c>
      <c r="H2463" s="272" t="s">
        <v>264</v>
      </c>
      <c r="I2463" s="272" t="s">
        <v>263</v>
      </c>
      <c r="J2463" s="272" t="s">
        <v>263</v>
      </c>
      <c r="K2463" s="272" t="s">
        <v>263</v>
      </c>
      <c r="L2463" s="272" t="s">
        <v>263</v>
      </c>
      <c r="M2463" s="272" t="s">
        <v>263</v>
      </c>
      <c r="N2463" s="272" t="s">
        <v>263</v>
      </c>
    </row>
    <row r="2464" spans="1:14">
      <c r="A2464" s="272">
        <v>812621</v>
      </c>
      <c r="B2464" s="272" t="s">
        <v>712</v>
      </c>
      <c r="C2464" s="272" t="s">
        <v>264</v>
      </c>
      <c r="D2464" s="272" t="s">
        <v>263</v>
      </c>
      <c r="E2464" s="272" t="s">
        <v>263</v>
      </c>
      <c r="F2464" s="272" t="s">
        <v>264</v>
      </c>
      <c r="G2464" s="272" t="s">
        <v>264</v>
      </c>
      <c r="H2464" s="272" t="s">
        <v>264</v>
      </c>
      <c r="I2464" s="272" t="s">
        <v>263</v>
      </c>
      <c r="J2464" s="272" t="s">
        <v>263</v>
      </c>
      <c r="K2464" s="272" t="s">
        <v>263</v>
      </c>
      <c r="L2464" s="272" t="s">
        <v>263</v>
      </c>
      <c r="M2464" s="272" t="s">
        <v>263</v>
      </c>
      <c r="N2464" s="272" t="s">
        <v>263</v>
      </c>
    </row>
    <row r="2465" spans="1:14">
      <c r="A2465" s="272">
        <v>812622</v>
      </c>
      <c r="B2465" s="272" t="s">
        <v>712</v>
      </c>
      <c r="C2465" s="272" t="s">
        <v>263</v>
      </c>
      <c r="D2465" s="272" t="s">
        <v>264</v>
      </c>
      <c r="E2465" s="272" t="s">
        <v>264</v>
      </c>
      <c r="F2465" s="272" t="s">
        <v>263</v>
      </c>
      <c r="G2465" s="272" t="s">
        <v>263</v>
      </c>
      <c r="H2465" s="272" t="s">
        <v>264</v>
      </c>
      <c r="I2465" s="272" t="s">
        <v>263</v>
      </c>
      <c r="J2465" s="272" t="s">
        <v>263</v>
      </c>
      <c r="K2465" s="272" t="s">
        <v>263</v>
      </c>
      <c r="L2465" s="272" t="s">
        <v>263</v>
      </c>
      <c r="M2465" s="272" t="s">
        <v>263</v>
      </c>
      <c r="N2465" s="272" t="s">
        <v>263</v>
      </c>
    </row>
    <row r="2466" spans="1:14">
      <c r="A2466" s="272">
        <v>812623</v>
      </c>
      <c r="B2466" s="272" t="s">
        <v>712</v>
      </c>
      <c r="C2466" s="272" t="s">
        <v>264</v>
      </c>
      <c r="D2466" s="272" t="s">
        <v>264</v>
      </c>
      <c r="E2466" s="272" t="s">
        <v>264</v>
      </c>
      <c r="F2466" s="272" t="s">
        <v>264</v>
      </c>
      <c r="G2466" s="272" t="s">
        <v>264</v>
      </c>
      <c r="H2466" s="272" t="s">
        <v>264</v>
      </c>
      <c r="I2466" s="272" t="s">
        <v>263</v>
      </c>
      <c r="J2466" s="272" t="s">
        <v>263</v>
      </c>
      <c r="K2466" s="272" t="s">
        <v>263</v>
      </c>
      <c r="L2466" s="272" t="s">
        <v>263</v>
      </c>
      <c r="M2466" s="272" t="s">
        <v>263</v>
      </c>
      <c r="N2466" s="272" t="s">
        <v>263</v>
      </c>
    </row>
    <row r="2467" spans="1:14">
      <c r="A2467" s="272">
        <v>812624</v>
      </c>
      <c r="B2467" s="272" t="s">
        <v>712</v>
      </c>
      <c r="C2467" s="272" t="s">
        <v>264</v>
      </c>
      <c r="D2467" s="272" t="s">
        <v>264</v>
      </c>
      <c r="E2467" s="272" t="s">
        <v>263</v>
      </c>
      <c r="F2467" s="272" t="s">
        <v>264</v>
      </c>
      <c r="G2467" s="272" t="s">
        <v>264</v>
      </c>
      <c r="H2467" s="272" t="s">
        <v>264</v>
      </c>
      <c r="I2467" s="272" t="s">
        <v>263</v>
      </c>
      <c r="J2467" s="272" t="s">
        <v>263</v>
      </c>
      <c r="K2467" s="272" t="s">
        <v>263</v>
      </c>
      <c r="L2467" s="272" t="s">
        <v>263</v>
      </c>
      <c r="M2467" s="272" t="s">
        <v>263</v>
      </c>
      <c r="N2467" s="272" t="s">
        <v>263</v>
      </c>
    </row>
    <row r="2468" spans="1:14">
      <c r="A2468" s="272">
        <v>812626</v>
      </c>
      <c r="B2468" s="272" t="s">
        <v>712</v>
      </c>
      <c r="C2468" s="272" t="s">
        <v>264</v>
      </c>
      <c r="D2468" s="272" t="s">
        <v>264</v>
      </c>
      <c r="H2468" s="272" t="s">
        <v>264</v>
      </c>
      <c r="I2468" s="272" t="s">
        <v>263</v>
      </c>
      <c r="J2468" s="272" t="s">
        <v>263</v>
      </c>
      <c r="K2468" s="272" t="s">
        <v>263</v>
      </c>
      <c r="L2468" s="272" t="s">
        <v>263</v>
      </c>
      <c r="M2468" s="272" t="s">
        <v>263</v>
      </c>
      <c r="N2468" s="272" t="s">
        <v>263</v>
      </c>
    </row>
    <row r="2469" spans="1:14">
      <c r="A2469" s="272">
        <v>812627</v>
      </c>
      <c r="B2469" s="272" t="s">
        <v>712</v>
      </c>
      <c r="C2469" s="272" t="s">
        <v>264</v>
      </c>
      <c r="D2469" s="272" t="s">
        <v>264</v>
      </c>
      <c r="E2469" s="272" t="s">
        <v>264</v>
      </c>
      <c r="F2469" s="272" t="s">
        <v>264</v>
      </c>
      <c r="G2469" s="272" t="s">
        <v>264</v>
      </c>
      <c r="H2469" s="272" t="s">
        <v>264</v>
      </c>
      <c r="I2469" s="272" t="s">
        <v>263</v>
      </c>
      <c r="J2469" s="272" t="s">
        <v>263</v>
      </c>
      <c r="K2469" s="272" t="s">
        <v>263</v>
      </c>
      <c r="L2469" s="272" t="s">
        <v>263</v>
      </c>
      <c r="M2469" s="272" t="s">
        <v>263</v>
      </c>
      <c r="N2469" s="272" t="s">
        <v>263</v>
      </c>
    </row>
    <row r="2470" spans="1:14">
      <c r="A2470" s="272">
        <v>812628</v>
      </c>
      <c r="B2470" s="272" t="s">
        <v>712</v>
      </c>
      <c r="C2470" s="272" t="s">
        <v>264</v>
      </c>
      <c r="D2470" s="272" t="s">
        <v>263</v>
      </c>
      <c r="E2470" s="272" t="s">
        <v>263</v>
      </c>
      <c r="F2470" s="272" t="s">
        <v>264</v>
      </c>
      <c r="G2470" s="272" t="s">
        <v>264</v>
      </c>
      <c r="H2470" s="272" t="s">
        <v>264</v>
      </c>
      <c r="I2470" s="272" t="s">
        <v>263</v>
      </c>
      <c r="J2470" s="272" t="s">
        <v>263</v>
      </c>
      <c r="K2470" s="272" t="s">
        <v>263</v>
      </c>
      <c r="L2470" s="272" t="s">
        <v>263</v>
      </c>
      <c r="M2470" s="272" t="s">
        <v>263</v>
      </c>
      <c r="N2470" s="272" t="s">
        <v>263</v>
      </c>
    </row>
    <row r="2471" spans="1:14">
      <c r="A2471" s="272">
        <v>812629</v>
      </c>
      <c r="B2471" s="272" t="s">
        <v>712</v>
      </c>
      <c r="C2471" s="272" t="s">
        <v>264</v>
      </c>
      <c r="D2471" s="272" t="s">
        <v>263</v>
      </c>
      <c r="E2471" s="272" t="s">
        <v>264</v>
      </c>
      <c r="F2471" s="272" t="s">
        <v>263</v>
      </c>
      <c r="G2471" s="272" t="s">
        <v>263</v>
      </c>
      <c r="H2471" s="272" t="s">
        <v>263</v>
      </c>
      <c r="I2471" s="272" t="s">
        <v>263</v>
      </c>
      <c r="J2471" s="272" t="s">
        <v>263</v>
      </c>
      <c r="K2471" s="272" t="s">
        <v>263</v>
      </c>
      <c r="L2471" s="272" t="s">
        <v>263</v>
      </c>
      <c r="M2471" s="272" t="s">
        <v>263</v>
      </c>
      <c r="N2471" s="272" t="s">
        <v>263</v>
      </c>
    </row>
    <row r="2472" spans="1:14">
      <c r="A2472" s="272">
        <v>812630</v>
      </c>
      <c r="B2472" s="272" t="s">
        <v>712</v>
      </c>
      <c r="C2472" s="272" t="s">
        <v>264</v>
      </c>
      <c r="D2472" s="272" t="s">
        <v>263</v>
      </c>
      <c r="E2472" s="272" t="s">
        <v>263</v>
      </c>
      <c r="F2472" s="272" t="s">
        <v>264</v>
      </c>
      <c r="G2472" s="272" t="s">
        <v>263</v>
      </c>
      <c r="H2472" s="272" t="s">
        <v>263</v>
      </c>
      <c r="I2472" s="272" t="s">
        <v>263</v>
      </c>
      <c r="J2472" s="272" t="s">
        <v>263</v>
      </c>
      <c r="K2472" s="272" t="s">
        <v>263</v>
      </c>
      <c r="L2472" s="272" t="s">
        <v>263</v>
      </c>
      <c r="M2472" s="272" t="s">
        <v>263</v>
      </c>
      <c r="N2472" s="272" t="s">
        <v>263</v>
      </c>
    </row>
    <row r="2473" spans="1:14">
      <c r="A2473" s="272">
        <v>812631</v>
      </c>
      <c r="B2473" s="272" t="s">
        <v>712</v>
      </c>
      <c r="C2473" s="272" t="s">
        <v>264</v>
      </c>
      <c r="D2473" s="272" t="s">
        <v>263</v>
      </c>
      <c r="E2473" s="272" t="s">
        <v>264</v>
      </c>
      <c r="F2473" s="272" t="s">
        <v>264</v>
      </c>
      <c r="G2473" s="272" t="s">
        <v>263</v>
      </c>
      <c r="H2473" s="272" t="s">
        <v>264</v>
      </c>
      <c r="I2473" s="272" t="s">
        <v>263</v>
      </c>
      <c r="J2473" s="272" t="s">
        <v>263</v>
      </c>
      <c r="K2473" s="272" t="s">
        <v>263</v>
      </c>
      <c r="L2473" s="272" t="s">
        <v>263</v>
      </c>
      <c r="M2473" s="272" t="s">
        <v>263</v>
      </c>
      <c r="N2473" s="272" t="s">
        <v>263</v>
      </c>
    </row>
    <row r="2474" spans="1:14">
      <c r="A2474" s="272">
        <v>812632</v>
      </c>
      <c r="B2474" s="272" t="s">
        <v>712</v>
      </c>
      <c r="C2474" s="272" t="s">
        <v>264</v>
      </c>
      <c r="D2474" s="272" t="s">
        <v>264</v>
      </c>
      <c r="E2474" s="272" t="s">
        <v>264</v>
      </c>
      <c r="F2474" s="272" t="s">
        <v>264</v>
      </c>
      <c r="G2474" s="272" t="s">
        <v>264</v>
      </c>
      <c r="H2474" s="272" t="s">
        <v>264</v>
      </c>
      <c r="I2474" s="272" t="s">
        <v>263</v>
      </c>
      <c r="J2474" s="272" t="s">
        <v>263</v>
      </c>
      <c r="K2474" s="272" t="s">
        <v>263</v>
      </c>
      <c r="L2474" s="272" t="s">
        <v>263</v>
      </c>
      <c r="M2474" s="272" t="s">
        <v>263</v>
      </c>
      <c r="N2474" s="272" t="s">
        <v>263</v>
      </c>
    </row>
    <row r="2475" spans="1:14">
      <c r="A2475" s="272">
        <v>812633</v>
      </c>
      <c r="B2475" s="272" t="s">
        <v>712</v>
      </c>
      <c r="C2475" s="272" t="s">
        <v>264</v>
      </c>
      <c r="D2475" s="272" t="s">
        <v>264</v>
      </c>
      <c r="E2475" s="272" t="s">
        <v>264</v>
      </c>
      <c r="F2475" s="272" t="s">
        <v>263</v>
      </c>
      <c r="G2475" s="272" t="s">
        <v>264</v>
      </c>
      <c r="H2475" s="272" t="s">
        <v>264</v>
      </c>
      <c r="I2475" s="272" t="s">
        <v>263</v>
      </c>
      <c r="J2475" s="272" t="s">
        <v>263</v>
      </c>
      <c r="K2475" s="272" t="s">
        <v>263</v>
      </c>
      <c r="L2475" s="272" t="s">
        <v>263</v>
      </c>
      <c r="M2475" s="272" t="s">
        <v>263</v>
      </c>
      <c r="N2475" s="272" t="s">
        <v>263</v>
      </c>
    </row>
    <row r="2476" spans="1:14">
      <c r="A2476" s="272">
        <v>812634</v>
      </c>
      <c r="B2476" s="272" t="s">
        <v>712</v>
      </c>
      <c r="C2476" s="272" t="s">
        <v>263</v>
      </c>
      <c r="D2476" s="272" t="s">
        <v>264</v>
      </c>
      <c r="E2476" s="272" t="s">
        <v>263</v>
      </c>
      <c r="F2476" s="272" t="s">
        <v>264</v>
      </c>
      <c r="G2476" s="272" t="s">
        <v>264</v>
      </c>
      <c r="H2476" s="272" t="s">
        <v>264</v>
      </c>
      <c r="I2476" s="272" t="s">
        <v>263</v>
      </c>
      <c r="J2476" s="272" t="s">
        <v>263</v>
      </c>
      <c r="K2476" s="272" t="s">
        <v>263</v>
      </c>
      <c r="L2476" s="272" t="s">
        <v>263</v>
      </c>
      <c r="M2476" s="272" t="s">
        <v>263</v>
      </c>
      <c r="N2476" s="272" t="s">
        <v>263</v>
      </c>
    </row>
    <row r="2477" spans="1:14">
      <c r="A2477" s="272">
        <v>812636</v>
      </c>
      <c r="B2477" s="272" t="s">
        <v>712</v>
      </c>
      <c r="C2477" s="272" t="s">
        <v>264</v>
      </c>
      <c r="D2477" s="272" t="s">
        <v>263</v>
      </c>
      <c r="E2477" s="272" t="s">
        <v>264</v>
      </c>
      <c r="F2477" s="272" t="s">
        <v>263</v>
      </c>
      <c r="G2477" s="272" t="s">
        <v>263</v>
      </c>
      <c r="H2477" s="272" t="s">
        <v>264</v>
      </c>
      <c r="I2477" s="272" t="s">
        <v>263</v>
      </c>
      <c r="J2477" s="272" t="s">
        <v>263</v>
      </c>
      <c r="K2477" s="272" t="s">
        <v>263</v>
      </c>
      <c r="L2477" s="272" t="s">
        <v>263</v>
      </c>
      <c r="M2477" s="272" t="s">
        <v>263</v>
      </c>
      <c r="N2477" s="272" t="s">
        <v>263</v>
      </c>
    </row>
    <row r="2478" spans="1:14">
      <c r="A2478" s="272">
        <v>812637</v>
      </c>
      <c r="B2478" s="272" t="s">
        <v>712</v>
      </c>
      <c r="C2478" s="272" t="s">
        <v>264</v>
      </c>
      <c r="D2478" s="272" t="s">
        <v>264</v>
      </c>
      <c r="E2478" s="272" t="s">
        <v>264</v>
      </c>
      <c r="F2478" s="272" t="s">
        <v>264</v>
      </c>
      <c r="G2478" s="272" t="s">
        <v>264</v>
      </c>
      <c r="H2478" s="272" t="s">
        <v>264</v>
      </c>
      <c r="I2478" s="272" t="s">
        <v>263</v>
      </c>
      <c r="J2478" s="272" t="s">
        <v>263</v>
      </c>
      <c r="K2478" s="272" t="s">
        <v>263</v>
      </c>
      <c r="L2478" s="272" t="s">
        <v>263</v>
      </c>
      <c r="M2478" s="272" t="s">
        <v>263</v>
      </c>
      <c r="N2478" s="272" t="s">
        <v>263</v>
      </c>
    </row>
    <row r="2479" spans="1:14">
      <c r="A2479" s="272">
        <v>812638</v>
      </c>
      <c r="B2479" s="272" t="s">
        <v>712</v>
      </c>
      <c r="C2479" s="272" t="s">
        <v>263</v>
      </c>
      <c r="D2479" s="272" t="s">
        <v>264</v>
      </c>
      <c r="E2479" s="272" t="s">
        <v>263</v>
      </c>
      <c r="F2479" s="272" t="s">
        <v>264</v>
      </c>
      <c r="G2479" s="272" t="s">
        <v>264</v>
      </c>
      <c r="I2479" s="272" t="s">
        <v>263</v>
      </c>
      <c r="J2479" s="272" t="s">
        <v>263</v>
      </c>
      <c r="K2479" s="272" t="s">
        <v>263</v>
      </c>
      <c r="L2479" s="272" t="s">
        <v>263</v>
      </c>
      <c r="M2479" s="272" t="s">
        <v>263</v>
      </c>
      <c r="N2479" s="272" t="s">
        <v>263</v>
      </c>
    </row>
    <row r="2480" spans="1:14">
      <c r="A2480" s="272">
        <v>812639</v>
      </c>
      <c r="B2480" s="272" t="s">
        <v>712</v>
      </c>
      <c r="C2480" s="272" t="s">
        <v>264</v>
      </c>
      <c r="D2480" s="272" t="s">
        <v>263</v>
      </c>
      <c r="E2480" s="272" t="s">
        <v>263</v>
      </c>
      <c r="F2480" s="272" t="s">
        <v>264</v>
      </c>
      <c r="G2480" s="272" t="s">
        <v>264</v>
      </c>
      <c r="H2480" s="272" t="s">
        <v>264</v>
      </c>
      <c r="I2480" s="272" t="s">
        <v>263</v>
      </c>
      <c r="J2480" s="272" t="s">
        <v>263</v>
      </c>
      <c r="K2480" s="272" t="s">
        <v>263</v>
      </c>
      <c r="L2480" s="272" t="s">
        <v>263</v>
      </c>
      <c r="M2480" s="272" t="s">
        <v>263</v>
      </c>
      <c r="N2480" s="272" t="s">
        <v>263</v>
      </c>
    </row>
    <row r="2481" spans="1:14">
      <c r="A2481" s="272">
        <v>812640</v>
      </c>
      <c r="B2481" s="272" t="s">
        <v>712</v>
      </c>
      <c r="C2481" s="272" t="s">
        <v>264</v>
      </c>
      <c r="D2481" s="272" t="s">
        <v>264</v>
      </c>
      <c r="E2481" s="272" t="s">
        <v>264</v>
      </c>
      <c r="F2481" s="272" t="s">
        <v>264</v>
      </c>
      <c r="G2481" s="272" t="s">
        <v>264</v>
      </c>
      <c r="H2481" s="272" t="s">
        <v>263</v>
      </c>
      <c r="I2481" s="272" t="s">
        <v>263</v>
      </c>
      <c r="J2481" s="272" t="s">
        <v>263</v>
      </c>
      <c r="K2481" s="272" t="s">
        <v>263</v>
      </c>
      <c r="L2481" s="272" t="s">
        <v>263</v>
      </c>
      <c r="M2481" s="272" t="s">
        <v>263</v>
      </c>
      <c r="N2481" s="272" t="s">
        <v>263</v>
      </c>
    </row>
    <row r="2482" spans="1:14">
      <c r="A2482" s="272">
        <v>812641</v>
      </c>
      <c r="B2482" s="272" t="s">
        <v>712</v>
      </c>
      <c r="C2482" s="272" t="s">
        <v>264</v>
      </c>
      <c r="D2482" s="272" t="s">
        <v>263</v>
      </c>
      <c r="E2482" s="272" t="s">
        <v>264</v>
      </c>
      <c r="F2482" s="272" t="s">
        <v>263</v>
      </c>
      <c r="G2482" s="272" t="s">
        <v>263</v>
      </c>
      <c r="H2482" s="272" t="s">
        <v>263</v>
      </c>
      <c r="I2482" s="272" t="s">
        <v>263</v>
      </c>
      <c r="J2482" s="272" t="s">
        <v>263</v>
      </c>
      <c r="K2482" s="272" t="s">
        <v>263</v>
      </c>
      <c r="L2482" s="272" t="s">
        <v>263</v>
      </c>
      <c r="M2482" s="272" t="s">
        <v>263</v>
      </c>
      <c r="N2482" s="272" t="s">
        <v>263</v>
      </c>
    </row>
    <row r="2483" spans="1:14">
      <c r="A2483" s="272">
        <v>812642</v>
      </c>
      <c r="B2483" s="272" t="s">
        <v>712</v>
      </c>
      <c r="C2483" s="272" t="s">
        <v>264</v>
      </c>
      <c r="D2483" s="272" t="s">
        <v>264</v>
      </c>
      <c r="E2483" s="272" t="s">
        <v>263</v>
      </c>
      <c r="F2483" s="272" t="s">
        <v>263</v>
      </c>
      <c r="G2483" s="272" t="s">
        <v>263</v>
      </c>
      <c r="H2483" s="272" t="s">
        <v>263</v>
      </c>
      <c r="I2483" s="272" t="s">
        <v>263</v>
      </c>
      <c r="J2483" s="272" t="s">
        <v>263</v>
      </c>
      <c r="K2483" s="272" t="s">
        <v>263</v>
      </c>
      <c r="L2483" s="272" t="s">
        <v>263</v>
      </c>
      <c r="M2483" s="272" t="s">
        <v>263</v>
      </c>
      <c r="N2483" s="272" t="s">
        <v>263</v>
      </c>
    </row>
    <row r="2484" spans="1:14">
      <c r="A2484" s="272">
        <v>812645</v>
      </c>
      <c r="B2484" s="272" t="s">
        <v>712</v>
      </c>
      <c r="C2484" s="272" t="s">
        <v>264</v>
      </c>
      <c r="D2484" s="272" t="s">
        <v>264</v>
      </c>
      <c r="E2484" s="272" t="s">
        <v>263</v>
      </c>
      <c r="F2484" s="272" t="s">
        <v>264</v>
      </c>
      <c r="G2484" s="272" t="s">
        <v>264</v>
      </c>
      <c r="H2484" s="272" t="s">
        <v>264</v>
      </c>
      <c r="I2484" s="272" t="s">
        <v>263</v>
      </c>
      <c r="J2484" s="272" t="s">
        <v>263</v>
      </c>
      <c r="K2484" s="272" t="s">
        <v>263</v>
      </c>
      <c r="L2484" s="272" t="s">
        <v>263</v>
      </c>
      <c r="M2484" s="272" t="s">
        <v>263</v>
      </c>
      <c r="N2484" s="272" t="s">
        <v>263</v>
      </c>
    </row>
    <row r="2485" spans="1:14">
      <c r="A2485" s="272">
        <v>812646</v>
      </c>
      <c r="B2485" s="272" t="s">
        <v>712</v>
      </c>
      <c r="C2485" s="272" t="s">
        <v>264</v>
      </c>
      <c r="D2485" s="272" t="s">
        <v>264</v>
      </c>
      <c r="E2485" s="272" t="s">
        <v>264</v>
      </c>
      <c r="F2485" s="272" t="s">
        <v>264</v>
      </c>
      <c r="G2485" s="272" t="s">
        <v>263</v>
      </c>
      <c r="H2485" s="272" t="s">
        <v>263</v>
      </c>
      <c r="I2485" s="272" t="s">
        <v>263</v>
      </c>
      <c r="J2485" s="272" t="s">
        <v>263</v>
      </c>
      <c r="K2485" s="272" t="s">
        <v>263</v>
      </c>
      <c r="L2485" s="272" t="s">
        <v>263</v>
      </c>
      <c r="M2485" s="272" t="s">
        <v>263</v>
      </c>
      <c r="N2485" s="272" t="s">
        <v>263</v>
      </c>
    </row>
    <row r="2486" spans="1:14">
      <c r="A2486" s="272">
        <v>812647</v>
      </c>
      <c r="B2486" s="272" t="s">
        <v>712</v>
      </c>
      <c r="C2486" s="272" t="s">
        <v>264</v>
      </c>
      <c r="D2486" s="272" t="s">
        <v>264</v>
      </c>
      <c r="E2486" s="272" t="s">
        <v>263</v>
      </c>
      <c r="F2486" s="272" t="s">
        <v>264</v>
      </c>
      <c r="G2486" s="272" t="s">
        <v>264</v>
      </c>
      <c r="H2486" s="272" t="s">
        <v>264</v>
      </c>
      <c r="I2486" s="272" t="s">
        <v>263</v>
      </c>
      <c r="J2486" s="272" t="s">
        <v>263</v>
      </c>
      <c r="K2486" s="272" t="s">
        <v>263</v>
      </c>
      <c r="L2486" s="272" t="s">
        <v>263</v>
      </c>
      <c r="M2486" s="272" t="s">
        <v>263</v>
      </c>
      <c r="N2486" s="272" t="s">
        <v>263</v>
      </c>
    </row>
    <row r="2487" spans="1:14">
      <c r="A2487" s="272">
        <v>812648</v>
      </c>
      <c r="B2487" s="272" t="s">
        <v>712</v>
      </c>
      <c r="C2487" s="272" t="s">
        <v>264</v>
      </c>
      <c r="D2487" s="272" t="s">
        <v>263</v>
      </c>
      <c r="E2487" s="272" t="s">
        <v>264</v>
      </c>
      <c r="F2487" s="272" t="s">
        <v>264</v>
      </c>
      <c r="G2487" s="272" t="s">
        <v>263</v>
      </c>
      <c r="H2487" s="272" t="s">
        <v>264</v>
      </c>
      <c r="I2487" s="272" t="s">
        <v>263</v>
      </c>
      <c r="J2487" s="272" t="s">
        <v>263</v>
      </c>
      <c r="K2487" s="272" t="s">
        <v>263</v>
      </c>
      <c r="L2487" s="272" t="s">
        <v>263</v>
      </c>
      <c r="M2487" s="272" t="s">
        <v>263</v>
      </c>
      <c r="N2487" s="272" t="s">
        <v>263</v>
      </c>
    </row>
    <row r="2488" spans="1:14">
      <c r="A2488" s="272">
        <v>812649</v>
      </c>
      <c r="B2488" s="272" t="s">
        <v>712</v>
      </c>
      <c r="C2488" s="272" t="s">
        <v>264</v>
      </c>
      <c r="D2488" s="272" t="s">
        <v>264</v>
      </c>
      <c r="E2488" s="272" t="s">
        <v>263</v>
      </c>
      <c r="F2488" s="272" t="s">
        <v>264</v>
      </c>
      <c r="G2488" s="272" t="s">
        <v>264</v>
      </c>
      <c r="H2488" s="272" t="s">
        <v>264</v>
      </c>
      <c r="I2488" s="272" t="s">
        <v>263</v>
      </c>
      <c r="J2488" s="272" t="s">
        <v>263</v>
      </c>
      <c r="K2488" s="272" t="s">
        <v>263</v>
      </c>
      <c r="L2488" s="272" t="s">
        <v>263</v>
      </c>
      <c r="M2488" s="272" t="s">
        <v>263</v>
      </c>
      <c r="N2488" s="272" t="s">
        <v>263</v>
      </c>
    </row>
    <row r="2489" spans="1:14">
      <c r="A2489" s="272">
        <v>812650</v>
      </c>
      <c r="B2489" s="272" t="s">
        <v>712</v>
      </c>
      <c r="C2489" s="272" t="s">
        <v>263</v>
      </c>
      <c r="D2489" s="272" t="s">
        <v>264</v>
      </c>
      <c r="E2489" s="272" t="s">
        <v>264</v>
      </c>
      <c r="F2489" s="272" t="s">
        <v>264</v>
      </c>
      <c r="G2489" s="272" t="s">
        <v>263</v>
      </c>
      <c r="H2489" s="272" t="s">
        <v>263</v>
      </c>
      <c r="I2489" s="272" t="s">
        <v>263</v>
      </c>
      <c r="J2489" s="272" t="s">
        <v>263</v>
      </c>
      <c r="K2489" s="272" t="s">
        <v>263</v>
      </c>
      <c r="L2489" s="272" t="s">
        <v>263</v>
      </c>
      <c r="M2489" s="272" t="s">
        <v>263</v>
      </c>
      <c r="N2489" s="272" t="s">
        <v>263</v>
      </c>
    </row>
    <row r="2490" spans="1:14">
      <c r="A2490" s="272">
        <v>812651</v>
      </c>
      <c r="B2490" s="272" t="s">
        <v>712</v>
      </c>
      <c r="C2490" s="272" t="s">
        <v>264</v>
      </c>
      <c r="D2490" s="272" t="s">
        <v>264</v>
      </c>
      <c r="E2490" s="272" t="s">
        <v>264</v>
      </c>
      <c r="F2490" s="272" t="s">
        <v>264</v>
      </c>
      <c r="G2490" s="272" t="s">
        <v>263</v>
      </c>
      <c r="H2490" s="272" t="s">
        <v>264</v>
      </c>
      <c r="I2490" s="272" t="s">
        <v>263</v>
      </c>
      <c r="J2490" s="272" t="s">
        <v>263</v>
      </c>
      <c r="K2490" s="272" t="s">
        <v>263</v>
      </c>
      <c r="L2490" s="272" t="s">
        <v>263</v>
      </c>
      <c r="M2490" s="272" t="s">
        <v>263</v>
      </c>
      <c r="N2490" s="272" t="s">
        <v>263</v>
      </c>
    </row>
    <row r="2491" spans="1:14">
      <c r="A2491" s="272">
        <v>812652</v>
      </c>
      <c r="B2491" s="272" t="s">
        <v>712</v>
      </c>
      <c r="C2491" s="272" t="s">
        <v>264</v>
      </c>
      <c r="D2491" s="272" t="s">
        <v>264</v>
      </c>
      <c r="E2491" s="272" t="s">
        <v>264</v>
      </c>
      <c r="F2491" s="272" t="s">
        <v>264</v>
      </c>
      <c r="G2491" s="272" t="s">
        <v>264</v>
      </c>
      <c r="H2491" s="272" t="s">
        <v>264</v>
      </c>
      <c r="I2491" s="272" t="s">
        <v>263</v>
      </c>
      <c r="J2491" s="272" t="s">
        <v>263</v>
      </c>
      <c r="K2491" s="272" t="s">
        <v>263</v>
      </c>
      <c r="L2491" s="272" t="s">
        <v>263</v>
      </c>
      <c r="M2491" s="272" t="s">
        <v>263</v>
      </c>
      <c r="N2491" s="272" t="s">
        <v>263</v>
      </c>
    </row>
    <row r="2492" spans="1:14">
      <c r="A2492" s="272">
        <v>812653</v>
      </c>
      <c r="B2492" s="272" t="s">
        <v>712</v>
      </c>
      <c r="C2492" s="272" t="s">
        <v>264</v>
      </c>
      <c r="D2492" s="272" t="s">
        <v>264</v>
      </c>
      <c r="E2492" s="272" t="s">
        <v>264</v>
      </c>
      <c r="F2492" s="272" t="s">
        <v>264</v>
      </c>
      <c r="G2492" s="272" t="s">
        <v>264</v>
      </c>
      <c r="H2492" s="272" t="s">
        <v>264</v>
      </c>
      <c r="I2492" s="272" t="s">
        <v>263</v>
      </c>
      <c r="J2492" s="272" t="s">
        <v>263</v>
      </c>
      <c r="K2492" s="272" t="s">
        <v>263</v>
      </c>
      <c r="L2492" s="272" t="s">
        <v>263</v>
      </c>
      <c r="M2492" s="272" t="s">
        <v>263</v>
      </c>
      <c r="N2492" s="272" t="s">
        <v>263</v>
      </c>
    </row>
    <row r="2493" spans="1:14">
      <c r="A2493" s="272">
        <v>812654</v>
      </c>
      <c r="B2493" s="272" t="s">
        <v>712</v>
      </c>
      <c r="C2493" s="272" t="s">
        <v>264</v>
      </c>
      <c r="D2493" s="272" t="s">
        <v>263</v>
      </c>
      <c r="E2493" s="272" t="s">
        <v>264</v>
      </c>
      <c r="F2493" s="272" t="s">
        <v>264</v>
      </c>
      <c r="G2493" s="272" t="s">
        <v>264</v>
      </c>
      <c r="H2493" s="272" t="s">
        <v>264</v>
      </c>
      <c r="I2493" s="272" t="s">
        <v>263</v>
      </c>
      <c r="J2493" s="272" t="s">
        <v>263</v>
      </c>
      <c r="K2493" s="272" t="s">
        <v>263</v>
      </c>
      <c r="L2493" s="272" t="s">
        <v>263</v>
      </c>
      <c r="M2493" s="272" t="s">
        <v>263</v>
      </c>
      <c r="N2493" s="272" t="s">
        <v>263</v>
      </c>
    </row>
    <row r="2494" spans="1:14">
      <c r="A2494" s="272">
        <v>812655</v>
      </c>
      <c r="B2494" s="272" t="s">
        <v>712</v>
      </c>
      <c r="C2494" s="272" t="s">
        <v>263</v>
      </c>
      <c r="D2494" s="272" t="s">
        <v>264</v>
      </c>
      <c r="E2494" s="272" t="s">
        <v>264</v>
      </c>
      <c r="F2494" s="272" t="s">
        <v>264</v>
      </c>
      <c r="G2494" s="272" t="s">
        <v>264</v>
      </c>
      <c r="H2494" s="272" t="s">
        <v>264</v>
      </c>
      <c r="I2494" s="272" t="s">
        <v>263</v>
      </c>
      <c r="J2494" s="272" t="s">
        <v>263</v>
      </c>
      <c r="K2494" s="272" t="s">
        <v>263</v>
      </c>
      <c r="L2494" s="272" t="s">
        <v>263</v>
      </c>
      <c r="M2494" s="272" t="s">
        <v>263</v>
      </c>
      <c r="N2494" s="272" t="s">
        <v>263</v>
      </c>
    </row>
    <row r="2495" spans="1:14">
      <c r="A2495" s="272">
        <v>812656</v>
      </c>
      <c r="B2495" s="272" t="s">
        <v>712</v>
      </c>
      <c r="C2495" s="272" t="s">
        <v>264</v>
      </c>
      <c r="D2495" s="272" t="s">
        <v>264</v>
      </c>
      <c r="E2495" s="272" t="s">
        <v>264</v>
      </c>
      <c r="F2495" s="272" t="s">
        <v>264</v>
      </c>
      <c r="G2495" s="272" t="s">
        <v>264</v>
      </c>
      <c r="H2495" s="272" t="s">
        <v>264</v>
      </c>
      <c r="I2495" s="272" t="s">
        <v>263</v>
      </c>
      <c r="J2495" s="272" t="s">
        <v>263</v>
      </c>
      <c r="K2495" s="272" t="s">
        <v>263</v>
      </c>
      <c r="L2495" s="272" t="s">
        <v>263</v>
      </c>
      <c r="M2495" s="272" t="s">
        <v>263</v>
      </c>
      <c r="N2495" s="272" t="s">
        <v>263</v>
      </c>
    </row>
    <row r="2496" spans="1:14">
      <c r="A2496" s="272">
        <v>812657</v>
      </c>
      <c r="B2496" s="272" t="s">
        <v>712</v>
      </c>
      <c r="C2496" s="272" t="s">
        <v>264</v>
      </c>
      <c r="D2496" s="272" t="s">
        <v>264</v>
      </c>
      <c r="E2496" s="272" t="s">
        <v>263</v>
      </c>
      <c r="F2496" s="272" t="s">
        <v>264</v>
      </c>
      <c r="G2496" s="272" t="s">
        <v>264</v>
      </c>
      <c r="H2496" s="272" t="s">
        <v>263</v>
      </c>
      <c r="I2496" s="272" t="s">
        <v>263</v>
      </c>
      <c r="J2496" s="272" t="s">
        <v>263</v>
      </c>
      <c r="K2496" s="272" t="s">
        <v>263</v>
      </c>
      <c r="L2496" s="272" t="s">
        <v>263</v>
      </c>
      <c r="M2496" s="272" t="s">
        <v>263</v>
      </c>
      <c r="N2496" s="272" t="s">
        <v>263</v>
      </c>
    </row>
    <row r="2497" spans="1:14">
      <c r="A2497" s="272">
        <v>812658</v>
      </c>
      <c r="B2497" s="272" t="s">
        <v>712</v>
      </c>
      <c r="C2497" s="272" t="s">
        <v>264</v>
      </c>
      <c r="D2497" s="272" t="s">
        <v>714</v>
      </c>
      <c r="E2497" s="272" t="s">
        <v>264</v>
      </c>
      <c r="F2497" s="272" t="s">
        <v>264</v>
      </c>
      <c r="G2497" s="272" t="s">
        <v>264</v>
      </c>
      <c r="H2497" s="272" t="s">
        <v>264</v>
      </c>
      <c r="I2497" s="272" t="s">
        <v>263</v>
      </c>
      <c r="J2497" s="272" t="s">
        <v>263</v>
      </c>
      <c r="K2497" s="272" t="s">
        <v>263</v>
      </c>
      <c r="L2497" s="272" t="s">
        <v>263</v>
      </c>
      <c r="M2497" s="272" t="s">
        <v>263</v>
      </c>
      <c r="N2497" s="272" t="s">
        <v>263</v>
      </c>
    </row>
    <row r="2498" spans="1:14">
      <c r="A2498" s="272">
        <v>812659</v>
      </c>
      <c r="B2498" s="272" t="s">
        <v>712</v>
      </c>
      <c r="C2498" s="272" t="s">
        <v>264</v>
      </c>
      <c r="D2498" s="272" t="s">
        <v>264</v>
      </c>
      <c r="E2498" s="272" t="s">
        <v>264</v>
      </c>
      <c r="F2498" s="272" t="s">
        <v>264</v>
      </c>
      <c r="G2498" s="272" t="s">
        <v>264</v>
      </c>
      <c r="H2498" s="272" t="s">
        <v>264</v>
      </c>
      <c r="I2498" s="272" t="s">
        <v>263</v>
      </c>
      <c r="J2498" s="272" t="s">
        <v>263</v>
      </c>
      <c r="K2498" s="272" t="s">
        <v>263</v>
      </c>
      <c r="L2498" s="272" t="s">
        <v>263</v>
      </c>
      <c r="M2498" s="272" t="s">
        <v>263</v>
      </c>
      <c r="N2498" s="272" t="s">
        <v>263</v>
      </c>
    </row>
    <row r="2499" spans="1:14">
      <c r="A2499" s="272">
        <v>812660</v>
      </c>
      <c r="B2499" s="272" t="s">
        <v>712</v>
      </c>
      <c r="C2499" s="272" t="s">
        <v>264</v>
      </c>
      <c r="D2499" s="272" t="s">
        <v>263</v>
      </c>
      <c r="E2499" s="272" t="s">
        <v>263</v>
      </c>
      <c r="F2499" s="272" t="s">
        <v>264</v>
      </c>
      <c r="G2499" s="272" t="s">
        <v>264</v>
      </c>
      <c r="H2499" s="272" t="s">
        <v>264</v>
      </c>
      <c r="I2499" s="272" t="s">
        <v>263</v>
      </c>
      <c r="J2499" s="272" t="s">
        <v>263</v>
      </c>
      <c r="K2499" s="272" t="s">
        <v>263</v>
      </c>
      <c r="L2499" s="272" t="s">
        <v>263</v>
      </c>
      <c r="M2499" s="272" t="s">
        <v>263</v>
      </c>
      <c r="N2499" s="272" t="s">
        <v>263</v>
      </c>
    </row>
    <row r="2500" spans="1:14">
      <c r="A2500" s="272">
        <v>812661</v>
      </c>
      <c r="B2500" s="272" t="s">
        <v>712</v>
      </c>
      <c r="C2500" s="272" t="s">
        <v>264</v>
      </c>
      <c r="D2500" s="272" t="s">
        <v>263</v>
      </c>
      <c r="E2500" s="272" t="s">
        <v>263</v>
      </c>
      <c r="F2500" s="272" t="s">
        <v>264</v>
      </c>
      <c r="G2500" s="272" t="s">
        <v>263</v>
      </c>
      <c r="H2500" s="272" t="s">
        <v>264</v>
      </c>
      <c r="I2500" s="272" t="s">
        <v>263</v>
      </c>
      <c r="J2500" s="272" t="s">
        <v>263</v>
      </c>
      <c r="K2500" s="272" t="s">
        <v>263</v>
      </c>
      <c r="L2500" s="272" t="s">
        <v>263</v>
      </c>
      <c r="M2500" s="272" t="s">
        <v>263</v>
      </c>
      <c r="N2500" s="272" t="s">
        <v>263</v>
      </c>
    </row>
    <row r="2501" spans="1:14">
      <c r="A2501" s="272">
        <v>812662</v>
      </c>
      <c r="B2501" s="272" t="s">
        <v>712</v>
      </c>
      <c r="C2501" s="272" t="s">
        <v>264</v>
      </c>
      <c r="D2501" s="272" t="s">
        <v>263</v>
      </c>
      <c r="E2501" s="272" t="s">
        <v>263</v>
      </c>
      <c r="F2501" s="272" t="s">
        <v>263</v>
      </c>
      <c r="G2501" s="272" t="s">
        <v>264</v>
      </c>
      <c r="H2501" s="272" t="s">
        <v>264</v>
      </c>
      <c r="I2501" s="272" t="s">
        <v>263</v>
      </c>
      <c r="J2501" s="272" t="s">
        <v>263</v>
      </c>
      <c r="K2501" s="272" t="s">
        <v>263</v>
      </c>
      <c r="L2501" s="272" t="s">
        <v>263</v>
      </c>
      <c r="M2501" s="272" t="s">
        <v>263</v>
      </c>
      <c r="N2501" s="272" t="s">
        <v>263</v>
      </c>
    </row>
    <row r="2502" spans="1:14">
      <c r="A2502" s="272">
        <v>812663</v>
      </c>
      <c r="B2502" s="272" t="s">
        <v>712</v>
      </c>
      <c r="C2502" s="272" t="s">
        <v>264</v>
      </c>
      <c r="D2502" s="272" t="s">
        <v>264</v>
      </c>
      <c r="E2502" s="272" t="s">
        <v>263</v>
      </c>
      <c r="F2502" s="272" t="s">
        <v>264</v>
      </c>
      <c r="G2502" s="272" t="s">
        <v>263</v>
      </c>
      <c r="H2502" s="272" t="s">
        <v>263</v>
      </c>
      <c r="I2502" s="272" t="s">
        <v>263</v>
      </c>
      <c r="J2502" s="272" t="s">
        <v>263</v>
      </c>
      <c r="K2502" s="272" t="s">
        <v>263</v>
      </c>
      <c r="L2502" s="272" t="s">
        <v>263</v>
      </c>
      <c r="M2502" s="272" t="s">
        <v>263</v>
      </c>
      <c r="N2502" s="272" t="s">
        <v>263</v>
      </c>
    </row>
    <row r="2503" spans="1:14">
      <c r="A2503" s="272">
        <v>812664</v>
      </c>
      <c r="B2503" s="272" t="s">
        <v>712</v>
      </c>
      <c r="C2503" s="272" t="s">
        <v>264</v>
      </c>
      <c r="D2503" s="272" t="s">
        <v>264</v>
      </c>
      <c r="E2503" s="272" t="s">
        <v>264</v>
      </c>
      <c r="F2503" s="272" t="s">
        <v>264</v>
      </c>
      <c r="G2503" s="272" t="s">
        <v>264</v>
      </c>
      <c r="H2503" s="272" t="s">
        <v>264</v>
      </c>
      <c r="I2503" s="272" t="s">
        <v>263</v>
      </c>
      <c r="J2503" s="272" t="s">
        <v>263</v>
      </c>
      <c r="K2503" s="272" t="s">
        <v>263</v>
      </c>
      <c r="L2503" s="272" t="s">
        <v>263</v>
      </c>
      <c r="M2503" s="272" t="s">
        <v>263</v>
      </c>
      <c r="N2503" s="272" t="s">
        <v>263</v>
      </c>
    </row>
    <row r="2504" spans="1:14">
      <c r="A2504" s="272">
        <v>812665</v>
      </c>
      <c r="B2504" s="272" t="s">
        <v>712</v>
      </c>
      <c r="C2504" s="272" t="s">
        <v>264</v>
      </c>
      <c r="D2504" s="272" t="s">
        <v>264</v>
      </c>
      <c r="E2504" s="272" t="s">
        <v>264</v>
      </c>
      <c r="F2504" s="272" t="s">
        <v>264</v>
      </c>
      <c r="G2504" s="272" t="s">
        <v>264</v>
      </c>
      <c r="H2504" s="272" t="s">
        <v>264</v>
      </c>
      <c r="I2504" s="272" t="s">
        <v>263</v>
      </c>
      <c r="J2504" s="272" t="s">
        <v>263</v>
      </c>
      <c r="K2504" s="272" t="s">
        <v>263</v>
      </c>
      <c r="L2504" s="272" t="s">
        <v>263</v>
      </c>
      <c r="M2504" s="272" t="s">
        <v>263</v>
      </c>
      <c r="N2504" s="272" t="s">
        <v>263</v>
      </c>
    </row>
    <row r="2505" spans="1:14">
      <c r="A2505" s="272">
        <v>812666</v>
      </c>
      <c r="B2505" s="272" t="s">
        <v>712</v>
      </c>
      <c r="C2505" s="272" t="s">
        <v>264</v>
      </c>
      <c r="D2505" s="272" t="s">
        <v>264</v>
      </c>
      <c r="E2505" s="272" t="s">
        <v>263</v>
      </c>
      <c r="F2505" s="272" t="s">
        <v>263</v>
      </c>
      <c r="G2505" s="272" t="s">
        <v>264</v>
      </c>
      <c r="H2505" s="272" t="s">
        <v>263</v>
      </c>
      <c r="I2505" s="272" t="s">
        <v>263</v>
      </c>
      <c r="J2505" s="272" t="s">
        <v>263</v>
      </c>
      <c r="K2505" s="272" t="s">
        <v>263</v>
      </c>
      <c r="L2505" s="272" t="s">
        <v>263</v>
      </c>
      <c r="M2505" s="272" t="s">
        <v>263</v>
      </c>
      <c r="N2505" s="272" t="s">
        <v>263</v>
      </c>
    </row>
    <row r="2506" spans="1:14">
      <c r="A2506" s="272">
        <v>812667</v>
      </c>
      <c r="B2506" s="272" t="s">
        <v>712</v>
      </c>
      <c r="C2506" s="272" t="s">
        <v>264</v>
      </c>
      <c r="D2506" s="272" t="s">
        <v>264</v>
      </c>
      <c r="E2506" s="272" t="s">
        <v>264</v>
      </c>
      <c r="F2506" s="272" t="s">
        <v>264</v>
      </c>
      <c r="G2506" s="272" t="s">
        <v>264</v>
      </c>
      <c r="H2506" s="272" t="s">
        <v>264</v>
      </c>
      <c r="I2506" s="272" t="s">
        <v>263</v>
      </c>
      <c r="J2506" s="272" t="s">
        <v>263</v>
      </c>
      <c r="K2506" s="272" t="s">
        <v>263</v>
      </c>
      <c r="L2506" s="272" t="s">
        <v>263</v>
      </c>
      <c r="M2506" s="272" t="s">
        <v>263</v>
      </c>
      <c r="N2506" s="272" t="s">
        <v>263</v>
      </c>
    </row>
    <row r="2507" spans="1:14">
      <c r="A2507" s="272">
        <v>812668</v>
      </c>
      <c r="B2507" s="272" t="s">
        <v>712</v>
      </c>
      <c r="C2507" s="272" t="s">
        <v>264</v>
      </c>
      <c r="D2507" s="272" t="s">
        <v>264</v>
      </c>
      <c r="E2507" s="272" t="s">
        <v>264</v>
      </c>
      <c r="F2507" s="272" t="s">
        <v>264</v>
      </c>
      <c r="G2507" s="272" t="s">
        <v>264</v>
      </c>
      <c r="H2507" s="272" t="s">
        <v>264</v>
      </c>
      <c r="I2507" s="272" t="s">
        <v>263</v>
      </c>
      <c r="J2507" s="272" t="s">
        <v>263</v>
      </c>
      <c r="K2507" s="272" t="s">
        <v>263</v>
      </c>
      <c r="L2507" s="272" t="s">
        <v>263</v>
      </c>
      <c r="M2507" s="272" t="s">
        <v>263</v>
      </c>
      <c r="N2507" s="272" t="s">
        <v>263</v>
      </c>
    </row>
    <row r="2508" spans="1:14">
      <c r="A2508" s="272">
        <v>812669</v>
      </c>
      <c r="B2508" s="272" t="s">
        <v>712</v>
      </c>
      <c r="C2508" s="272" t="s">
        <v>264</v>
      </c>
      <c r="D2508" s="272" t="s">
        <v>264</v>
      </c>
      <c r="E2508" s="272" t="s">
        <v>264</v>
      </c>
      <c r="F2508" s="272" t="s">
        <v>264</v>
      </c>
      <c r="G2508" s="272" t="s">
        <v>264</v>
      </c>
      <c r="H2508" s="272" t="s">
        <v>264</v>
      </c>
      <c r="I2508" s="272" t="s">
        <v>263</v>
      </c>
      <c r="J2508" s="272" t="s">
        <v>263</v>
      </c>
      <c r="K2508" s="272" t="s">
        <v>263</v>
      </c>
      <c r="L2508" s="272" t="s">
        <v>263</v>
      </c>
      <c r="M2508" s="272" t="s">
        <v>263</v>
      </c>
      <c r="N2508" s="272" t="s">
        <v>263</v>
      </c>
    </row>
    <row r="2509" spans="1:14">
      <c r="A2509" s="272">
        <v>812670</v>
      </c>
      <c r="B2509" s="272" t="s">
        <v>712</v>
      </c>
      <c r="C2509" s="272" t="s">
        <v>264</v>
      </c>
      <c r="D2509" s="272" t="s">
        <v>263</v>
      </c>
      <c r="E2509" s="272" t="s">
        <v>263</v>
      </c>
      <c r="F2509" s="272" t="s">
        <v>263</v>
      </c>
      <c r="G2509" s="272" t="s">
        <v>263</v>
      </c>
      <c r="H2509" s="272" t="s">
        <v>264</v>
      </c>
      <c r="I2509" s="272" t="s">
        <v>263</v>
      </c>
      <c r="J2509" s="272" t="s">
        <v>263</v>
      </c>
      <c r="K2509" s="272" t="s">
        <v>263</v>
      </c>
      <c r="L2509" s="272" t="s">
        <v>263</v>
      </c>
      <c r="M2509" s="272" t="s">
        <v>263</v>
      </c>
      <c r="N2509" s="272" t="s">
        <v>263</v>
      </c>
    </row>
    <row r="2510" spans="1:14">
      <c r="A2510" s="272">
        <v>812671</v>
      </c>
      <c r="B2510" s="272" t="s">
        <v>712</v>
      </c>
      <c r="C2510" s="272" t="s">
        <v>264</v>
      </c>
      <c r="D2510" s="272" t="s">
        <v>264</v>
      </c>
      <c r="E2510" s="272" t="s">
        <v>264</v>
      </c>
      <c r="F2510" s="272" t="s">
        <v>264</v>
      </c>
      <c r="G2510" s="272" t="s">
        <v>263</v>
      </c>
      <c r="H2510" s="272" t="s">
        <v>263</v>
      </c>
      <c r="I2510" s="272" t="s">
        <v>263</v>
      </c>
      <c r="J2510" s="272" t="s">
        <v>263</v>
      </c>
      <c r="K2510" s="272" t="s">
        <v>263</v>
      </c>
      <c r="L2510" s="272" t="s">
        <v>263</v>
      </c>
      <c r="M2510" s="272" t="s">
        <v>263</v>
      </c>
      <c r="N2510" s="272" t="s">
        <v>263</v>
      </c>
    </row>
    <row r="2511" spans="1:14">
      <c r="A2511" s="272">
        <v>812672</v>
      </c>
      <c r="B2511" s="272" t="s">
        <v>712</v>
      </c>
      <c r="C2511" s="272" t="s">
        <v>264</v>
      </c>
      <c r="D2511" s="272" t="s">
        <v>264</v>
      </c>
      <c r="E2511" s="272" t="s">
        <v>264</v>
      </c>
      <c r="F2511" s="272" t="s">
        <v>264</v>
      </c>
      <c r="G2511" s="272" t="s">
        <v>264</v>
      </c>
      <c r="H2511" s="272" t="s">
        <v>264</v>
      </c>
      <c r="I2511" s="272" t="s">
        <v>263</v>
      </c>
      <c r="J2511" s="272" t="s">
        <v>263</v>
      </c>
      <c r="K2511" s="272" t="s">
        <v>263</v>
      </c>
      <c r="L2511" s="272" t="s">
        <v>263</v>
      </c>
      <c r="M2511" s="272" t="s">
        <v>263</v>
      </c>
      <c r="N2511" s="272" t="s">
        <v>263</v>
      </c>
    </row>
    <row r="2512" spans="1:14">
      <c r="A2512" s="272">
        <v>812673</v>
      </c>
      <c r="B2512" s="272" t="s">
        <v>712</v>
      </c>
      <c r="C2512" s="272" t="s">
        <v>264</v>
      </c>
      <c r="D2512" s="272" t="s">
        <v>264</v>
      </c>
      <c r="E2512" s="272" t="s">
        <v>264</v>
      </c>
      <c r="F2512" s="272" t="s">
        <v>264</v>
      </c>
      <c r="G2512" s="272" t="s">
        <v>264</v>
      </c>
      <c r="H2512" s="272" t="s">
        <v>264</v>
      </c>
      <c r="I2512" s="272" t="s">
        <v>263</v>
      </c>
      <c r="J2512" s="272" t="s">
        <v>263</v>
      </c>
      <c r="K2512" s="272" t="s">
        <v>263</v>
      </c>
      <c r="L2512" s="272" t="s">
        <v>263</v>
      </c>
      <c r="M2512" s="272" t="s">
        <v>263</v>
      </c>
      <c r="N2512" s="272" t="s">
        <v>263</v>
      </c>
    </row>
    <row r="2513" spans="1:14">
      <c r="A2513" s="272">
        <v>812674</v>
      </c>
      <c r="B2513" s="272" t="s">
        <v>712</v>
      </c>
      <c r="C2513" s="272" t="s">
        <v>264</v>
      </c>
      <c r="D2513" s="272" t="s">
        <v>264</v>
      </c>
      <c r="E2513" s="272" t="s">
        <v>264</v>
      </c>
      <c r="F2513" s="272" t="s">
        <v>264</v>
      </c>
      <c r="G2513" s="272" t="s">
        <v>264</v>
      </c>
      <c r="H2513" s="272" t="s">
        <v>264</v>
      </c>
      <c r="I2513" s="272" t="s">
        <v>263</v>
      </c>
      <c r="J2513" s="272" t="s">
        <v>263</v>
      </c>
      <c r="K2513" s="272" t="s">
        <v>263</v>
      </c>
      <c r="L2513" s="272" t="s">
        <v>263</v>
      </c>
      <c r="M2513" s="272" t="s">
        <v>263</v>
      </c>
      <c r="N2513" s="272" t="s">
        <v>263</v>
      </c>
    </row>
    <row r="2514" spans="1:14">
      <c r="A2514" s="272">
        <v>812675</v>
      </c>
      <c r="B2514" s="272" t="s">
        <v>712</v>
      </c>
      <c r="C2514" s="272" t="s">
        <v>264</v>
      </c>
      <c r="D2514" s="272" t="s">
        <v>264</v>
      </c>
      <c r="E2514" s="272" t="s">
        <v>263</v>
      </c>
      <c r="F2514" s="272" t="s">
        <v>263</v>
      </c>
      <c r="G2514" s="272" t="s">
        <v>264</v>
      </c>
      <c r="H2514" s="272" t="s">
        <v>264</v>
      </c>
      <c r="I2514" s="272" t="s">
        <v>263</v>
      </c>
      <c r="J2514" s="272" t="s">
        <v>263</v>
      </c>
      <c r="K2514" s="272" t="s">
        <v>263</v>
      </c>
      <c r="L2514" s="272" t="s">
        <v>263</v>
      </c>
      <c r="M2514" s="272" t="s">
        <v>263</v>
      </c>
      <c r="N2514" s="272" t="s">
        <v>263</v>
      </c>
    </row>
    <row r="2515" spans="1:14">
      <c r="A2515" s="272">
        <v>812676</v>
      </c>
      <c r="B2515" s="272" t="s">
        <v>712</v>
      </c>
      <c r="C2515" s="272" t="s">
        <v>264</v>
      </c>
      <c r="D2515" s="272" t="s">
        <v>264</v>
      </c>
      <c r="E2515" s="272" t="s">
        <v>264</v>
      </c>
      <c r="F2515" s="272" t="s">
        <v>264</v>
      </c>
      <c r="G2515" s="272" t="s">
        <v>264</v>
      </c>
      <c r="H2515" s="272" t="s">
        <v>264</v>
      </c>
      <c r="I2515" s="272" t="s">
        <v>263</v>
      </c>
      <c r="J2515" s="272" t="s">
        <v>263</v>
      </c>
      <c r="K2515" s="272" t="s">
        <v>263</v>
      </c>
      <c r="L2515" s="272" t="s">
        <v>263</v>
      </c>
      <c r="M2515" s="272" t="s">
        <v>263</v>
      </c>
      <c r="N2515" s="272" t="s">
        <v>263</v>
      </c>
    </row>
    <row r="2516" spans="1:14">
      <c r="A2516" s="272">
        <v>812677</v>
      </c>
      <c r="B2516" s="272" t="s">
        <v>712</v>
      </c>
      <c r="C2516" s="272" t="s">
        <v>264</v>
      </c>
      <c r="D2516" s="272" t="s">
        <v>264</v>
      </c>
      <c r="E2516" s="272" t="s">
        <v>263</v>
      </c>
      <c r="F2516" s="272" t="s">
        <v>263</v>
      </c>
      <c r="G2516" s="272" t="s">
        <v>264</v>
      </c>
      <c r="H2516" s="272" t="s">
        <v>264</v>
      </c>
      <c r="I2516" s="272" t="s">
        <v>263</v>
      </c>
      <c r="J2516" s="272" t="s">
        <v>263</v>
      </c>
      <c r="K2516" s="272" t="s">
        <v>263</v>
      </c>
      <c r="L2516" s="272" t="s">
        <v>263</v>
      </c>
      <c r="M2516" s="272" t="s">
        <v>263</v>
      </c>
      <c r="N2516" s="272" t="s">
        <v>263</v>
      </c>
    </row>
    <row r="2517" spans="1:14">
      <c r="A2517" s="272">
        <v>812678</v>
      </c>
      <c r="B2517" s="272" t="s">
        <v>712</v>
      </c>
      <c r="C2517" s="272" t="s">
        <v>264</v>
      </c>
      <c r="D2517" s="272" t="s">
        <v>264</v>
      </c>
      <c r="E2517" s="272" t="s">
        <v>264</v>
      </c>
      <c r="F2517" s="272" t="s">
        <v>264</v>
      </c>
      <c r="G2517" s="272" t="s">
        <v>264</v>
      </c>
      <c r="H2517" s="272" t="s">
        <v>264</v>
      </c>
      <c r="I2517" s="272" t="s">
        <v>263</v>
      </c>
      <c r="J2517" s="272" t="s">
        <v>263</v>
      </c>
      <c r="K2517" s="272" t="s">
        <v>263</v>
      </c>
      <c r="L2517" s="272" t="s">
        <v>263</v>
      </c>
      <c r="M2517" s="272" t="s">
        <v>263</v>
      </c>
      <c r="N2517" s="272" t="s">
        <v>263</v>
      </c>
    </row>
    <row r="2518" spans="1:14">
      <c r="A2518" s="272">
        <v>812679</v>
      </c>
      <c r="B2518" s="272" t="s">
        <v>712</v>
      </c>
      <c r="C2518" s="272" t="s">
        <v>264</v>
      </c>
      <c r="D2518" s="272" t="s">
        <v>264</v>
      </c>
      <c r="E2518" s="272" t="s">
        <v>264</v>
      </c>
      <c r="F2518" s="272" t="s">
        <v>264</v>
      </c>
      <c r="G2518" s="272" t="s">
        <v>264</v>
      </c>
      <c r="H2518" s="272" t="s">
        <v>264</v>
      </c>
      <c r="I2518" s="272" t="s">
        <v>263</v>
      </c>
      <c r="J2518" s="272" t="s">
        <v>263</v>
      </c>
      <c r="K2518" s="272" t="s">
        <v>263</v>
      </c>
      <c r="L2518" s="272" t="s">
        <v>263</v>
      </c>
      <c r="M2518" s="272" t="s">
        <v>263</v>
      </c>
      <c r="N2518" s="272" t="s">
        <v>263</v>
      </c>
    </row>
    <row r="2519" spans="1:14">
      <c r="A2519" s="272">
        <v>812680</v>
      </c>
      <c r="B2519" s="272" t="s">
        <v>712</v>
      </c>
      <c r="C2519" s="272" t="s">
        <v>264</v>
      </c>
      <c r="D2519" s="272" t="s">
        <v>264</v>
      </c>
      <c r="E2519" s="272" t="s">
        <v>264</v>
      </c>
      <c r="F2519" s="272" t="s">
        <v>264</v>
      </c>
      <c r="G2519" s="272" t="s">
        <v>264</v>
      </c>
      <c r="H2519" s="272" t="s">
        <v>263</v>
      </c>
      <c r="I2519" s="272" t="s">
        <v>263</v>
      </c>
      <c r="J2519" s="272" t="s">
        <v>263</v>
      </c>
      <c r="K2519" s="272" t="s">
        <v>263</v>
      </c>
      <c r="L2519" s="272" t="s">
        <v>263</v>
      </c>
      <c r="M2519" s="272" t="s">
        <v>263</v>
      </c>
      <c r="N2519" s="272" t="s">
        <v>263</v>
      </c>
    </row>
    <row r="2520" spans="1:14">
      <c r="A2520" s="272">
        <v>812682</v>
      </c>
      <c r="B2520" s="272" t="s">
        <v>712</v>
      </c>
      <c r="C2520" s="272" t="s">
        <v>264</v>
      </c>
      <c r="D2520" s="272" t="s">
        <v>264</v>
      </c>
      <c r="E2520" s="272" t="s">
        <v>264</v>
      </c>
      <c r="F2520" s="272" t="s">
        <v>264</v>
      </c>
      <c r="G2520" s="272" t="s">
        <v>264</v>
      </c>
      <c r="H2520" s="272" t="s">
        <v>264</v>
      </c>
      <c r="I2520" s="272" t="s">
        <v>263</v>
      </c>
      <c r="J2520" s="272" t="s">
        <v>263</v>
      </c>
      <c r="K2520" s="272" t="s">
        <v>263</v>
      </c>
      <c r="L2520" s="272" t="s">
        <v>263</v>
      </c>
      <c r="M2520" s="272" t="s">
        <v>263</v>
      </c>
      <c r="N2520" s="272" t="s">
        <v>263</v>
      </c>
    </row>
    <row r="2521" spans="1:14">
      <c r="A2521" s="272">
        <v>812683</v>
      </c>
      <c r="B2521" s="272" t="s">
        <v>712</v>
      </c>
      <c r="C2521" s="272" t="s">
        <v>264</v>
      </c>
      <c r="D2521" s="272" t="s">
        <v>264</v>
      </c>
      <c r="E2521" s="272" t="s">
        <v>264</v>
      </c>
      <c r="F2521" s="272" t="s">
        <v>263</v>
      </c>
      <c r="G2521" s="272" t="s">
        <v>263</v>
      </c>
      <c r="H2521" s="272" t="s">
        <v>263</v>
      </c>
      <c r="I2521" s="272" t="s">
        <v>263</v>
      </c>
      <c r="J2521" s="272" t="s">
        <v>263</v>
      </c>
      <c r="K2521" s="272" t="s">
        <v>263</v>
      </c>
      <c r="L2521" s="272" t="s">
        <v>263</v>
      </c>
      <c r="M2521" s="272" t="s">
        <v>263</v>
      </c>
      <c r="N2521" s="272" t="s">
        <v>263</v>
      </c>
    </row>
    <row r="2522" spans="1:14">
      <c r="A2522" s="272">
        <v>812684</v>
      </c>
      <c r="B2522" s="272" t="s">
        <v>712</v>
      </c>
      <c r="C2522" s="272" t="s">
        <v>264</v>
      </c>
      <c r="D2522" s="272" t="s">
        <v>264</v>
      </c>
      <c r="E2522" s="272" t="s">
        <v>264</v>
      </c>
      <c r="F2522" s="272" t="s">
        <v>264</v>
      </c>
      <c r="G2522" s="272" t="s">
        <v>264</v>
      </c>
      <c r="H2522" s="272" t="s">
        <v>264</v>
      </c>
      <c r="I2522" s="272" t="s">
        <v>263</v>
      </c>
      <c r="J2522" s="272" t="s">
        <v>263</v>
      </c>
      <c r="K2522" s="272" t="s">
        <v>263</v>
      </c>
      <c r="L2522" s="272" t="s">
        <v>263</v>
      </c>
      <c r="M2522" s="272" t="s">
        <v>263</v>
      </c>
      <c r="N2522" s="272" t="s">
        <v>263</v>
      </c>
    </row>
    <row r="2523" spans="1:14">
      <c r="A2523" s="272">
        <v>812685</v>
      </c>
      <c r="B2523" s="272" t="s">
        <v>712</v>
      </c>
      <c r="C2523" s="272" t="s">
        <v>264</v>
      </c>
      <c r="D2523" s="272" t="s">
        <v>263</v>
      </c>
      <c r="E2523" s="272" t="s">
        <v>263</v>
      </c>
      <c r="F2523" s="272" t="s">
        <v>264</v>
      </c>
      <c r="G2523" s="272" t="s">
        <v>263</v>
      </c>
      <c r="H2523" s="272" t="s">
        <v>264</v>
      </c>
      <c r="I2523" s="272" t="s">
        <v>263</v>
      </c>
      <c r="J2523" s="272" t="s">
        <v>263</v>
      </c>
      <c r="K2523" s="272" t="s">
        <v>263</v>
      </c>
      <c r="L2523" s="272" t="s">
        <v>263</v>
      </c>
      <c r="M2523" s="272" t="s">
        <v>263</v>
      </c>
      <c r="N2523" s="272" t="s">
        <v>263</v>
      </c>
    </row>
    <row r="2524" spans="1:14">
      <c r="A2524" s="272">
        <v>812686</v>
      </c>
      <c r="B2524" s="272" t="s">
        <v>712</v>
      </c>
      <c r="C2524" s="272" t="s">
        <v>264</v>
      </c>
      <c r="D2524" s="272" t="s">
        <v>264</v>
      </c>
      <c r="E2524" s="272" t="s">
        <v>263</v>
      </c>
      <c r="F2524" s="272" t="s">
        <v>263</v>
      </c>
      <c r="G2524" s="272" t="s">
        <v>264</v>
      </c>
      <c r="H2524" s="272" t="s">
        <v>264</v>
      </c>
      <c r="I2524" s="272" t="s">
        <v>263</v>
      </c>
      <c r="J2524" s="272" t="s">
        <v>263</v>
      </c>
      <c r="K2524" s="272" t="s">
        <v>263</v>
      </c>
      <c r="L2524" s="272" t="s">
        <v>263</v>
      </c>
      <c r="M2524" s="272" t="s">
        <v>263</v>
      </c>
      <c r="N2524" s="272" t="s">
        <v>263</v>
      </c>
    </row>
    <row r="2525" spans="1:14">
      <c r="A2525" s="272">
        <v>812687</v>
      </c>
      <c r="B2525" s="272" t="s">
        <v>712</v>
      </c>
      <c r="C2525" s="272" t="s">
        <v>264</v>
      </c>
      <c r="D2525" s="272" t="s">
        <v>263</v>
      </c>
      <c r="E2525" s="272" t="s">
        <v>264</v>
      </c>
      <c r="F2525" s="272" t="s">
        <v>264</v>
      </c>
      <c r="G2525" s="272" t="s">
        <v>263</v>
      </c>
      <c r="H2525" s="272" t="s">
        <v>264</v>
      </c>
      <c r="I2525" s="272" t="s">
        <v>263</v>
      </c>
      <c r="J2525" s="272" t="s">
        <v>263</v>
      </c>
      <c r="K2525" s="272" t="s">
        <v>263</v>
      </c>
      <c r="L2525" s="272" t="s">
        <v>263</v>
      </c>
      <c r="M2525" s="272" t="s">
        <v>263</v>
      </c>
      <c r="N2525" s="272" t="s">
        <v>263</v>
      </c>
    </row>
    <row r="2526" spans="1:14">
      <c r="A2526" s="272">
        <v>812688</v>
      </c>
      <c r="B2526" s="272" t="s">
        <v>712</v>
      </c>
      <c r="C2526" s="272" t="s">
        <v>264</v>
      </c>
      <c r="D2526" s="272" t="s">
        <v>263</v>
      </c>
      <c r="E2526" s="272" t="s">
        <v>263</v>
      </c>
      <c r="F2526" s="272" t="s">
        <v>264</v>
      </c>
      <c r="G2526" s="272" t="s">
        <v>264</v>
      </c>
      <c r="H2526" s="272" t="s">
        <v>264</v>
      </c>
      <c r="I2526" s="272" t="s">
        <v>263</v>
      </c>
      <c r="J2526" s="272" t="s">
        <v>263</v>
      </c>
      <c r="K2526" s="272" t="s">
        <v>263</v>
      </c>
      <c r="L2526" s="272" t="s">
        <v>263</v>
      </c>
      <c r="M2526" s="272" t="s">
        <v>263</v>
      </c>
      <c r="N2526" s="272" t="s">
        <v>263</v>
      </c>
    </row>
    <row r="2527" spans="1:14">
      <c r="A2527" s="272">
        <v>812689</v>
      </c>
      <c r="B2527" s="272" t="s">
        <v>712</v>
      </c>
      <c r="C2527" s="272" t="s">
        <v>263</v>
      </c>
      <c r="D2527" s="272" t="s">
        <v>263</v>
      </c>
      <c r="E2527" s="272" t="s">
        <v>263</v>
      </c>
      <c r="F2527" s="272" t="s">
        <v>264</v>
      </c>
      <c r="G2527" s="272" t="s">
        <v>264</v>
      </c>
      <c r="H2527" s="272" t="s">
        <v>264</v>
      </c>
      <c r="I2527" s="272" t="s">
        <v>263</v>
      </c>
      <c r="J2527" s="272" t="s">
        <v>263</v>
      </c>
      <c r="K2527" s="272" t="s">
        <v>263</v>
      </c>
      <c r="L2527" s="272" t="s">
        <v>263</v>
      </c>
      <c r="M2527" s="272" t="s">
        <v>263</v>
      </c>
      <c r="N2527" s="272" t="s">
        <v>263</v>
      </c>
    </row>
    <row r="2528" spans="1:14">
      <c r="A2528" s="272">
        <v>812690</v>
      </c>
      <c r="B2528" s="272" t="s">
        <v>712</v>
      </c>
      <c r="C2528" s="272" t="s">
        <v>264</v>
      </c>
      <c r="D2528" s="272" t="s">
        <v>263</v>
      </c>
      <c r="E2528" s="272" t="s">
        <v>263</v>
      </c>
      <c r="F2528" s="272" t="s">
        <v>264</v>
      </c>
      <c r="G2528" s="272" t="s">
        <v>264</v>
      </c>
      <c r="H2528" s="272" t="s">
        <v>264</v>
      </c>
      <c r="I2528" s="272" t="s">
        <v>263</v>
      </c>
      <c r="J2528" s="272" t="s">
        <v>263</v>
      </c>
      <c r="K2528" s="272" t="s">
        <v>263</v>
      </c>
      <c r="L2528" s="272" t="s">
        <v>263</v>
      </c>
      <c r="M2528" s="272" t="s">
        <v>263</v>
      </c>
      <c r="N2528" s="272" t="s">
        <v>263</v>
      </c>
    </row>
    <row r="2529" spans="1:14">
      <c r="A2529" s="272">
        <v>812691</v>
      </c>
      <c r="B2529" s="272" t="s">
        <v>712</v>
      </c>
      <c r="C2529" s="272" t="s">
        <v>264</v>
      </c>
      <c r="D2529" s="272" t="s">
        <v>263</v>
      </c>
      <c r="E2529" s="272" t="s">
        <v>263</v>
      </c>
      <c r="F2529" s="272" t="s">
        <v>264</v>
      </c>
      <c r="G2529" s="272" t="s">
        <v>263</v>
      </c>
      <c r="H2529" s="272" t="s">
        <v>264</v>
      </c>
      <c r="I2529" s="272" t="s">
        <v>263</v>
      </c>
      <c r="J2529" s="272" t="s">
        <v>263</v>
      </c>
      <c r="K2529" s="272" t="s">
        <v>263</v>
      </c>
      <c r="L2529" s="272" t="s">
        <v>263</v>
      </c>
      <c r="M2529" s="272" t="s">
        <v>263</v>
      </c>
      <c r="N2529" s="272" t="s">
        <v>263</v>
      </c>
    </row>
    <row r="2530" spans="1:14">
      <c r="A2530" s="272">
        <v>812692</v>
      </c>
      <c r="B2530" s="272" t="s">
        <v>712</v>
      </c>
      <c r="C2530" s="272" t="s">
        <v>264</v>
      </c>
      <c r="D2530" s="272" t="s">
        <v>264</v>
      </c>
      <c r="E2530" s="272" t="s">
        <v>264</v>
      </c>
      <c r="F2530" s="272" t="s">
        <v>264</v>
      </c>
      <c r="G2530" s="272" t="s">
        <v>263</v>
      </c>
      <c r="H2530" s="272" t="s">
        <v>264</v>
      </c>
      <c r="I2530" s="272" t="s">
        <v>263</v>
      </c>
      <c r="J2530" s="272" t="s">
        <v>263</v>
      </c>
      <c r="K2530" s="272" t="s">
        <v>263</v>
      </c>
      <c r="L2530" s="272" t="s">
        <v>263</v>
      </c>
      <c r="M2530" s="272" t="s">
        <v>263</v>
      </c>
      <c r="N2530" s="272" t="s">
        <v>263</v>
      </c>
    </row>
    <row r="2531" spans="1:14">
      <c r="A2531" s="272">
        <v>812694</v>
      </c>
      <c r="B2531" s="272" t="s">
        <v>712</v>
      </c>
      <c r="C2531" s="272" t="s">
        <v>264</v>
      </c>
      <c r="D2531" s="272" t="s">
        <v>264</v>
      </c>
      <c r="E2531" s="272" t="s">
        <v>264</v>
      </c>
      <c r="F2531" s="272" t="s">
        <v>264</v>
      </c>
      <c r="G2531" s="272" t="s">
        <v>264</v>
      </c>
      <c r="H2531" s="272" t="s">
        <v>264</v>
      </c>
      <c r="I2531" s="272" t="s">
        <v>263</v>
      </c>
      <c r="J2531" s="272" t="s">
        <v>263</v>
      </c>
      <c r="K2531" s="272" t="s">
        <v>263</v>
      </c>
      <c r="L2531" s="272" t="s">
        <v>263</v>
      </c>
      <c r="M2531" s="272" t="s">
        <v>263</v>
      </c>
      <c r="N2531" s="272" t="s">
        <v>263</v>
      </c>
    </row>
    <row r="2532" spans="1:14">
      <c r="A2532" s="272">
        <v>812695</v>
      </c>
      <c r="B2532" s="272" t="s">
        <v>712</v>
      </c>
      <c r="C2532" s="272" t="s">
        <v>264</v>
      </c>
      <c r="D2532" s="272" t="s">
        <v>263</v>
      </c>
      <c r="E2532" s="272" t="s">
        <v>264</v>
      </c>
      <c r="F2532" s="272" t="s">
        <v>264</v>
      </c>
      <c r="G2532" s="272" t="s">
        <v>264</v>
      </c>
      <c r="H2532" s="272" t="s">
        <v>264</v>
      </c>
      <c r="I2532" s="272" t="s">
        <v>263</v>
      </c>
      <c r="J2532" s="272" t="s">
        <v>263</v>
      </c>
      <c r="K2532" s="272" t="s">
        <v>263</v>
      </c>
      <c r="L2532" s="272" t="s">
        <v>263</v>
      </c>
      <c r="M2532" s="272" t="s">
        <v>263</v>
      </c>
      <c r="N2532" s="272" t="s">
        <v>263</v>
      </c>
    </row>
    <row r="2533" spans="1:14">
      <c r="A2533" s="272">
        <v>812696</v>
      </c>
      <c r="B2533" s="272" t="s">
        <v>712</v>
      </c>
      <c r="C2533" s="272" t="s">
        <v>263</v>
      </c>
      <c r="D2533" s="272" t="s">
        <v>264</v>
      </c>
      <c r="E2533" s="272" t="s">
        <v>263</v>
      </c>
      <c r="F2533" s="272" t="s">
        <v>263</v>
      </c>
      <c r="G2533" s="272" t="s">
        <v>264</v>
      </c>
      <c r="H2533" s="272" t="s">
        <v>263</v>
      </c>
      <c r="I2533" s="272" t="s">
        <v>263</v>
      </c>
      <c r="J2533" s="272" t="s">
        <v>263</v>
      </c>
      <c r="K2533" s="272" t="s">
        <v>263</v>
      </c>
      <c r="L2533" s="272" t="s">
        <v>263</v>
      </c>
      <c r="M2533" s="272" t="s">
        <v>263</v>
      </c>
      <c r="N2533" s="272" t="s">
        <v>263</v>
      </c>
    </row>
    <row r="2534" spans="1:14">
      <c r="A2534" s="272">
        <v>812699</v>
      </c>
      <c r="B2534" s="272" t="s">
        <v>712</v>
      </c>
      <c r="C2534" s="272" t="s">
        <v>264</v>
      </c>
      <c r="D2534" s="272" t="s">
        <v>264</v>
      </c>
      <c r="E2534" s="272" t="s">
        <v>264</v>
      </c>
      <c r="F2534" s="272" t="s">
        <v>264</v>
      </c>
      <c r="G2534" s="272" t="s">
        <v>264</v>
      </c>
      <c r="I2534" s="272" t="s">
        <v>263</v>
      </c>
      <c r="J2534" s="272" t="s">
        <v>263</v>
      </c>
      <c r="K2534" s="272" t="s">
        <v>263</v>
      </c>
      <c r="L2534" s="272" t="s">
        <v>263</v>
      </c>
      <c r="M2534" s="272" t="s">
        <v>263</v>
      </c>
      <c r="N2534" s="272" t="s">
        <v>263</v>
      </c>
    </row>
    <row r="2535" spans="1:14">
      <c r="A2535" s="272">
        <v>812700</v>
      </c>
      <c r="B2535" s="272" t="s">
        <v>712</v>
      </c>
      <c r="C2535" s="272" t="s">
        <v>263</v>
      </c>
      <c r="D2535" s="272" t="s">
        <v>263</v>
      </c>
      <c r="E2535" s="272" t="s">
        <v>264</v>
      </c>
      <c r="F2535" s="272" t="s">
        <v>264</v>
      </c>
      <c r="G2535" s="272" t="s">
        <v>264</v>
      </c>
      <c r="H2535" s="272" t="s">
        <v>264</v>
      </c>
      <c r="I2535" s="272" t="s">
        <v>263</v>
      </c>
      <c r="J2535" s="272" t="s">
        <v>263</v>
      </c>
      <c r="K2535" s="272" t="s">
        <v>263</v>
      </c>
      <c r="L2535" s="272" t="s">
        <v>263</v>
      </c>
      <c r="M2535" s="272" t="s">
        <v>263</v>
      </c>
      <c r="N2535" s="272" t="s">
        <v>263</v>
      </c>
    </row>
    <row r="2536" spans="1:14">
      <c r="A2536" s="272">
        <v>812701</v>
      </c>
      <c r="B2536" s="272" t="s">
        <v>712</v>
      </c>
      <c r="C2536" s="272" t="s">
        <v>264</v>
      </c>
      <c r="D2536" s="272" t="s">
        <v>263</v>
      </c>
      <c r="E2536" s="272" t="s">
        <v>264</v>
      </c>
      <c r="F2536" s="272" t="s">
        <v>264</v>
      </c>
      <c r="G2536" s="272" t="s">
        <v>264</v>
      </c>
      <c r="H2536" s="272" t="s">
        <v>264</v>
      </c>
      <c r="I2536" s="272" t="s">
        <v>263</v>
      </c>
      <c r="J2536" s="272" t="s">
        <v>263</v>
      </c>
      <c r="K2536" s="272" t="s">
        <v>263</v>
      </c>
      <c r="L2536" s="272" t="s">
        <v>263</v>
      </c>
      <c r="M2536" s="272" t="s">
        <v>263</v>
      </c>
      <c r="N2536" s="272" t="s">
        <v>263</v>
      </c>
    </row>
    <row r="2537" spans="1:14">
      <c r="A2537" s="272">
        <v>812702</v>
      </c>
      <c r="B2537" s="272" t="s">
        <v>712</v>
      </c>
      <c r="C2537" s="272" t="s">
        <v>264</v>
      </c>
      <c r="D2537" s="272" t="s">
        <v>263</v>
      </c>
      <c r="E2537" s="272" t="s">
        <v>263</v>
      </c>
      <c r="F2537" s="272" t="s">
        <v>264</v>
      </c>
      <c r="G2537" s="272" t="s">
        <v>264</v>
      </c>
      <c r="H2537" s="272" t="s">
        <v>264</v>
      </c>
      <c r="I2537" s="272" t="s">
        <v>263</v>
      </c>
      <c r="J2537" s="272" t="s">
        <v>263</v>
      </c>
      <c r="K2537" s="272" t="s">
        <v>263</v>
      </c>
      <c r="L2537" s="272" t="s">
        <v>263</v>
      </c>
      <c r="M2537" s="272" t="s">
        <v>263</v>
      </c>
      <c r="N2537" s="272" t="s">
        <v>263</v>
      </c>
    </row>
    <row r="2538" spans="1:14">
      <c r="A2538" s="272">
        <v>812703</v>
      </c>
      <c r="B2538" s="272" t="s">
        <v>712</v>
      </c>
      <c r="C2538" s="272" t="s">
        <v>264</v>
      </c>
      <c r="D2538" s="272" t="s">
        <v>264</v>
      </c>
      <c r="E2538" s="272" t="s">
        <v>264</v>
      </c>
      <c r="F2538" s="272" t="s">
        <v>264</v>
      </c>
      <c r="G2538" s="272" t="s">
        <v>264</v>
      </c>
      <c r="H2538" s="272" t="s">
        <v>264</v>
      </c>
      <c r="I2538" s="272" t="s">
        <v>263</v>
      </c>
      <c r="J2538" s="272" t="s">
        <v>263</v>
      </c>
      <c r="K2538" s="272" t="s">
        <v>263</v>
      </c>
      <c r="L2538" s="272" t="s">
        <v>263</v>
      </c>
      <c r="M2538" s="272" t="s">
        <v>263</v>
      </c>
      <c r="N2538" s="272" t="s">
        <v>263</v>
      </c>
    </row>
    <row r="2539" spans="1:14">
      <c r="A2539" s="272">
        <v>812704</v>
      </c>
      <c r="B2539" s="272" t="s">
        <v>712</v>
      </c>
      <c r="C2539" s="272" t="s">
        <v>264</v>
      </c>
      <c r="D2539" s="272" t="s">
        <v>264</v>
      </c>
      <c r="E2539" s="272" t="s">
        <v>264</v>
      </c>
      <c r="F2539" s="272" t="s">
        <v>264</v>
      </c>
      <c r="G2539" s="272" t="s">
        <v>264</v>
      </c>
      <c r="H2539" s="272" t="s">
        <v>264</v>
      </c>
      <c r="I2539" s="272" t="s">
        <v>263</v>
      </c>
      <c r="J2539" s="272" t="s">
        <v>263</v>
      </c>
      <c r="K2539" s="272" t="s">
        <v>263</v>
      </c>
      <c r="L2539" s="272" t="s">
        <v>263</v>
      </c>
      <c r="M2539" s="272" t="s">
        <v>263</v>
      </c>
      <c r="N2539" s="272" t="s">
        <v>263</v>
      </c>
    </row>
    <row r="2540" spans="1:14">
      <c r="A2540" s="272">
        <v>812705</v>
      </c>
      <c r="B2540" s="272" t="s">
        <v>712</v>
      </c>
      <c r="C2540" s="272" t="s">
        <v>264</v>
      </c>
      <c r="D2540" s="272" t="s">
        <v>264</v>
      </c>
      <c r="E2540" s="272" t="s">
        <v>264</v>
      </c>
      <c r="F2540" s="272" t="s">
        <v>263</v>
      </c>
      <c r="G2540" s="272" t="s">
        <v>263</v>
      </c>
      <c r="H2540" s="272" t="s">
        <v>263</v>
      </c>
      <c r="I2540" s="272" t="s">
        <v>263</v>
      </c>
      <c r="J2540" s="272" t="s">
        <v>263</v>
      </c>
      <c r="K2540" s="272" t="s">
        <v>263</v>
      </c>
      <c r="L2540" s="272" t="s">
        <v>263</v>
      </c>
      <c r="M2540" s="272" t="s">
        <v>263</v>
      </c>
      <c r="N2540" s="272" t="s">
        <v>263</v>
      </c>
    </row>
    <row r="2541" spans="1:14">
      <c r="A2541" s="272">
        <v>812706</v>
      </c>
      <c r="B2541" s="272" t="s">
        <v>712</v>
      </c>
      <c r="C2541" s="272" t="s">
        <v>264</v>
      </c>
      <c r="D2541" s="272" t="s">
        <v>263</v>
      </c>
      <c r="E2541" s="272" t="s">
        <v>263</v>
      </c>
      <c r="F2541" s="272" t="s">
        <v>264</v>
      </c>
      <c r="G2541" s="272" t="s">
        <v>264</v>
      </c>
      <c r="H2541" s="272" t="s">
        <v>264</v>
      </c>
      <c r="I2541" s="272" t="s">
        <v>263</v>
      </c>
      <c r="J2541" s="272" t="s">
        <v>263</v>
      </c>
      <c r="K2541" s="272" t="s">
        <v>263</v>
      </c>
      <c r="L2541" s="272" t="s">
        <v>263</v>
      </c>
      <c r="M2541" s="272" t="s">
        <v>263</v>
      </c>
      <c r="N2541" s="272" t="s">
        <v>263</v>
      </c>
    </row>
    <row r="2542" spans="1:14">
      <c r="A2542" s="272">
        <v>812707</v>
      </c>
      <c r="B2542" s="272" t="s">
        <v>712</v>
      </c>
      <c r="C2542" s="272" t="s">
        <v>264</v>
      </c>
      <c r="D2542" s="272" t="s">
        <v>264</v>
      </c>
      <c r="E2542" s="272" t="s">
        <v>264</v>
      </c>
      <c r="F2542" s="272" t="s">
        <v>264</v>
      </c>
      <c r="G2542" s="272" t="s">
        <v>263</v>
      </c>
      <c r="H2542" s="272" t="s">
        <v>264</v>
      </c>
      <c r="I2542" s="272" t="s">
        <v>263</v>
      </c>
      <c r="J2542" s="272" t="s">
        <v>263</v>
      </c>
      <c r="K2542" s="272" t="s">
        <v>263</v>
      </c>
      <c r="L2542" s="272" t="s">
        <v>263</v>
      </c>
      <c r="M2542" s="272" t="s">
        <v>263</v>
      </c>
      <c r="N2542" s="272" t="s">
        <v>263</v>
      </c>
    </row>
    <row r="2543" spans="1:14">
      <c r="A2543" s="272">
        <v>812708</v>
      </c>
      <c r="B2543" s="272" t="s">
        <v>712</v>
      </c>
      <c r="C2543" s="272" t="s">
        <v>264</v>
      </c>
      <c r="D2543" s="272" t="s">
        <v>263</v>
      </c>
      <c r="E2543" s="272" t="s">
        <v>263</v>
      </c>
      <c r="F2543" s="272" t="s">
        <v>264</v>
      </c>
      <c r="G2543" s="272" t="s">
        <v>264</v>
      </c>
      <c r="H2543" s="272" t="s">
        <v>263</v>
      </c>
      <c r="I2543" s="272" t="s">
        <v>263</v>
      </c>
      <c r="J2543" s="272" t="s">
        <v>263</v>
      </c>
      <c r="K2543" s="272" t="s">
        <v>263</v>
      </c>
      <c r="L2543" s="272" t="s">
        <v>263</v>
      </c>
      <c r="M2543" s="272" t="s">
        <v>263</v>
      </c>
      <c r="N2543" s="272" t="s">
        <v>263</v>
      </c>
    </row>
    <row r="2544" spans="1:14">
      <c r="A2544" s="272">
        <v>812709</v>
      </c>
      <c r="B2544" s="272" t="s">
        <v>712</v>
      </c>
      <c r="C2544" s="272" t="s">
        <v>264</v>
      </c>
      <c r="D2544" s="272" t="s">
        <v>264</v>
      </c>
      <c r="E2544" s="272" t="s">
        <v>263</v>
      </c>
      <c r="F2544" s="272" t="s">
        <v>264</v>
      </c>
      <c r="G2544" s="272" t="s">
        <v>264</v>
      </c>
      <c r="H2544" s="272" t="s">
        <v>263</v>
      </c>
      <c r="I2544" s="272" t="s">
        <v>263</v>
      </c>
      <c r="J2544" s="272" t="s">
        <v>263</v>
      </c>
      <c r="K2544" s="272" t="s">
        <v>263</v>
      </c>
      <c r="L2544" s="272" t="s">
        <v>263</v>
      </c>
      <c r="M2544" s="272" t="s">
        <v>263</v>
      </c>
      <c r="N2544" s="272" t="s">
        <v>263</v>
      </c>
    </row>
    <row r="2545" spans="1:14">
      <c r="A2545" s="272">
        <v>812710</v>
      </c>
      <c r="B2545" s="272" t="s">
        <v>712</v>
      </c>
      <c r="C2545" s="272" t="s">
        <v>263</v>
      </c>
      <c r="D2545" s="272" t="s">
        <v>264</v>
      </c>
      <c r="E2545" s="272" t="s">
        <v>264</v>
      </c>
      <c r="F2545" s="272" t="s">
        <v>263</v>
      </c>
      <c r="G2545" s="272" t="s">
        <v>263</v>
      </c>
      <c r="H2545" s="272" t="s">
        <v>264</v>
      </c>
      <c r="I2545" s="272" t="s">
        <v>263</v>
      </c>
      <c r="J2545" s="272" t="s">
        <v>263</v>
      </c>
      <c r="K2545" s="272" t="s">
        <v>263</v>
      </c>
      <c r="L2545" s="272" t="s">
        <v>263</v>
      </c>
      <c r="M2545" s="272" t="s">
        <v>263</v>
      </c>
      <c r="N2545" s="272" t="s">
        <v>263</v>
      </c>
    </row>
    <row r="2546" spans="1:14">
      <c r="A2546" s="272">
        <v>812711</v>
      </c>
      <c r="B2546" s="272" t="s">
        <v>712</v>
      </c>
      <c r="C2546" s="272" t="s">
        <v>264</v>
      </c>
      <c r="D2546" s="272" t="s">
        <v>264</v>
      </c>
      <c r="E2546" s="272" t="s">
        <v>264</v>
      </c>
      <c r="F2546" s="272" t="s">
        <v>264</v>
      </c>
      <c r="G2546" s="272" t="s">
        <v>264</v>
      </c>
      <c r="H2546" s="272" t="s">
        <v>264</v>
      </c>
      <c r="I2546" s="272" t="s">
        <v>263</v>
      </c>
      <c r="J2546" s="272" t="s">
        <v>263</v>
      </c>
      <c r="K2546" s="272" t="s">
        <v>263</v>
      </c>
      <c r="L2546" s="272" t="s">
        <v>263</v>
      </c>
      <c r="M2546" s="272" t="s">
        <v>263</v>
      </c>
      <c r="N2546" s="272" t="s">
        <v>263</v>
      </c>
    </row>
    <row r="2547" spans="1:14">
      <c r="A2547" s="272">
        <v>812712</v>
      </c>
      <c r="B2547" s="272" t="s">
        <v>712</v>
      </c>
      <c r="C2547" s="272" t="s">
        <v>263</v>
      </c>
      <c r="D2547" s="272" t="s">
        <v>264</v>
      </c>
      <c r="E2547" s="272" t="s">
        <v>264</v>
      </c>
      <c r="F2547" s="272" t="s">
        <v>263</v>
      </c>
      <c r="G2547" s="272" t="s">
        <v>263</v>
      </c>
      <c r="H2547" s="272" t="s">
        <v>264</v>
      </c>
      <c r="I2547" s="272" t="s">
        <v>263</v>
      </c>
      <c r="J2547" s="272" t="s">
        <v>263</v>
      </c>
      <c r="K2547" s="272" t="s">
        <v>263</v>
      </c>
      <c r="L2547" s="272" t="s">
        <v>263</v>
      </c>
      <c r="M2547" s="272" t="s">
        <v>263</v>
      </c>
      <c r="N2547" s="272" t="s">
        <v>263</v>
      </c>
    </row>
    <row r="2548" spans="1:14">
      <c r="A2548" s="272">
        <v>812713</v>
      </c>
      <c r="B2548" s="272" t="s">
        <v>712</v>
      </c>
      <c r="C2548" s="272" t="s">
        <v>264</v>
      </c>
      <c r="D2548" s="272" t="s">
        <v>264</v>
      </c>
      <c r="E2548" s="272" t="s">
        <v>264</v>
      </c>
      <c r="F2548" s="272" t="s">
        <v>264</v>
      </c>
      <c r="G2548" s="272" t="s">
        <v>264</v>
      </c>
      <c r="H2548" s="272" t="s">
        <v>264</v>
      </c>
      <c r="I2548" s="272" t="s">
        <v>263</v>
      </c>
      <c r="J2548" s="272" t="s">
        <v>263</v>
      </c>
      <c r="K2548" s="272" t="s">
        <v>263</v>
      </c>
      <c r="L2548" s="272" t="s">
        <v>263</v>
      </c>
      <c r="M2548" s="272" t="s">
        <v>263</v>
      </c>
      <c r="N2548" s="272" t="s">
        <v>263</v>
      </c>
    </row>
    <row r="2549" spans="1:14">
      <c r="A2549" s="272">
        <v>812714</v>
      </c>
      <c r="B2549" s="272" t="s">
        <v>712</v>
      </c>
      <c r="C2549" s="272" t="s">
        <v>264</v>
      </c>
      <c r="D2549" s="272" t="s">
        <v>264</v>
      </c>
      <c r="E2549" s="272" t="s">
        <v>264</v>
      </c>
      <c r="F2549" s="272" t="s">
        <v>264</v>
      </c>
      <c r="G2549" s="272" t="s">
        <v>264</v>
      </c>
      <c r="H2549" s="272" t="s">
        <v>264</v>
      </c>
      <c r="I2549" s="272" t="s">
        <v>263</v>
      </c>
      <c r="J2549" s="272" t="s">
        <v>263</v>
      </c>
      <c r="K2549" s="272" t="s">
        <v>263</v>
      </c>
      <c r="L2549" s="272" t="s">
        <v>263</v>
      </c>
      <c r="M2549" s="272" t="s">
        <v>263</v>
      </c>
      <c r="N2549" s="272" t="s">
        <v>263</v>
      </c>
    </row>
    <row r="2550" spans="1:14">
      <c r="A2550" s="272">
        <v>812715</v>
      </c>
      <c r="B2550" s="272" t="s">
        <v>712</v>
      </c>
      <c r="C2550" s="272" t="s">
        <v>264</v>
      </c>
      <c r="D2550" s="272" t="s">
        <v>264</v>
      </c>
      <c r="E2550" s="272" t="s">
        <v>264</v>
      </c>
      <c r="F2550" s="272" t="s">
        <v>264</v>
      </c>
      <c r="G2550" s="272" t="s">
        <v>264</v>
      </c>
      <c r="H2550" s="272" t="s">
        <v>263</v>
      </c>
      <c r="I2550" s="272" t="s">
        <v>263</v>
      </c>
      <c r="J2550" s="272" t="s">
        <v>263</v>
      </c>
      <c r="K2550" s="272" t="s">
        <v>263</v>
      </c>
      <c r="L2550" s="272" t="s">
        <v>263</v>
      </c>
      <c r="M2550" s="272" t="s">
        <v>263</v>
      </c>
      <c r="N2550" s="272" t="s">
        <v>263</v>
      </c>
    </row>
    <row r="2551" spans="1:14">
      <c r="A2551" s="272">
        <v>812716</v>
      </c>
      <c r="B2551" s="272" t="s">
        <v>712</v>
      </c>
      <c r="C2551" s="272" t="s">
        <v>264</v>
      </c>
      <c r="D2551" s="272" t="s">
        <v>263</v>
      </c>
      <c r="E2551" s="272" t="s">
        <v>263</v>
      </c>
      <c r="F2551" s="272" t="s">
        <v>264</v>
      </c>
      <c r="G2551" s="272" t="s">
        <v>264</v>
      </c>
      <c r="H2551" s="272" t="s">
        <v>264</v>
      </c>
      <c r="I2551" s="272" t="s">
        <v>263</v>
      </c>
      <c r="J2551" s="272" t="s">
        <v>263</v>
      </c>
      <c r="K2551" s="272" t="s">
        <v>263</v>
      </c>
      <c r="L2551" s="272" t="s">
        <v>263</v>
      </c>
      <c r="M2551" s="272" t="s">
        <v>263</v>
      </c>
      <c r="N2551" s="272" t="s">
        <v>263</v>
      </c>
    </row>
    <row r="2552" spans="1:14">
      <c r="A2552" s="272">
        <v>812717</v>
      </c>
      <c r="B2552" s="272" t="s">
        <v>712</v>
      </c>
      <c r="C2552" s="272" t="s">
        <v>264</v>
      </c>
      <c r="D2552" s="272" t="s">
        <v>264</v>
      </c>
      <c r="E2552" s="272" t="s">
        <v>264</v>
      </c>
      <c r="F2552" s="272" t="s">
        <v>264</v>
      </c>
      <c r="G2552" s="272" t="s">
        <v>263</v>
      </c>
      <c r="H2552" s="272" t="s">
        <v>263</v>
      </c>
      <c r="I2552" s="272" t="s">
        <v>263</v>
      </c>
      <c r="J2552" s="272" t="s">
        <v>263</v>
      </c>
      <c r="K2552" s="272" t="s">
        <v>263</v>
      </c>
      <c r="L2552" s="272" t="s">
        <v>263</v>
      </c>
      <c r="M2552" s="272" t="s">
        <v>263</v>
      </c>
      <c r="N2552" s="272" t="s">
        <v>263</v>
      </c>
    </row>
    <row r="2553" spans="1:14">
      <c r="A2553" s="272">
        <v>812718</v>
      </c>
      <c r="B2553" s="272" t="s">
        <v>712</v>
      </c>
      <c r="C2553" s="272" t="s">
        <v>264</v>
      </c>
      <c r="D2553" s="272" t="s">
        <v>264</v>
      </c>
      <c r="E2553" s="272" t="s">
        <v>263</v>
      </c>
      <c r="F2553" s="272" t="s">
        <v>264</v>
      </c>
      <c r="G2553" s="272" t="s">
        <v>264</v>
      </c>
      <c r="H2553" s="272" t="s">
        <v>264</v>
      </c>
      <c r="I2553" s="272" t="s">
        <v>263</v>
      </c>
      <c r="J2553" s="272" t="s">
        <v>263</v>
      </c>
      <c r="K2553" s="272" t="s">
        <v>263</v>
      </c>
      <c r="L2553" s="272" t="s">
        <v>263</v>
      </c>
      <c r="M2553" s="272" t="s">
        <v>263</v>
      </c>
      <c r="N2553" s="272" t="s">
        <v>263</v>
      </c>
    </row>
    <row r="2554" spans="1:14">
      <c r="A2554" s="272">
        <v>812719</v>
      </c>
      <c r="B2554" s="272" t="s">
        <v>712</v>
      </c>
      <c r="C2554" s="272" t="s">
        <v>264</v>
      </c>
      <c r="D2554" s="272" t="s">
        <v>263</v>
      </c>
      <c r="E2554" s="272" t="s">
        <v>264</v>
      </c>
      <c r="F2554" s="272" t="s">
        <v>264</v>
      </c>
      <c r="G2554" s="272" t="s">
        <v>264</v>
      </c>
      <c r="H2554" s="272" t="s">
        <v>264</v>
      </c>
      <c r="I2554" s="272" t="s">
        <v>263</v>
      </c>
      <c r="J2554" s="272" t="s">
        <v>263</v>
      </c>
      <c r="K2554" s="272" t="s">
        <v>263</v>
      </c>
      <c r="L2554" s="272" t="s">
        <v>263</v>
      </c>
      <c r="M2554" s="272" t="s">
        <v>263</v>
      </c>
      <c r="N2554" s="272" t="s">
        <v>263</v>
      </c>
    </row>
    <row r="2555" spans="1:14">
      <c r="A2555" s="272">
        <v>812720</v>
      </c>
      <c r="B2555" s="272" t="s">
        <v>712</v>
      </c>
      <c r="C2555" s="272" t="s">
        <v>264</v>
      </c>
      <c r="D2555" s="272" t="s">
        <v>264</v>
      </c>
      <c r="E2555" s="272" t="s">
        <v>264</v>
      </c>
      <c r="F2555" s="272" t="s">
        <v>264</v>
      </c>
      <c r="G2555" s="272" t="s">
        <v>263</v>
      </c>
      <c r="H2555" s="272" t="s">
        <v>264</v>
      </c>
      <c r="I2555" s="272" t="s">
        <v>263</v>
      </c>
      <c r="J2555" s="272" t="s">
        <v>263</v>
      </c>
      <c r="K2555" s="272" t="s">
        <v>263</v>
      </c>
      <c r="L2555" s="272" t="s">
        <v>263</v>
      </c>
      <c r="M2555" s="272" t="s">
        <v>263</v>
      </c>
      <c r="N2555" s="272" t="s">
        <v>263</v>
      </c>
    </row>
    <row r="2556" spans="1:14">
      <c r="A2556" s="272">
        <v>812721</v>
      </c>
      <c r="B2556" s="272" t="s">
        <v>712</v>
      </c>
      <c r="C2556" s="272" t="s">
        <v>263</v>
      </c>
      <c r="D2556" s="272" t="s">
        <v>264</v>
      </c>
      <c r="E2556" s="272" t="s">
        <v>264</v>
      </c>
      <c r="F2556" s="272" t="s">
        <v>264</v>
      </c>
      <c r="G2556" s="272" t="s">
        <v>264</v>
      </c>
      <c r="H2556" s="272" t="s">
        <v>264</v>
      </c>
      <c r="I2556" s="272" t="s">
        <v>263</v>
      </c>
      <c r="J2556" s="272" t="s">
        <v>263</v>
      </c>
      <c r="K2556" s="272" t="s">
        <v>263</v>
      </c>
      <c r="L2556" s="272" t="s">
        <v>263</v>
      </c>
      <c r="M2556" s="272" t="s">
        <v>263</v>
      </c>
      <c r="N2556" s="272" t="s">
        <v>263</v>
      </c>
    </row>
    <row r="2557" spans="1:14">
      <c r="A2557" s="272">
        <v>812722</v>
      </c>
      <c r="B2557" s="272" t="s">
        <v>712</v>
      </c>
      <c r="C2557" s="272" t="s">
        <v>264</v>
      </c>
      <c r="D2557" s="272" t="s">
        <v>263</v>
      </c>
      <c r="E2557" s="272" t="s">
        <v>263</v>
      </c>
      <c r="F2557" s="272" t="s">
        <v>264</v>
      </c>
      <c r="G2557" s="272" t="s">
        <v>264</v>
      </c>
      <c r="H2557" s="272" t="s">
        <v>264</v>
      </c>
      <c r="I2557" s="272" t="s">
        <v>263</v>
      </c>
      <c r="J2557" s="272" t="s">
        <v>263</v>
      </c>
      <c r="K2557" s="272" t="s">
        <v>263</v>
      </c>
      <c r="L2557" s="272" t="s">
        <v>263</v>
      </c>
      <c r="M2557" s="272" t="s">
        <v>263</v>
      </c>
      <c r="N2557" s="272" t="s">
        <v>263</v>
      </c>
    </row>
    <row r="2558" spans="1:14">
      <c r="A2558" s="272">
        <v>812723</v>
      </c>
      <c r="B2558" s="272" t="s">
        <v>712</v>
      </c>
      <c r="C2558" s="272" t="s">
        <v>263</v>
      </c>
      <c r="D2558" s="272" t="s">
        <v>264</v>
      </c>
      <c r="E2558" s="272" t="s">
        <v>263</v>
      </c>
      <c r="F2558" s="272" t="s">
        <v>264</v>
      </c>
      <c r="G2558" s="272" t="s">
        <v>263</v>
      </c>
      <c r="H2558" s="272" t="s">
        <v>263</v>
      </c>
      <c r="I2558" s="272" t="s">
        <v>263</v>
      </c>
      <c r="J2558" s="272" t="s">
        <v>263</v>
      </c>
      <c r="K2558" s="272" t="s">
        <v>263</v>
      </c>
      <c r="L2558" s="272" t="s">
        <v>263</v>
      </c>
      <c r="M2558" s="272" t="s">
        <v>263</v>
      </c>
      <c r="N2558" s="272" t="s">
        <v>263</v>
      </c>
    </row>
    <row r="2559" spans="1:14">
      <c r="A2559" s="272">
        <v>812724</v>
      </c>
      <c r="B2559" s="272" t="s">
        <v>712</v>
      </c>
      <c r="C2559" s="272" t="s">
        <v>264</v>
      </c>
      <c r="D2559" s="272" t="s">
        <v>264</v>
      </c>
      <c r="E2559" s="272" t="s">
        <v>264</v>
      </c>
      <c r="F2559" s="272" t="s">
        <v>263</v>
      </c>
      <c r="G2559" s="272" t="s">
        <v>264</v>
      </c>
      <c r="H2559" s="272" t="s">
        <v>264</v>
      </c>
      <c r="I2559" s="272" t="s">
        <v>263</v>
      </c>
      <c r="J2559" s="272" t="s">
        <v>263</v>
      </c>
      <c r="K2559" s="272" t="s">
        <v>263</v>
      </c>
      <c r="L2559" s="272" t="s">
        <v>263</v>
      </c>
      <c r="M2559" s="272" t="s">
        <v>263</v>
      </c>
      <c r="N2559" s="272" t="s">
        <v>263</v>
      </c>
    </row>
    <row r="2560" spans="1:14">
      <c r="A2560" s="272">
        <v>812725</v>
      </c>
      <c r="B2560" s="272" t="s">
        <v>712</v>
      </c>
      <c r="C2560" s="272" t="s">
        <v>264</v>
      </c>
      <c r="D2560" s="272" t="s">
        <v>263</v>
      </c>
      <c r="E2560" s="272" t="s">
        <v>263</v>
      </c>
      <c r="F2560" s="272" t="s">
        <v>264</v>
      </c>
      <c r="G2560" s="272" t="s">
        <v>264</v>
      </c>
      <c r="H2560" s="272" t="s">
        <v>264</v>
      </c>
      <c r="I2560" s="272" t="s">
        <v>263</v>
      </c>
      <c r="J2560" s="272" t="s">
        <v>263</v>
      </c>
      <c r="K2560" s="272" t="s">
        <v>263</v>
      </c>
      <c r="L2560" s="272" t="s">
        <v>263</v>
      </c>
      <c r="M2560" s="272" t="s">
        <v>263</v>
      </c>
      <c r="N2560" s="272" t="s">
        <v>263</v>
      </c>
    </row>
    <row r="2561" spans="1:14">
      <c r="A2561" s="272">
        <v>812726</v>
      </c>
      <c r="B2561" s="272" t="s">
        <v>712</v>
      </c>
      <c r="C2561" s="272" t="s">
        <v>264</v>
      </c>
      <c r="D2561" s="272" t="s">
        <v>264</v>
      </c>
      <c r="E2561" s="272" t="s">
        <v>264</v>
      </c>
      <c r="F2561" s="272" t="s">
        <v>263</v>
      </c>
      <c r="G2561" s="272" t="s">
        <v>264</v>
      </c>
      <c r="H2561" s="272" t="s">
        <v>263</v>
      </c>
      <c r="I2561" s="272" t="s">
        <v>263</v>
      </c>
      <c r="J2561" s="272" t="s">
        <v>263</v>
      </c>
      <c r="K2561" s="272" t="s">
        <v>263</v>
      </c>
      <c r="L2561" s="272" t="s">
        <v>263</v>
      </c>
      <c r="M2561" s="272" t="s">
        <v>263</v>
      </c>
      <c r="N2561" s="272" t="s">
        <v>263</v>
      </c>
    </row>
    <row r="2562" spans="1:14">
      <c r="A2562" s="272">
        <v>812727</v>
      </c>
      <c r="B2562" s="272" t="s">
        <v>712</v>
      </c>
      <c r="C2562" s="272" t="s">
        <v>263</v>
      </c>
      <c r="D2562" s="272" t="s">
        <v>264</v>
      </c>
      <c r="E2562" s="272" t="s">
        <v>264</v>
      </c>
      <c r="F2562" s="272" t="s">
        <v>263</v>
      </c>
      <c r="G2562" s="272" t="s">
        <v>263</v>
      </c>
      <c r="H2562" s="272" t="s">
        <v>263</v>
      </c>
      <c r="I2562" s="272" t="s">
        <v>263</v>
      </c>
      <c r="J2562" s="272" t="s">
        <v>263</v>
      </c>
      <c r="K2562" s="272" t="s">
        <v>263</v>
      </c>
      <c r="L2562" s="272" t="s">
        <v>263</v>
      </c>
      <c r="M2562" s="272" t="s">
        <v>263</v>
      </c>
      <c r="N2562" s="272" t="s">
        <v>263</v>
      </c>
    </row>
    <row r="2563" spans="1:14">
      <c r="A2563" s="272">
        <v>812728</v>
      </c>
      <c r="B2563" s="272" t="s">
        <v>712</v>
      </c>
      <c r="C2563" s="272" t="s">
        <v>264</v>
      </c>
      <c r="D2563" s="272" t="s">
        <v>264</v>
      </c>
      <c r="E2563" s="272" t="s">
        <v>264</v>
      </c>
      <c r="F2563" s="272" t="s">
        <v>264</v>
      </c>
      <c r="G2563" s="272" t="s">
        <v>264</v>
      </c>
      <c r="H2563" s="272" t="s">
        <v>264</v>
      </c>
      <c r="I2563" s="272" t="s">
        <v>263</v>
      </c>
      <c r="J2563" s="272" t="s">
        <v>263</v>
      </c>
      <c r="K2563" s="272" t="s">
        <v>263</v>
      </c>
      <c r="L2563" s="272" t="s">
        <v>263</v>
      </c>
      <c r="M2563" s="272" t="s">
        <v>263</v>
      </c>
      <c r="N2563" s="272" t="s">
        <v>263</v>
      </c>
    </row>
    <row r="2564" spans="1:14">
      <c r="A2564" s="272">
        <v>812729</v>
      </c>
      <c r="B2564" s="272" t="s">
        <v>712</v>
      </c>
      <c r="C2564" s="272" t="s">
        <v>264</v>
      </c>
      <c r="D2564" s="272" t="s">
        <v>264</v>
      </c>
      <c r="E2564" s="272" t="s">
        <v>263</v>
      </c>
      <c r="F2564" s="272" t="s">
        <v>264</v>
      </c>
      <c r="G2564" s="272" t="s">
        <v>263</v>
      </c>
      <c r="H2564" s="272" t="s">
        <v>263</v>
      </c>
      <c r="I2564" s="272" t="s">
        <v>263</v>
      </c>
      <c r="J2564" s="272" t="s">
        <v>263</v>
      </c>
      <c r="K2564" s="272" t="s">
        <v>263</v>
      </c>
      <c r="L2564" s="272" t="s">
        <v>263</v>
      </c>
      <c r="M2564" s="272" t="s">
        <v>263</v>
      </c>
      <c r="N2564" s="272" t="s">
        <v>263</v>
      </c>
    </row>
    <row r="2565" spans="1:14">
      <c r="A2565" s="272">
        <v>812730</v>
      </c>
      <c r="B2565" s="272" t="s">
        <v>712</v>
      </c>
      <c r="C2565" s="272" t="s">
        <v>263</v>
      </c>
      <c r="D2565" s="272" t="s">
        <v>264</v>
      </c>
      <c r="E2565" s="272" t="s">
        <v>264</v>
      </c>
      <c r="F2565" s="272" t="s">
        <v>263</v>
      </c>
      <c r="G2565" s="272" t="s">
        <v>263</v>
      </c>
      <c r="H2565" s="272" t="s">
        <v>264</v>
      </c>
      <c r="I2565" s="272" t="s">
        <v>263</v>
      </c>
      <c r="J2565" s="272" t="s">
        <v>263</v>
      </c>
      <c r="K2565" s="272" t="s">
        <v>263</v>
      </c>
      <c r="L2565" s="272" t="s">
        <v>263</v>
      </c>
      <c r="M2565" s="272" t="s">
        <v>263</v>
      </c>
      <c r="N2565" s="272" t="s">
        <v>263</v>
      </c>
    </row>
    <row r="2566" spans="1:14">
      <c r="A2566" s="272">
        <v>812731</v>
      </c>
      <c r="B2566" s="272" t="s">
        <v>712</v>
      </c>
      <c r="C2566" s="272" t="s">
        <v>264</v>
      </c>
      <c r="D2566" s="272" t="s">
        <v>264</v>
      </c>
      <c r="E2566" s="272" t="s">
        <v>263</v>
      </c>
      <c r="F2566" s="272" t="s">
        <v>264</v>
      </c>
      <c r="G2566" s="272" t="s">
        <v>263</v>
      </c>
      <c r="H2566" s="272" t="s">
        <v>264</v>
      </c>
      <c r="I2566" s="272" t="s">
        <v>263</v>
      </c>
      <c r="J2566" s="272" t="s">
        <v>263</v>
      </c>
      <c r="K2566" s="272" t="s">
        <v>263</v>
      </c>
      <c r="L2566" s="272" t="s">
        <v>263</v>
      </c>
      <c r="M2566" s="272" t="s">
        <v>263</v>
      </c>
      <c r="N2566" s="272" t="s">
        <v>263</v>
      </c>
    </row>
    <row r="2567" spans="1:14">
      <c r="A2567" s="272">
        <v>812732</v>
      </c>
      <c r="B2567" s="272" t="s">
        <v>712</v>
      </c>
      <c r="C2567" s="272" t="s">
        <v>264</v>
      </c>
      <c r="D2567" s="272" t="s">
        <v>264</v>
      </c>
      <c r="E2567" s="272" t="s">
        <v>264</v>
      </c>
      <c r="F2567" s="272" t="s">
        <v>264</v>
      </c>
      <c r="G2567" s="272" t="s">
        <v>264</v>
      </c>
      <c r="H2567" s="272" t="s">
        <v>264</v>
      </c>
      <c r="I2567" s="272" t="s">
        <v>263</v>
      </c>
      <c r="J2567" s="272" t="s">
        <v>263</v>
      </c>
      <c r="K2567" s="272" t="s">
        <v>263</v>
      </c>
      <c r="L2567" s="272" t="s">
        <v>263</v>
      </c>
      <c r="M2567" s="272" t="s">
        <v>263</v>
      </c>
      <c r="N2567" s="272" t="s">
        <v>263</v>
      </c>
    </row>
    <row r="2568" spans="1:14">
      <c r="A2568" s="272">
        <v>812733</v>
      </c>
      <c r="B2568" s="272" t="s">
        <v>712</v>
      </c>
      <c r="C2568" s="272" t="s">
        <v>263</v>
      </c>
      <c r="D2568" s="272" t="s">
        <v>264</v>
      </c>
      <c r="E2568" s="272" t="s">
        <v>264</v>
      </c>
      <c r="F2568" s="272" t="s">
        <v>263</v>
      </c>
      <c r="G2568" s="272" t="s">
        <v>263</v>
      </c>
      <c r="H2568" s="272" t="s">
        <v>263</v>
      </c>
      <c r="I2568" s="272" t="s">
        <v>263</v>
      </c>
      <c r="J2568" s="272" t="s">
        <v>263</v>
      </c>
      <c r="K2568" s="272" t="s">
        <v>263</v>
      </c>
      <c r="L2568" s="272" t="s">
        <v>263</v>
      </c>
      <c r="M2568" s="272" t="s">
        <v>263</v>
      </c>
      <c r="N2568" s="272" t="s">
        <v>263</v>
      </c>
    </row>
    <row r="2569" spans="1:14">
      <c r="A2569" s="272">
        <v>812734</v>
      </c>
      <c r="B2569" s="272" t="s">
        <v>712</v>
      </c>
      <c r="C2569" s="272" t="s">
        <v>264</v>
      </c>
      <c r="D2569" s="272" t="s">
        <v>264</v>
      </c>
      <c r="E2569" s="272" t="s">
        <v>263</v>
      </c>
      <c r="F2569" s="272" t="s">
        <v>264</v>
      </c>
      <c r="G2569" s="272" t="s">
        <v>263</v>
      </c>
      <c r="H2569" s="272" t="s">
        <v>264</v>
      </c>
      <c r="I2569" s="272" t="s">
        <v>263</v>
      </c>
      <c r="J2569" s="272" t="s">
        <v>263</v>
      </c>
      <c r="K2569" s="272" t="s">
        <v>263</v>
      </c>
      <c r="L2569" s="272" t="s">
        <v>263</v>
      </c>
      <c r="M2569" s="272" t="s">
        <v>263</v>
      </c>
      <c r="N2569" s="272" t="s">
        <v>263</v>
      </c>
    </row>
    <row r="2570" spans="1:14">
      <c r="A2570" s="272">
        <v>812735</v>
      </c>
      <c r="B2570" s="272" t="s">
        <v>712</v>
      </c>
      <c r="C2570" s="272" t="s">
        <v>264</v>
      </c>
      <c r="D2570" s="272" t="s">
        <v>263</v>
      </c>
      <c r="E2570" s="272" t="s">
        <v>264</v>
      </c>
      <c r="F2570" s="272" t="s">
        <v>263</v>
      </c>
      <c r="G2570" s="272" t="s">
        <v>263</v>
      </c>
      <c r="H2570" s="272" t="s">
        <v>264</v>
      </c>
      <c r="I2570" s="272" t="s">
        <v>263</v>
      </c>
      <c r="J2570" s="272" t="s">
        <v>263</v>
      </c>
      <c r="K2570" s="272" t="s">
        <v>263</v>
      </c>
      <c r="L2570" s="272" t="s">
        <v>263</v>
      </c>
      <c r="M2570" s="272" t="s">
        <v>263</v>
      </c>
      <c r="N2570" s="272" t="s">
        <v>263</v>
      </c>
    </row>
    <row r="2571" spans="1:14">
      <c r="A2571" s="272">
        <v>812736</v>
      </c>
      <c r="B2571" s="272" t="s">
        <v>712</v>
      </c>
      <c r="C2571" s="272" t="s">
        <v>264</v>
      </c>
      <c r="D2571" s="272" t="s">
        <v>263</v>
      </c>
      <c r="E2571" s="272" t="s">
        <v>263</v>
      </c>
      <c r="F2571" s="272" t="s">
        <v>264</v>
      </c>
      <c r="G2571" s="272" t="s">
        <v>264</v>
      </c>
      <c r="H2571" s="272" t="s">
        <v>264</v>
      </c>
      <c r="I2571" s="272" t="s">
        <v>263</v>
      </c>
      <c r="J2571" s="272" t="s">
        <v>263</v>
      </c>
      <c r="K2571" s="272" t="s">
        <v>263</v>
      </c>
      <c r="L2571" s="272" t="s">
        <v>263</v>
      </c>
      <c r="M2571" s="272" t="s">
        <v>263</v>
      </c>
      <c r="N2571" s="272" t="s">
        <v>263</v>
      </c>
    </row>
    <row r="2572" spans="1:14">
      <c r="A2572" s="272">
        <v>812737</v>
      </c>
      <c r="B2572" s="272" t="s">
        <v>712</v>
      </c>
      <c r="C2572" s="272" t="s">
        <v>264</v>
      </c>
      <c r="D2572" s="272" t="s">
        <v>263</v>
      </c>
      <c r="E2572" s="272" t="s">
        <v>264</v>
      </c>
      <c r="F2572" s="272" t="s">
        <v>264</v>
      </c>
      <c r="G2572" s="272" t="s">
        <v>264</v>
      </c>
      <c r="H2572" s="272" t="s">
        <v>264</v>
      </c>
      <c r="I2572" s="272" t="s">
        <v>263</v>
      </c>
      <c r="J2572" s="272" t="s">
        <v>263</v>
      </c>
      <c r="K2572" s="272" t="s">
        <v>263</v>
      </c>
      <c r="L2572" s="272" t="s">
        <v>263</v>
      </c>
      <c r="M2572" s="272" t="s">
        <v>263</v>
      </c>
      <c r="N2572" s="272" t="s">
        <v>263</v>
      </c>
    </row>
    <row r="2573" spans="1:14">
      <c r="A2573" s="272">
        <v>812738</v>
      </c>
      <c r="B2573" s="272" t="s">
        <v>712</v>
      </c>
      <c r="C2573" s="272" t="s">
        <v>264</v>
      </c>
      <c r="D2573" s="272" t="s">
        <v>264</v>
      </c>
      <c r="E2573" s="272" t="s">
        <v>264</v>
      </c>
      <c r="F2573" s="272" t="s">
        <v>264</v>
      </c>
      <c r="G2573" s="272" t="s">
        <v>264</v>
      </c>
      <c r="H2573" s="272" t="s">
        <v>264</v>
      </c>
      <c r="I2573" s="272" t="s">
        <v>263</v>
      </c>
      <c r="J2573" s="272" t="s">
        <v>263</v>
      </c>
      <c r="K2573" s="272" t="s">
        <v>263</v>
      </c>
      <c r="L2573" s="272" t="s">
        <v>263</v>
      </c>
      <c r="M2573" s="272" t="s">
        <v>263</v>
      </c>
      <c r="N2573" s="272" t="s">
        <v>263</v>
      </c>
    </row>
    <row r="2574" spans="1:14">
      <c r="A2574" s="272">
        <v>812739</v>
      </c>
      <c r="B2574" s="272" t="s">
        <v>712</v>
      </c>
      <c r="C2574" s="272" t="s">
        <v>264</v>
      </c>
      <c r="D2574" s="272" t="s">
        <v>264</v>
      </c>
      <c r="E2574" s="272" t="s">
        <v>263</v>
      </c>
      <c r="F2574" s="272" t="s">
        <v>264</v>
      </c>
      <c r="G2574" s="272" t="s">
        <v>263</v>
      </c>
      <c r="H2574" s="272" t="s">
        <v>263</v>
      </c>
      <c r="I2574" s="272" t="s">
        <v>263</v>
      </c>
      <c r="J2574" s="272" t="s">
        <v>263</v>
      </c>
      <c r="K2574" s="272" t="s">
        <v>263</v>
      </c>
      <c r="L2574" s="272" t="s">
        <v>263</v>
      </c>
      <c r="M2574" s="272" t="s">
        <v>263</v>
      </c>
      <c r="N2574" s="272" t="s">
        <v>263</v>
      </c>
    </row>
    <row r="2575" spans="1:14">
      <c r="A2575" s="272">
        <v>812740</v>
      </c>
      <c r="B2575" s="272" t="s">
        <v>712</v>
      </c>
      <c r="C2575" s="272" t="s">
        <v>264</v>
      </c>
      <c r="D2575" s="272" t="s">
        <v>264</v>
      </c>
      <c r="E2575" s="272" t="s">
        <v>263</v>
      </c>
      <c r="F2575" s="272" t="s">
        <v>263</v>
      </c>
      <c r="G2575" s="272" t="s">
        <v>263</v>
      </c>
      <c r="H2575" s="272" t="s">
        <v>263</v>
      </c>
      <c r="I2575" s="272" t="s">
        <v>263</v>
      </c>
      <c r="J2575" s="272" t="s">
        <v>263</v>
      </c>
      <c r="K2575" s="272" t="s">
        <v>263</v>
      </c>
      <c r="L2575" s="272" t="s">
        <v>263</v>
      </c>
      <c r="M2575" s="272" t="s">
        <v>263</v>
      </c>
      <c r="N2575" s="272" t="s">
        <v>263</v>
      </c>
    </row>
    <row r="2576" spans="1:14">
      <c r="A2576" s="272">
        <v>812741</v>
      </c>
      <c r="B2576" s="272" t="s">
        <v>712</v>
      </c>
      <c r="C2576" s="272" t="s">
        <v>264</v>
      </c>
      <c r="D2576" s="272" t="s">
        <v>264</v>
      </c>
      <c r="E2576" s="272" t="s">
        <v>263</v>
      </c>
      <c r="F2576" s="272" t="s">
        <v>263</v>
      </c>
      <c r="G2576" s="272" t="s">
        <v>263</v>
      </c>
      <c r="H2576" s="272" t="s">
        <v>263</v>
      </c>
      <c r="I2576" s="272" t="s">
        <v>263</v>
      </c>
      <c r="J2576" s="272" t="s">
        <v>263</v>
      </c>
      <c r="K2576" s="272" t="s">
        <v>263</v>
      </c>
      <c r="L2576" s="272" t="s">
        <v>263</v>
      </c>
      <c r="M2576" s="272" t="s">
        <v>263</v>
      </c>
      <c r="N2576" s="272" t="s">
        <v>263</v>
      </c>
    </row>
    <row r="2577" spans="1:14">
      <c r="A2577" s="272">
        <v>812742</v>
      </c>
      <c r="B2577" s="272" t="s">
        <v>712</v>
      </c>
      <c r="C2577" s="272" t="s">
        <v>264</v>
      </c>
      <c r="D2577" s="272" t="s">
        <v>264</v>
      </c>
      <c r="E2577" s="272" t="s">
        <v>264</v>
      </c>
      <c r="F2577" s="272" t="s">
        <v>264</v>
      </c>
      <c r="G2577" s="272" t="s">
        <v>264</v>
      </c>
      <c r="H2577" s="272" t="s">
        <v>264</v>
      </c>
      <c r="I2577" s="272" t="s">
        <v>263</v>
      </c>
      <c r="J2577" s="272" t="s">
        <v>263</v>
      </c>
      <c r="K2577" s="272" t="s">
        <v>263</v>
      </c>
      <c r="L2577" s="272" t="s">
        <v>263</v>
      </c>
      <c r="M2577" s="272" t="s">
        <v>263</v>
      </c>
      <c r="N2577" s="272" t="s">
        <v>263</v>
      </c>
    </row>
    <row r="2578" spans="1:14">
      <c r="A2578" s="272">
        <v>812743</v>
      </c>
      <c r="B2578" s="272" t="s">
        <v>712</v>
      </c>
      <c r="C2578" s="272" t="s">
        <v>264</v>
      </c>
      <c r="D2578" s="272" t="s">
        <v>264</v>
      </c>
      <c r="E2578" s="272" t="s">
        <v>263</v>
      </c>
      <c r="F2578" s="272" t="s">
        <v>264</v>
      </c>
      <c r="G2578" s="272" t="s">
        <v>264</v>
      </c>
      <c r="H2578" s="272" t="s">
        <v>264</v>
      </c>
      <c r="I2578" s="272" t="s">
        <v>263</v>
      </c>
      <c r="J2578" s="272" t="s">
        <v>263</v>
      </c>
      <c r="K2578" s="272" t="s">
        <v>263</v>
      </c>
      <c r="L2578" s="272" t="s">
        <v>263</v>
      </c>
      <c r="M2578" s="272" t="s">
        <v>263</v>
      </c>
      <c r="N2578" s="272" t="s">
        <v>263</v>
      </c>
    </row>
    <row r="2579" spans="1:14">
      <c r="A2579" s="272">
        <v>812744</v>
      </c>
      <c r="B2579" s="272" t="s">
        <v>712</v>
      </c>
      <c r="C2579" s="272" t="s">
        <v>263</v>
      </c>
      <c r="D2579" s="272" t="s">
        <v>263</v>
      </c>
      <c r="E2579" s="272" t="s">
        <v>263</v>
      </c>
      <c r="F2579" s="272" t="s">
        <v>264</v>
      </c>
      <c r="G2579" s="272" t="s">
        <v>264</v>
      </c>
      <c r="H2579" s="272" t="s">
        <v>264</v>
      </c>
      <c r="I2579" s="272" t="s">
        <v>263</v>
      </c>
      <c r="J2579" s="272" t="s">
        <v>263</v>
      </c>
      <c r="K2579" s="272" t="s">
        <v>263</v>
      </c>
      <c r="L2579" s="272" t="s">
        <v>263</v>
      </c>
      <c r="M2579" s="272" t="s">
        <v>263</v>
      </c>
      <c r="N2579" s="272" t="s">
        <v>263</v>
      </c>
    </row>
    <row r="2580" spans="1:14">
      <c r="A2580" s="272">
        <v>812745</v>
      </c>
      <c r="B2580" s="272" t="s">
        <v>712</v>
      </c>
      <c r="C2580" s="272" t="s">
        <v>264</v>
      </c>
      <c r="D2580" s="272" t="s">
        <v>264</v>
      </c>
      <c r="E2580" s="272" t="s">
        <v>263</v>
      </c>
      <c r="F2580" s="272" t="s">
        <v>263</v>
      </c>
      <c r="G2580" s="272" t="s">
        <v>263</v>
      </c>
      <c r="H2580" s="272" t="s">
        <v>263</v>
      </c>
      <c r="I2580" s="272" t="s">
        <v>263</v>
      </c>
      <c r="J2580" s="272" t="s">
        <v>263</v>
      </c>
      <c r="K2580" s="272" t="s">
        <v>263</v>
      </c>
      <c r="L2580" s="272" t="s">
        <v>263</v>
      </c>
      <c r="M2580" s="272" t="s">
        <v>263</v>
      </c>
      <c r="N2580" s="272" t="s">
        <v>263</v>
      </c>
    </row>
    <row r="2581" spans="1:14">
      <c r="A2581" s="272">
        <v>812746</v>
      </c>
      <c r="B2581" s="272" t="s">
        <v>712</v>
      </c>
      <c r="C2581" s="272" t="s">
        <v>264</v>
      </c>
      <c r="D2581" s="272" t="s">
        <v>264</v>
      </c>
      <c r="E2581" s="272" t="s">
        <v>264</v>
      </c>
      <c r="F2581" s="272" t="s">
        <v>264</v>
      </c>
      <c r="G2581" s="272" t="s">
        <v>264</v>
      </c>
      <c r="H2581" s="272" t="s">
        <v>264</v>
      </c>
      <c r="I2581" s="272" t="s">
        <v>263</v>
      </c>
      <c r="J2581" s="272" t="s">
        <v>263</v>
      </c>
      <c r="K2581" s="272" t="s">
        <v>263</v>
      </c>
      <c r="L2581" s="272" t="s">
        <v>263</v>
      </c>
      <c r="M2581" s="272" t="s">
        <v>263</v>
      </c>
      <c r="N2581" s="272" t="s">
        <v>263</v>
      </c>
    </row>
    <row r="2582" spans="1:14">
      <c r="A2582" s="272">
        <v>812747</v>
      </c>
      <c r="B2582" s="272" t="s">
        <v>712</v>
      </c>
      <c r="C2582" s="272" t="s">
        <v>264</v>
      </c>
      <c r="D2582" s="272" t="s">
        <v>264</v>
      </c>
      <c r="E2582" s="272" t="s">
        <v>264</v>
      </c>
      <c r="F2582" s="272" t="s">
        <v>264</v>
      </c>
      <c r="G2582" s="272" t="s">
        <v>264</v>
      </c>
      <c r="H2582" s="272" t="s">
        <v>264</v>
      </c>
      <c r="I2582" s="272" t="s">
        <v>263</v>
      </c>
      <c r="J2582" s="272" t="s">
        <v>263</v>
      </c>
      <c r="K2582" s="272" t="s">
        <v>263</v>
      </c>
      <c r="L2582" s="272" t="s">
        <v>263</v>
      </c>
      <c r="M2582" s="272" t="s">
        <v>263</v>
      </c>
      <c r="N2582" s="272" t="s">
        <v>263</v>
      </c>
    </row>
    <row r="2583" spans="1:14">
      <c r="A2583" s="272">
        <v>812748</v>
      </c>
      <c r="B2583" s="272" t="s">
        <v>712</v>
      </c>
      <c r="C2583" s="272" t="s">
        <v>264</v>
      </c>
      <c r="D2583" s="272" t="s">
        <v>264</v>
      </c>
      <c r="E2583" s="272" t="s">
        <v>263</v>
      </c>
      <c r="F2583" s="272" t="s">
        <v>264</v>
      </c>
      <c r="G2583" s="272" t="s">
        <v>264</v>
      </c>
      <c r="H2583" s="272" t="s">
        <v>263</v>
      </c>
      <c r="I2583" s="272" t="s">
        <v>263</v>
      </c>
      <c r="J2583" s="272" t="s">
        <v>263</v>
      </c>
      <c r="K2583" s="272" t="s">
        <v>263</v>
      </c>
      <c r="L2583" s="272" t="s">
        <v>263</v>
      </c>
      <c r="M2583" s="272" t="s">
        <v>263</v>
      </c>
      <c r="N2583" s="272" t="s">
        <v>263</v>
      </c>
    </row>
    <row r="2584" spans="1:14">
      <c r="A2584" s="272">
        <v>812749</v>
      </c>
      <c r="B2584" s="272" t="s">
        <v>712</v>
      </c>
      <c r="C2584" s="272" t="s">
        <v>264</v>
      </c>
      <c r="D2584" s="272" t="s">
        <v>264</v>
      </c>
      <c r="E2584" s="272" t="s">
        <v>263</v>
      </c>
      <c r="F2584" s="272" t="s">
        <v>263</v>
      </c>
      <c r="G2584" s="272" t="s">
        <v>264</v>
      </c>
      <c r="H2584" s="272" t="s">
        <v>263</v>
      </c>
      <c r="I2584" s="272" t="s">
        <v>263</v>
      </c>
      <c r="J2584" s="272" t="s">
        <v>263</v>
      </c>
      <c r="K2584" s="272" t="s">
        <v>263</v>
      </c>
      <c r="L2584" s="272" t="s">
        <v>263</v>
      </c>
      <c r="M2584" s="272" t="s">
        <v>263</v>
      </c>
      <c r="N2584" s="272" t="s">
        <v>263</v>
      </c>
    </row>
    <row r="2585" spans="1:14">
      <c r="A2585" s="272">
        <v>812750</v>
      </c>
      <c r="B2585" s="272" t="s">
        <v>712</v>
      </c>
      <c r="C2585" s="272" t="s">
        <v>264</v>
      </c>
      <c r="D2585" s="272" t="s">
        <v>264</v>
      </c>
      <c r="E2585" s="272" t="s">
        <v>263</v>
      </c>
      <c r="F2585" s="272" t="s">
        <v>263</v>
      </c>
      <c r="G2585" s="272" t="s">
        <v>263</v>
      </c>
      <c r="H2585" s="272" t="s">
        <v>263</v>
      </c>
      <c r="I2585" s="272" t="s">
        <v>263</v>
      </c>
      <c r="J2585" s="272" t="s">
        <v>263</v>
      </c>
      <c r="K2585" s="272" t="s">
        <v>263</v>
      </c>
      <c r="L2585" s="272" t="s">
        <v>263</v>
      </c>
      <c r="M2585" s="272" t="s">
        <v>263</v>
      </c>
      <c r="N2585" s="272" t="s">
        <v>263</v>
      </c>
    </row>
    <row r="2586" spans="1:14">
      <c r="A2586" s="272">
        <v>812751</v>
      </c>
      <c r="B2586" s="272" t="s">
        <v>712</v>
      </c>
      <c r="C2586" s="272" t="s">
        <v>264</v>
      </c>
      <c r="D2586" s="272" t="s">
        <v>264</v>
      </c>
      <c r="E2586" s="272" t="s">
        <v>264</v>
      </c>
      <c r="F2586" s="272" t="s">
        <v>264</v>
      </c>
      <c r="G2586" s="272" t="s">
        <v>264</v>
      </c>
      <c r="H2586" s="272" t="s">
        <v>264</v>
      </c>
      <c r="I2586" s="272" t="s">
        <v>263</v>
      </c>
      <c r="J2586" s="272" t="s">
        <v>263</v>
      </c>
      <c r="K2586" s="272" t="s">
        <v>263</v>
      </c>
      <c r="L2586" s="272" t="s">
        <v>263</v>
      </c>
      <c r="M2586" s="272" t="s">
        <v>263</v>
      </c>
      <c r="N2586" s="272" t="s">
        <v>263</v>
      </c>
    </row>
    <row r="2587" spans="1:14">
      <c r="A2587" s="272">
        <v>812752</v>
      </c>
      <c r="B2587" s="272" t="s">
        <v>712</v>
      </c>
      <c r="C2587" s="272" t="s">
        <v>264</v>
      </c>
      <c r="D2587" s="272" t="s">
        <v>264</v>
      </c>
      <c r="E2587" s="272" t="s">
        <v>264</v>
      </c>
      <c r="F2587" s="272" t="s">
        <v>264</v>
      </c>
      <c r="G2587" s="272" t="s">
        <v>264</v>
      </c>
      <c r="H2587" s="272" t="s">
        <v>264</v>
      </c>
      <c r="I2587" s="272" t="s">
        <v>263</v>
      </c>
      <c r="J2587" s="272" t="s">
        <v>263</v>
      </c>
      <c r="K2587" s="272" t="s">
        <v>263</v>
      </c>
      <c r="L2587" s="272" t="s">
        <v>263</v>
      </c>
      <c r="M2587" s="272" t="s">
        <v>263</v>
      </c>
      <c r="N2587" s="272" t="s">
        <v>263</v>
      </c>
    </row>
    <row r="2588" spans="1:14">
      <c r="A2588" s="272">
        <v>812754</v>
      </c>
      <c r="B2588" s="272" t="s">
        <v>712</v>
      </c>
      <c r="C2588" s="272" t="s">
        <v>264</v>
      </c>
      <c r="D2588" s="272" t="s">
        <v>264</v>
      </c>
      <c r="E2588" s="272" t="s">
        <v>263</v>
      </c>
      <c r="F2588" s="272" t="s">
        <v>264</v>
      </c>
      <c r="G2588" s="272" t="s">
        <v>264</v>
      </c>
      <c r="H2588" s="272" t="s">
        <v>264</v>
      </c>
      <c r="I2588" s="272" t="s">
        <v>263</v>
      </c>
      <c r="J2588" s="272" t="s">
        <v>263</v>
      </c>
      <c r="K2588" s="272" t="s">
        <v>263</v>
      </c>
      <c r="L2588" s="272" t="s">
        <v>263</v>
      </c>
      <c r="M2588" s="272" t="s">
        <v>263</v>
      </c>
      <c r="N2588" s="272" t="s">
        <v>263</v>
      </c>
    </row>
    <row r="2589" spans="1:14">
      <c r="A2589" s="272">
        <v>812755</v>
      </c>
      <c r="B2589" s="272" t="s">
        <v>712</v>
      </c>
      <c r="C2589" s="272" t="s">
        <v>264</v>
      </c>
      <c r="D2589" s="272" t="s">
        <v>263</v>
      </c>
      <c r="E2589" s="272" t="s">
        <v>263</v>
      </c>
      <c r="F2589" s="272" t="s">
        <v>264</v>
      </c>
      <c r="G2589" s="272" t="s">
        <v>264</v>
      </c>
      <c r="H2589" s="272" t="s">
        <v>264</v>
      </c>
      <c r="I2589" s="272" t="s">
        <v>263</v>
      </c>
      <c r="J2589" s="272" t="s">
        <v>263</v>
      </c>
      <c r="K2589" s="272" t="s">
        <v>263</v>
      </c>
      <c r="L2589" s="272" t="s">
        <v>263</v>
      </c>
      <c r="M2589" s="272" t="s">
        <v>263</v>
      </c>
      <c r="N2589" s="272" t="s">
        <v>263</v>
      </c>
    </row>
    <row r="2590" spans="1:14">
      <c r="A2590" s="272">
        <v>812756</v>
      </c>
      <c r="B2590" s="272" t="s">
        <v>712</v>
      </c>
      <c r="C2590" s="272" t="s">
        <v>263</v>
      </c>
      <c r="D2590" s="272" t="s">
        <v>264</v>
      </c>
      <c r="E2590" s="272" t="s">
        <v>264</v>
      </c>
      <c r="F2590" s="272" t="s">
        <v>263</v>
      </c>
      <c r="G2590" s="272" t="s">
        <v>264</v>
      </c>
      <c r="H2590" s="272" t="s">
        <v>264</v>
      </c>
      <c r="I2590" s="272" t="s">
        <v>263</v>
      </c>
      <c r="J2590" s="272" t="s">
        <v>263</v>
      </c>
      <c r="K2590" s="272" t="s">
        <v>263</v>
      </c>
      <c r="L2590" s="272" t="s">
        <v>263</v>
      </c>
      <c r="M2590" s="272" t="s">
        <v>263</v>
      </c>
      <c r="N2590" s="272" t="s">
        <v>263</v>
      </c>
    </row>
    <row r="2591" spans="1:14">
      <c r="A2591" s="272">
        <v>812757</v>
      </c>
      <c r="B2591" s="272" t="s">
        <v>712</v>
      </c>
      <c r="C2591" s="272" t="s">
        <v>264</v>
      </c>
      <c r="D2591" s="272" t="s">
        <v>264</v>
      </c>
      <c r="E2591" s="272" t="s">
        <v>264</v>
      </c>
      <c r="F2591" s="272" t="s">
        <v>264</v>
      </c>
      <c r="G2591" s="272" t="s">
        <v>264</v>
      </c>
      <c r="H2591" s="272" t="s">
        <v>264</v>
      </c>
      <c r="I2591" s="272" t="s">
        <v>263</v>
      </c>
      <c r="J2591" s="272" t="s">
        <v>263</v>
      </c>
      <c r="K2591" s="272" t="s">
        <v>263</v>
      </c>
      <c r="L2591" s="272" t="s">
        <v>263</v>
      </c>
      <c r="M2591" s="272" t="s">
        <v>263</v>
      </c>
      <c r="N2591" s="272" t="s">
        <v>263</v>
      </c>
    </row>
    <row r="2592" spans="1:14">
      <c r="A2592" s="272">
        <v>812758</v>
      </c>
      <c r="B2592" s="272" t="s">
        <v>712</v>
      </c>
      <c r="C2592" s="272" t="s">
        <v>264</v>
      </c>
      <c r="D2592" s="272" t="s">
        <v>263</v>
      </c>
      <c r="E2592" s="272" t="s">
        <v>263</v>
      </c>
      <c r="F2592" s="272" t="s">
        <v>264</v>
      </c>
      <c r="G2592" s="272" t="s">
        <v>264</v>
      </c>
      <c r="H2592" s="272" t="s">
        <v>264</v>
      </c>
      <c r="I2592" s="272" t="s">
        <v>263</v>
      </c>
      <c r="J2592" s="272" t="s">
        <v>263</v>
      </c>
      <c r="K2592" s="272" t="s">
        <v>263</v>
      </c>
      <c r="L2592" s="272" t="s">
        <v>263</v>
      </c>
      <c r="M2592" s="272" t="s">
        <v>263</v>
      </c>
      <c r="N2592" s="272" t="s">
        <v>263</v>
      </c>
    </row>
    <row r="2593" spans="1:14">
      <c r="A2593" s="272">
        <v>812759</v>
      </c>
      <c r="B2593" s="272" t="s">
        <v>712</v>
      </c>
      <c r="C2593" s="272" t="s">
        <v>264</v>
      </c>
      <c r="D2593" s="272" t="s">
        <v>264</v>
      </c>
      <c r="E2593" s="272" t="s">
        <v>264</v>
      </c>
      <c r="F2593" s="272" t="s">
        <v>264</v>
      </c>
      <c r="G2593" s="272" t="s">
        <v>264</v>
      </c>
      <c r="H2593" s="272" t="s">
        <v>264</v>
      </c>
      <c r="I2593" s="272" t="s">
        <v>263</v>
      </c>
      <c r="J2593" s="272" t="s">
        <v>263</v>
      </c>
      <c r="K2593" s="272" t="s">
        <v>263</v>
      </c>
      <c r="L2593" s="272" t="s">
        <v>263</v>
      </c>
      <c r="M2593" s="272" t="s">
        <v>263</v>
      </c>
      <c r="N2593" s="272" t="s">
        <v>263</v>
      </c>
    </row>
    <row r="2594" spans="1:14">
      <c r="A2594" s="272">
        <v>812760</v>
      </c>
      <c r="B2594" s="272" t="s">
        <v>712</v>
      </c>
      <c r="C2594" s="272" t="s">
        <v>263</v>
      </c>
      <c r="D2594" s="272" t="s">
        <v>263</v>
      </c>
      <c r="E2594" s="272" t="s">
        <v>264</v>
      </c>
      <c r="F2594" s="272" t="s">
        <v>264</v>
      </c>
      <c r="G2594" s="272" t="s">
        <v>263</v>
      </c>
      <c r="H2594" s="272" t="s">
        <v>264</v>
      </c>
      <c r="I2594" s="272" t="s">
        <v>263</v>
      </c>
      <c r="J2594" s="272" t="s">
        <v>263</v>
      </c>
      <c r="K2594" s="272" t="s">
        <v>263</v>
      </c>
      <c r="L2594" s="272" t="s">
        <v>263</v>
      </c>
      <c r="M2594" s="272" t="s">
        <v>263</v>
      </c>
      <c r="N2594" s="272" t="s">
        <v>263</v>
      </c>
    </row>
    <row r="2595" spans="1:14">
      <c r="A2595" s="272">
        <v>812761</v>
      </c>
      <c r="B2595" s="272" t="s">
        <v>712</v>
      </c>
      <c r="C2595" s="272" t="s">
        <v>264</v>
      </c>
      <c r="D2595" s="272" t="s">
        <v>263</v>
      </c>
      <c r="E2595" s="272" t="s">
        <v>263</v>
      </c>
      <c r="F2595" s="272" t="s">
        <v>264</v>
      </c>
      <c r="G2595" s="272" t="s">
        <v>263</v>
      </c>
      <c r="H2595" s="272" t="s">
        <v>264</v>
      </c>
      <c r="I2595" s="272" t="s">
        <v>263</v>
      </c>
      <c r="J2595" s="272" t="s">
        <v>263</v>
      </c>
      <c r="K2595" s="272" t="s">
        <v>263</v>
      </c>
      <c r="L2595" s="272" t="s">
        <v>263</v>
      </c>
      <c r="M2595" s="272" t="s">
        <v>263</v>
      </c>
      <c r="N2595" s="272" t="s">
        <v>263</v>
      </c>
    </row>
    <row r="2596" spans="1:14">
      <c r="A2596" s="272">
        <v>812762</v>
      </c>
      <c r="B2596" s="272" t="s">
        <v>712</v>
      </c>
      <c r="C2596" s="272" t="s">
        <v>264</v>
      </c>
      <c r="D2596" s="272" t="s">
        <v>264</v>
      </c>
      <c r="E2596" s="272" t="s">
        <v>264</v>
      </c>
      <c r="F2596" s="272" t="s">
        <v>264</v>
      </c>
      <c r="G2596" s="272" t="s">
        <v>264</v>
      </c>
      <c r="H2596" s="272" t="s">
        <v>264</v>
      </c>
      <c r="I2596" s="272" t="s">
        <v>263</v>
      </c>
      <c r="J2596" s="272" t="s">
        <v>263</v>
      </c>
      <c r="K2596" s="272" t="s">
        <v>263</v>
      </c>
      <c r="L2596" s="272" t="s">
        <v>263</v>
      </c>
      <c r="M2596" s="272" t="s">
        <v>263</v>
      </c>
      <c r="N2596" s="272" t="s">
        <v>263</v>
      </c>
    </row>
    <row r="2597" spans="1:14">
      <c r="A2597" s="272">
        <v>812763</v>
      </c>
      <c r="B2597" s="272" t="s">
        <v>712</v>
      </c>
      <c r="C2597" s="272" t="s">
        <v>264</v>
      </c>
      <c r="D2597" s="272" t="s">
        <v>263</v>
      </c>
      <c r="E2597" s="272" t="s">
        <v>264</v>
      </c>
      <c r="F2597" s="272" t="s">
        <v>264</v>
      </c>
      <c r="G2597" s="272" t="s">
        <v>264</v>
      </c>
      <c r="H2597" s="272" t="s">
        <v>264</v>
      </c>
      <c r="I2597" s="272" t="s">
        <v>263</v>
      </c>
      <c r="J2597" s="272" t="s">
        <v>263</v>
      </c>
      <c r="K2597" s="272" t="s">
        <v>263</v>
      </c>
      <c r="L2597" s="272" t="s">
        <v>263</v>
      </c>
      <c r="M2597" s="272" t="s">
        <v>263</v>
      </c>
      <c r="N2597" s="272" t="s">
        <v>263</v>
      </c>
    </row>
    <row r="2598" spans="1:14">
      <c r="A2598" s="272">
        <v>812764</v>
      </c>
      <c r="B2598" s="272" t="s">
        <v>712</v>
      </c>
      <c r="C2598" s="272" t="s">
        <v>264</v>
      </c>
      <c r="D2598" s="272" t="s">
        <v>263</v>
      </c>
      <c r="E2598" s="272" t="s">
        <v>263</v>
      </c>
      <c r="F2598" s="272" t="s">
        <v>264</v>
      </c>
      <c r="G2598" s="272" t="s">
        <v>264</v>
      </c>
      <c r="H2598" s="272" t="s">
        <v>264</v>
      </c>
      <c r="I2598" s="272" t="s">
        <v>263</v>
      </c>
      <c r="J2598" s="272" t="s">
        <v>263</v>
      </c>
      <c r="K2598" s="272" t="s">
        <v>263</v>
      </c>
      <c r="L2598" s="272" t="s">
        <v>263</v>
      </c>
      <c r="M2598" s="272" t="s">
        <v>263</v>
      </c>
      <c r="N2598" s="272" t="s">
        <v>263</v>
      </c>
    </row>
    <row r="2599" spans="1:14">
      <c r="A2599" s="272">
        <v>812765</v>
      </c>
      <c r="B2599" s="272" t="s">
        <v>712</v>
      </c>
      <c r="C2599" s="272" t="s">
        <v>264</v>
      </c>
      <c r="D2599" s="272" t="s">
        <v>264</v>
      </c>
      <c r="E2599" s="272" t="s">
        <v>264</v>
      </c>
      <c r="F2599" s="272" t="s">
        <v>264</v>
      </c>
      <c r="G2599" s="272" t="s">
        <v>264</v>
      </c>
      <c r="H2599" s="272" t="s">
        <v>264</v>
      </c>
      <c r="I2599" s="272" t="s">
        <v>263</v>
      </c>
      <c r="J2599" s="272" t="s">
        <v>263</v>
      </c>
      <c r="K2599" s="272" t="s">
        <v>263</v>
      </c>
      <c r="L2599" s="272" t="s">
        <v>263</v>
      </c>
      <c r="M2599" s="272" t="s">
        <v>263</v>
      </c>
      <c r="N2599" s="272" t="s">
        <v>263</v>
      </c>
    </row>
    <row r="2600" spans="1:14">
      <c r="A2600" s="272">
        <v>812766</v>
      </c>
      <c r="B2600" s="272" t="s">
        <v>712</v>
      </c>
      <c r="C2600" s="272" t="s">
        <v>264</v>
      </c>
      <c r="D2600" s="272" t="s">
        <v>264</v>
      </c>
      <c r="E2600" s="272" t="s">
        <v>264</v>
      </c>
      <c r="F2600" s="272" t="s">
        <v>264</v>
      </c>
      <c r="G2600" s="272" t="s">
        <v>263</v>
      </c>
      <c r="H2600" s="272" t="s">
        <v>263</v>
      </c>
      <c r="I2600" s="272" t="s">
        <v>263</v>
      </c>
      <c r="J2600" s="272" t="s">
        <v>263</v>
      </c>
      <c r="K2600" s="272" t="s">
        <v>263</v>
      </c>
      <c r="L2600" s="272" t="s">
        <v>263</v>
      </c>
      <c r="M2600" s="272" t="s">
        <v>263</v>
      </c>
      <c r="N2600" s="272" t="s">
        <v>263</v>
      </c>
    </row>
    <row r="2601" spans="1:14">
      <c r="A2601" s="272">
        <v>812767</v>
      </c>
      <c r="B2601" s="272" t="s">
        <v>712</v>
      </c>
      <c r="C2601" s="272" t="s">
        <v>264</v>
      </c>
      <c r="D2601" s="272" t="s">
        <v>264</v>
      </c>
      <c r="E2601" s="272" t="s">
        <v>263</v>
      </c>
      <c r="F2601" s="272" t="s">
        <v>263</v>
      </c>
      <c r="G2601" s="272" t="s">
        <v>264</v>
      </c>
      <c r="H2601" s="272" t="s">
        <v>263</v>
      </c>
      <c r="I2601" s="272" t="s">
        <v>263</v>
      </c>
      <c r="J2601" s="272" t="s">
        <v>263</v>
      </c>
      <c r="K2601" s="272" t="s">
        <v>263</v>
      </c>
      <c r="L2601" s="272" t="s">
        <v>263</v>
      </c>
      <c r="M2601" s="272" t="s">
        <v>263</v>
      </c>
      <c r="N2601" s="272" t="s">
        <v>263</v>
      </c>
    </row>
    <row r="2602" spans="1:14">
      <c r="A2602" s="272">
        <v>812768</v>
      </c>
      <c r="B2602" s="272" t="s">
        <v>712</v>
      </c>
      <c r="C2602" s="272" t="s">
        <v>264</v>
      </c>
      <c r="D2602" s="272" t="s">
        <v>263</v>
      </c>
      <c r="E2602" s="272" t="s">
        <v>263</v>
      </c>
      <c r="F2602" s="272" t="s">
        <v>264</v>
      </c>
      <c r="G2602" s="272" t="s">
        <v>264</v>
      </c>
      <c r="H2602" s="272" t="s">
        <v>264</v>
      </c>
      <c r="I2602" s="272" t="s">
        <v>263</v>
      </c>
      <c r="J2602" s="272" t="s">
        <v>263</v>
      </c>
      <c r="K2602" s="272" t="s">
        <v>263</v>
      </c>
      <c r="L2602" s="272" t="s">
        <v>263</v>
      </c>
      <c r="M2602" s="272" t="s">
        <v>263</v>
      </c>
      <c r="N2602" s="272" t="s">
        <v>263</v>
      </c>
    </row>
    <row r="2603" spans="1:14">
      <c r="A2603" s="272">
        <v>812769</v>
      </c>
      <c r="B2603" s="272" t="s">
        <v>712</v>
      </c>
      <c r="C2603" s="272" t="s">
        <v>264</v>
      </c>
      <c r="D2603" s="272" t="s">
        <v>263</v>
      </c>
      <c r="E2603" s="272" t="s">
        <v>264</v>
      </c>
      <c r="F2603" s="272" t="s">
        <v>264</v>
      </c>
      <c r="G2603" s="272" t="s">
        <v>263</v>
      </c>
      <c r="H2603" s="272" t="s">
        <v>264</v>
      </c>
      <c r="I2603" s="272" t="s">
        <v>263</v>
      </c>
      <c r="J2603" s="272" t="s">
        <v>263</v>
      </c>
      <c r="K2603" s="272" t="s">
        <v>263</v>
      </c>
      <c r="L2603" s="272" t="s">
        <v>263</v>
      </c>
      <c r="M2603" s="272" t="s">
        <v>263</v>
      </c>
      <c r="N2603" s="272" t="s">
        <v>263</v>
      </c>
    </row>
    <row r="2604" spans="1:14">
      <c r="A2604" s="272">
        <v>812770</v>
      </c>
      <c r="B2604" s="272" t="s">
        <v>712</v>
      </c>
      <c r="C2604" s="272" t="s">
        <v>264</v>
      </c>
      <c r="D2604" s="272" t="s">
        <v>264</v>
      </c>
      <c r="E2604" s="272" t="s">
        <v>264</v>
      </c>
      <c r="F2604" s="272" t="s">
        <v>263</v>
      </c>
      <c r="G2604" s="272" t="s">
        <v>264</v>
      </c>
      <c r="H2604" s="272" t="s">
        <v>263</v>
      </c>
      <c r="I2604" s="272" t="s">
        <v>263</v>
      </c>
      <c r="J2604" s="272" t="s">
        <v>263</v>
      </c>
      <c r="K2604" s="272" t="s">
        <v>263</v>
      </c>
      <c r="L2604" s="272" t="s">
        <v>263</v>
      </c>
      <c r="M2604" s="272" t="s">
        <v>263</v>
      </c>
      <c r="N2604" s="272" t="s">
        <v>263</v>
      </c>
    </row>
    <row r="2605" spans="1:14">
      <c r="A2605" s="272">
        <v>812771</v>
      </c>
      <c r="B2605" s="272" t="s">
        <v>712</v>
      </c>
      <c r="C2605" s="272" t="s">
        <v>264</v>
      </c>
      <c r="D2605" s="272" t="s">
        <v>264</v>
      </c>
      <c r="E2605" s="272" t="s">
        <v>264</v>
      </c>
      <c r="F2605" s="272" t="s">
        <v>264</v>
      </c>
      <c r="G2605" s="272" t="s">
        <v>264</v>
      </c>
      <c r="H2605" s="272" t="s">
        <v>264</v>
      </c>
      <c r="I2605" s="272" t="s">
        <v>263</v>
      </c>
      <c r="J2605" s="272" t="s">
        <v>263</v>
      </c>
      <c r="K2605" s="272" t="s">
        <v>263</v>
      </c>
      <c r="L2605" s="272" t="s">
        <v>263</v>
      </c>
      <c r="M2605" s="272" t="s">
        <v>263</v>
      </c>
      <c r="N2605" s="272" t="s">
        <v>263</v>
      </c>
    </row>
    <row r="2606" spans="1:14">
      <c r="A2606" s="272">
        <v>812772</v>
      </c>
      <c r="B2606" s="272" t="s">
        <v>712</v>
      </c>
      <c r="C2606" s="272" t="s">
        <v>264</v>
      </c>
      <c r="D2606" s="272" t="s">
        <v>264</v>
      </c>
      <c r="E2606" s="272" t="s">
        <v>264</v>
      </c>
      <c r="F2606" s="272" t="s">
        <v>264</v>
      </c>
      <c r="G2606" s="272" t="s">
        <v>264</v>
      </c>
      <c r="H2606" s="272" t="s">
        <v>263</v>
      </c>
      <c r="I2606" s="272" t="s">
        <v>263</v>
      </c>
      <c r="J2606" s="272" t="s">
        <v>263</v>
      </c>
      <c r="K2606" s="272" t="s">
        <v>263</v>
      </c>
      <c r="L2606" s="272" t="s">
        <v>263</v>
      </c>
      <c r="M2606" s="272" t="s">
        <v>263</v>
      </c>
      <c r="N2606" s="272" t="s">
        <v>263</v>
      </c>
    </row>
    <row r="2607" spans="1:14">
      <c r="A2607" s="272">
        <v>812773</v>
      </c>
      <c r="B2607" s="272" t="s">
        <v>712</v>
      </c>
      <c r="C2607" s="272" t="s">
        <v>263</v>
      </c>
      <c r="D2607" s="272" t="s">
        <v>264</v>
      </c>
      <c r="E2607" s="272" t="s">
        <v>264</v>
      </c>
      <c r="F2607" s="272" t="s">
        <v>263</v>
      </c>
      <c r="G2607" s="272" t="s">
        <v>264</v>
      </c>
      <c r="H2607" s="272" t="s">
        <v>264</v>
      </c>
      <c r="I2607" s="272" t="s">
        <v>263</v>
      </c>
      <c r="J2607" s="272" t="s">
        <v>263</v>
      </c>
      <c r="K2607" s="272" t="s">
        <v>263</v>
      </c>
      <c r="L2607" s="272" t="s">
        <v>263</v>
      </c>
      <c r="M2607" s="272" t="s">
        <v>263</v>
      </c>
      <c r="N2607" s="272" t="s">
        <v>263</v>
      </c>
    </row>
    <row r="2608" spans="1:14">
      <c r="A2608" s="272">
        <v>812774</v>
      </c>
      <c r="B2608" s="272" t="s">
        <v>712</v>
      </c>
      <c r="C2608" s="272" t="s">
        <v>264</v>
      </c>
      <c r="D2608" s="272" t="s">
        <v>263</v>
      </c>
      <c r="E2608" s="272" t="s">
        <v>263</v>
      </c>
      <c r="F2608" s="272" t="s">
        <v>264</v>
      </c>
      <c r="G2608" s="272" t="s">
        <v>264</v>
      </c>
      <c r="H2608" s="272" t="s">
        <v>264</v>
      </c>
      <c r="I2608" s="272" t="s">
        <v>263</v>
      </c>
      <c r="J2608" s="272" t="s">
        <v>263</v>
      </c>
      <c r="K2608" s="272" t="s">
        <v>263</v>
      </c>
      <c r="L2608" s="272" t="s">
        <v>263</v>
      </c>
      <c r="M2608" s="272" t="s">
        <v>263</v>
      </c>
      <c r="N2608" s="272" t="s">
        <v>263</v>
      </c>
    </row>
    <row r="2609" spans="1:14">
      <c r="A2609" s="272">
        <v>812775</v>
      </c>
      <c r="B2609" s="272" t="s">
        <v>712</v>
      </c>
      <c r="C2609" s="272" t="s">
        <v>263</v>
      </c>
      <c r="D2609" s="272" t="s">
        <v>263</v>
      </c>
      <c r="E2609" s="272" t="s">
        <v>263</v>
      </c>
      <c r="F2609" s="272" t="s">
        <v>264</v>
      </c>
      <c r="G2609" s="272" t="s">
        <v>264</v>
      </c>
      <c r="H2609" s="272" t="s">
        <v>264</v>
      </c>
      <c r="I2609" s="272" t="s">
        <v>263</v>
      </c>
      <c r="J2609" s="272" t="s">
        <v>263</v>
      </c>
      <c r="K2609" s="272" t="s">
        <v>263</v>
      </c>
      <c r="L2609" s="272" t="s">
        <v>263</v>
      </c>
      <c r="M2609" s="272" t="s">
        <v>263</v>
      </c>
      <c r="N2609" s="272" t="s">
        <v>263</v>
      </c>
    </row>
    <row r="2610" spans="1:14">
      <c r="A2610" s="272">
        <v>812777</v>
      </c>
      <c r="B2610" s="272" t="s">
        <v>712</v>
      </c>
      <c r="C2610" s="272" t="s">
        <v>263</v>
      </c>
      <c r="D2610" s="272" t="s">
        <v>263</v>
      </c>
      <c r="E2610" s="272" t="s">
        <v>263</v>
      </c>
      <c r="F2610" s="272" t="s">
        <v>264</v>
      </c>
      <c r="G2610" s="272" t="s">
        <v>263</v>
      </c>
      <c r="H2610" s="272" t="s">
        <v>264</v>
      </c>
      <c r="I2610" s="272" t="s">
        <v>263</v>
      </c>
      <c r="J2610" s="272" t="s">
        <v>263</v>
      </c>
      <c r="K2610" s="272" t="s">
        <v>263</v>
      </c>
      <c r="L2610" s="272" t="s">
        <v>263</v>
      </c>
      <c r="M2610" s="272" t="s">
        <v>263</v>
      </c>
      <c r="N2610" s="272" t="s">
        <v>263</v>
      </c>
    </row>
    <row r="2611" spans="1:14">
      <c r="A2611" s="272">
        <v>812778</v>
      </c>
      <c r="B2611" s="272" t="s">
        <v>712</v>
      </c>
      <c r="C2611" s="272" t="s">
        <v>264</v>
      </c>
      <c r="D2611" s="272" t="s">
        <v>263</v>
      </c>
      <c r="E2611" s="272" t="s">
        <v>263</v>
      </c>
      <c r="F2611" s="272" t="s">
        <v>263</v>
      </c>
      <c r="G2611" s="272" t="s">
        <v>263</v>
      </c>
      <c r="H2611" s="272" t="s">
        <v>264</v>
      </c>
      <c r="I2611" s="272" t="s">
        <v>263</v>
      </c>
      <c r="J2611" s="272" t="s">
        <v>263</v>
      </c>
      <c r="K2611" s="272" t="s">
        <v>263</v>
      </c>
      <c r="L2611" s="272" t="s">
        <v>263</v>
      </c>
      <c r="M2611" s="272" t="s">
        <v>263</v>
      </c>
      <c r="N2611" s="272" t="s">
        <v>263</v>
      </c>
    </row>
    <row r="2612" spans="1:14">
      <c r="A2612" s="272">
        <v>812779</v>
      </c>
      <c r="B2612" s="272" t="s">
        <v>712</v>
      </c>
      <c r="C2612" s="272" t="s">
        <v>264</v>
      </c>
      <c r="D2612" s="272" t="s">
        <v>263</v>
      </c>
      <c r="E2612" s="272" t="s">
        <v>263</v>
      </c>
      <c r="F2612" s="272" t="s">
        <v>263</v>
      </c>
      <c r="G2612" s="272" t="s">
        <v>263</v>
      </c>
      <c r="H2612" s="272" t="s">
        <v>264</v>
      </c>
      <c r="I2612" s="272" t="s">
        <v>263</v>
      </c>
      <c r="J2612" s="272" t="s">
        <v>263</v>
      </c>
      <c r="K2612" s="272" t="s">
        <v>263</v>
      </c>
      <c r="L2612" s="272" t="s">
        <v>263</v>
      </c>
      <c r="M2612" s="272" t="s">
        <v>263</v>
      </c>
      <c r="N2612" s="272" t="s">
        <v>263</v>
      </c>
    </row>
    <row r="2613" spans="1:14">
      <c r="A2613" s="272">
        <v>812780</v>
      </c>
      <c r="B2613" s="272" t="s">
        <v>712</v>
      </c>
      <c r="C2613" s="272" t="s">
        <v>264</v>
      </c>
      <c r="D2613" s="272" t="s">
        <v>264</v>
      </c>
      <c r="E2613" s="272" t="s">
        <v>264</v>
      </c>
      <c r="F2613" s="272" t="s">
        <v>264</v>
      </c>
      <c r="G2613" s="272" t="s">
        <v>263</v>
      </c>
      <c r="H2613" s="272" t="s">
        <v>264</v>
      </c>
      <c r="I2613" s="272" t="s">
        <v>263</v>
      </c>
      <c r="J2613" s="272" t="s">
        <v>263</v>
      </c>
      <c r="K2613" s="272" t="s">
        <v>263</v>
      </c>
      <c r="L2613" s="272" t="s">
        <v>263</v>
      </c>
      <c r="M2613" s="272" t="s">
        <v>263</v>
      </c>
      <c r="N2613" s="272" t="s">
        <v>263</v>
      </c>
    </row>
    <row r="2614" spans="1:14">
      <c r="A2614" s="272">
        <v>812782</v>
      </c>
      <c r="B2614" s="272" t="s">
        <v>712</v>
      </c>
      <c r="C2614" s="272" t="s">
        <v>264</v>
      </c>
      <c r="D2614" s="272" t="s">
        <v>264</v>
      </c>
      <c r="E2614" s="272" t="s">
        <v>264</v>
      </c>
      <c r="F2614" s="272" t="s">
        <v>264</v>
      </c>
      <c r="G2614" s="272" t="s">
        <v>264</v>
      </c>
      <c r="H2614" s="272" t="s">
        <v>264</v>
      </c>
      <c r="I2614" s="272" t="s">
        <v>263</v>
      </c>
      <c r="J2614" s="272" t="s">
        <v>263</v>
      </c>
      <c r="K2614" s="272" t="s">
        <v>263</v>
      </c>
      <c r="L2614" s="272" t="s">
        <v>263</v>
      </c>
      <c r="M2614" s="272" t="s">
        <v>263</v>
      </c>
      <c r="N2614" s="272" t="s">
        <v>263</v>
      </c>
    </row>
    <row r="2615" spans="1:14">
      <c r="A2615" s="272">
        <v>812783</v>
      </c>
      <c r="B2615" s="272" t="s">
        <v>712</v>
      </c>
      <c r="C2615" s="272" t="s">
        <v>264</v>
      </c>
      <c r="D2615" s="272" t="s">
        <v>264</v>
      </c>
      <c r="E2615" s="272" t="s">
        <v>264</v>
      </c>
      <c r="F2615" s="272" t="s">
        <v>264</v>
      </c>
      <c r="G2615" s="272" t="s">
        <v>263</v>
      </c>
      <c r="H2615" s="272" t="s">
        <v>263</v>
      </c>
      <c r="I2615" s="272" t="s">
        <v>263</v>
      </c>
      <c r="J2615" s="272" t="s">
        <v>263</v>
      </c>
      <c r="K2615" s="272" t="s">
        <v>263</v>
      </c>
      <c r="L2615" s="272" t="s">
        <v>263</v>
      </c>
      <c r="M2615" s="272" t="s">
        <v>263</v>
      </c>
      <c r="N2615" s="272" t="s">
        <v>263</v>
      </c>
    </row>
    <row r="2616" spans="1:14">
      <c r="A2616" s="272">
        <v>812784</v>
      </c>
      <c r="B2616" s="272" t="s">
        <v>712</v>
      </c>
      <c r="C2616" s="272" t="s">
        <v>263</v>
      </c>
      <c r="D2616" s="272" t="s">
        <v>264</v>
      </c>
      <c r="E2616" s="272" t="s">
        <v>263</v>
      </c>
      <c r="F2616" s="272" t="s">
        <v>264</v>
      </c>
      <c r="G2616" s="272" t="s">
        <v>263</v>
      </c>
      <c r="H2616" s="272" t="s">
        <v>264</v>
      </c>
      <c r="I2616" s="272" t="s">
        <v>263</v>
      </c>
      <c r="J2616" s="272" t="s">
        <v>263</v>
      </c>
      <c r="K2616" s="272" t="s">
        <v>263</v>
      </c>
      <c r="L2616" s="272" t="s">
        <v>263</v>
      </c>
      <c r="M2616" s="272" t="s">
        <v>263</v>
      </c>
      <c r="N2616" s="272" t="s">
        <v>263</v>
      </c>
    </row>
    <row r="2617" spans="1:14">
      <c r="A2617" s="272">
        <v>812785</v>
      </c>
      <c r="B2617" s="272" t="s">
        <v>712</v>
      </c>
      <c r="C2617" s="272" t="s">
        <v>264</v>
      </c>
      <c r="D2617" s="272" t="s">
        <v>264</v>
      </c>
      <c r="E2617" s="272" t="s">
        <v>264</v>
      </c>
      <c r="F2617" s="272" t="s">
        <v>264</v>
      </c>
      <c r="G2617" s="272" t="s">
        <v>263</v>
      </c>
      <c r="H2617" s="272" t="s">
        <v>263</v>
      </c>
      <c r="I2617" s="272" t="s">
        <v>263</v>
      </c>
      <c r="J2617" s="272" t="s">
        <v>263</v>
      </c>
      <c r="K2617" s="272" t="s">
        <v>263</v>
      </c>
      <c r="L2617" s="272" t="s">
        <v>263</v>
      </c>
      <c r="M2617" s="272" t="s">
        <v>263</v>
      </c>
      <c r="N2617" s="272" t="s">
        <v>263</v>
      </c>
    </row>
    <row r="2618" spans="1:14">
      <c r="A2618" s="272">
        <v>812786</v>
      </c>
      <c r="B2618" s="272" t="s">
        <v>712</v>
      </c>
      <c r="C2618" s="272" t="s">
        <v>264</v>
      </c>
      <c r="D2618" s="272" t="s">
        <v>263</v>
      </c>
      <c r="E2618" s="272" t="s">
        <v>263</v>
      </c>
      <c r="F2618" s="272" t="s">
        <v>264</v>
      </c>
      <c r="G2618" s="272" t="s">
        <v>264</v>
      </c>
      <c r="H2618" s="272" t="s">
        <v>263</v>
      </c>
      <c r="I2618" s="272" t="s">
        <v>263</v>
      </c>
      <c r="J2618" s="272" t="s">
        <v>263</v>
      </c>
      <c r="K2618" s="272" t="s">
        <v>263</v>
      </c>
      <c r="L2618" s="272" t="s">
        <v>263</v>
      </c>
      <c r="M2618" s="272" t="s">
        <v>263</v>
      </c>
      <c r="N2618" s="272" t="s">
        <v>263</v>
      </c>
    </row>
    <row r="2619" spans="1:14">
      <c r="A2619" s="272">
        <v>812787</v>
      </c>
      <c r="B2619" s="272" t="s">
        <v>712</v>
      </c>
      <c r="C2619" s="272" t="s">
        <v>264</v>
      </c>
      <c r="D2619" s="272" t="s">
        <v>263</v>
      </c>
      <c r="E2619" s="272" t="s">
        <v>264</v>
      </c>
      <c r="F2619" s="272" t="s">
        <v>264</v>
      </c>
      <c r="G2619" s="272" t="s">
        <v>264</v>
      </c>
      <c r="H2619" s="272" t="s">
        <v>264</v>
      </c>
      <c r="I2619" s="272" t="s">
        <v>263</v>
      </c>
      <c r="J2619" s="272" t="s">
        <v>263</v>
      </c>
      <c r="K2619" s="272" t="s">
        <v>263</v>
      </c>
      <c r="L2619" s="272" t="s">
        <v>263</v>
      </c>
      <c r="M2619" s="272" t="s">
        <v>263</v>
      </c>
      <c r="N2619" s="272" t="s">
        <v>263</v>
      </c>
    </row>
    <row r="2620" spans="1:14">
      <c r="A2620" s="272">
        <v>812789</v>
      </c>
      <c r="B2620" s="272" t="s">
        <v>712</v>
      </c>
      <c r="C2620" s="272" t="s">
        <v>264</v>
      </c>
      <c r="D2620" s="272" t="s">
        <v>264</v>
      </c>
      <c r="E2620" s="272" t="s">
        <v>264</v>
      </c>
      <c r="F2620" s="272" t="s">
        <v>264</v>
      </c>
      <c r="G2620" s="272" t="s">
        <v>264</v>
      </c>
      <c r="H2620" s="272" t="s">
        <v>263</v>
      </c>
      <c r="I2620" s="272" t="s">
        <v>263</v>
      </c>
      <c r="J2620" s="272" t="s">
        <v>263</v>
      </c>
      <c r="K2620" s="272" t="s">
        <v>263</v>
      </c>
      <c r="L2620" s="272" t="s">
        <v>263</v>
      </c>
      <c r="M2620" s="272" t="s">
        <v>263</v>
      </c>
      <c r="N2620" s="272" t="s">
        <v>263</v>
      </c>
    </row>
    <row r="2621" spans="1:14">
      <c r="A2621" s="272">
        <v>812790</v>
      </c>
      <c r="B2621" s="272" t="s">
        <v>712</v>
      </c>
      <c r="C2621" s="272" t="s">
        <v>264</v>
      </c>
      <c r="D2621" s="272" t="s">
        <v>264</v>
      </c>
      <c r="E2621" s="272" t="s">
        <v>264</v>
      </c>
      <c r="F2621" s="272" t="s">
        <v>263</v>
      </c>
      <c r="G2621" s="272" t="s">
        <v>263</v>
      </c>
      <c r="H2621" s="272" t="s">
        <v>263</v>
      </c>
      <c r="I2621" s="272" t="s">
        <v>263</v>
      </c>
      <c r="J2621" s="272" t="s">
        <v>263</v>
      </c>
      <c r="K2621" s="272" t="s">
        <v>263</v>
      </c>
      <c r="L2621" s="272" t="s">
        <v>263</v>
      </c>
      <c r="M2621" s="272" t="s">
        <v>263</v>
      </c>
      <c r="N2621" s="272" t="s">
        <v>263</v>
      </c>
    </row>
    <row r="2622" spans="1:14">
      <c r="A2622" s="272">
        <v>812791</v>
      </c>
      <c r="B2622" s="272" t="s">
        <v>712</v>
      </c>
      <c r="C2622" s="272" t="s">
        <v>264</v>
      </c>
      <c r="D2622" s="272" t="s">
        <v>263</v>
      </c>
      <c r="E2622" s="272" t="s">
        <v>263</v>
      </c>
      <c r="F2622" s="272" t="s">
        <v>264</v>
      </c>
      <c r="G2622" s="272" t="s">
        <v>264</v>
      </c>
      <c r="H2622" s="272" t="s">
        <v>264</v>
      </c>
      <c r="I2622" s="272" t="s">
        <v>263</v>
      </c>
      <c r="J2622" s="272" t="s">
        <v>263</v>
      </c>
      <c r="K2622" s="272" t="s">
        <v>263</v>
      </c>
      <c r="L2622" s="272" t="s">
        <v>263</v>
      </c>
      <c r="M2622" s="272" t="s">
        <v>263</v>
      </c>
      <c r="N2622" s="272" t="s">
        <v>263</v>
      </c>
    </row>
    <row r="2623" spans="1:14">
      <c r="A2623" s="272">
        <v>812792</v>
      </c>
      <c r="B2623" s="272" t="s">
        <v>712</v>
      </c>
      <c r="C2623" s="272" t="s">
        <v>264</v>
      </c>
      <c r="D2623" s="272" t="s">
        <v>264</v>
      </c>
      <c r="E2623" s="272" t="s">
        <v>263</v>
      </c>
      <c r="F2623" s="272" t="s">
        <v>263</v>
      </c>
      <c r="G2623" s="272" t="s">
        <v>264</v>
      </c>
      <c r="H2623" s="272" t="s">
        <v>263</v>
      </c>
      <c r="I2623" s="272" t="s">
        <v>263</v>
      </c>
      <c r="J2623" s="272" t="s">
        <v>263</v>
      </c>
      <c r="K2623" s="272" t="s">
        <v>263</v>
      </c>
      <c r="L2623" s="272" t="s">
        <v>263</v>
      </c>
      <c r="M2623" s="272" t="s">
        <v>263</v>
      </c>
      <c r="N2623" s="272" t="s">
        <v>263</v>
      </c>
    </row>
    <row r="2624" spans="1:14">
      <c r="A2624" s="272">
        <v>812793</v>
      </c>
      <c r="B2624" s="272" t="s">
        <v>712</v>
      </c>
      <c r="C2624" s="272" t="s">
        <v>264</v>
      </c>
      <c r="D2624" s="272" t="s">
        <v>264</v>
      </c>
      <c r="E2624" s="272" t="s">
        <v>264</v>
      </c>
      <c r="F2624" s="272" t="s">
        <v>264</v>
      </c>
      <c r="G2624" s="272" t="s">
        <v>264</v>
      </c>
      <c r="H2624" s="272" t="s">
        <v>264</v>
      </c>
      <c r="I2624" s="272" t="s">
        <v>263</v>
      </c>
      <c r="J2624" s="272" t="s">
        <v>263</v>
      </c>
      <c r="K2624" s="272" t="s">
        <v>263</v>
      </c>
      <c r="L2624" s="272" t="s">
        <v>263</v>
      </c>
      <c r="M2624" s="272" t="s">
        <v>263</v>
      </c>
      <c r="N2624" s="272" t="s">
        <v>263</v>
      </c>
    </row>
    <row r="2625" spans="1:14">
      <c r="A2625" s="272">
        <v>812794</v>
      </c>
      <c r="B2625" s="272" t="s">
        <v>712</v>
      </c>
      <c r="C2625" s="272" t="s">
        <v>264</v>
      </c>
      <c r="D2625" s="272" t="s">
        <v>264</v>
      </c>
      <c r="E2625" s="272" t="s">
        <v>263</v>
      </c>
      <c r="F2625" s="272" t="s">
        <v>264</v>
      </c>
      <c r="G2625" s="272" t="s">
        <v>264</v>
      </c>
      <c r="H2625" s="272" t="s">
        <v>264</v>
      </c>
      <c r="I2625" s="272" t="s">
        <v>263</v>
      </c>
      <c r="J2625" s="272" t="s">
        <v>263</v>
      </c>
      <c r="K2625" s="272" t="s">
        <v>263</v>
      </c>
      <c r="L2625" s="272" t="s">
        <v>263</v>
      </c>
      <c r="M2625" s="272" t="s">
        <v>263</v>
      </c>
      <c r="N2625" s="272" t="s">
        <v>263</v>
      </c>
    </row>
    <row r="2626" spans="1:14">
      <c r="A2626" s="272">
        <v>812795</v>
      </c>
      <c r="B2626" s="272" t="s">
        <v>712</v>
      </c>
      <c r="C2626" s="272" t="s">
        <v>264</v>
      </c>
      <c r="D2626" s="272" t="s">
        <v>263</v>
      </c>
      <c r="E2626" s="272" t="s">
        <v>263</v>
      </c>
      <c r="F2626" s="272" t="s">
        <v>264</v>
      </c>
      <c r="G2626" s="272" t="s">
        <v>264</v>
      </c>
      <c r="H2626" s="272" t="s">
        <v>263</v>
      </c>
      <c r="I2626" s="272" t="s">
        <v>263</v>
      </c>
      <c r="J2626" s="272" t="s">
        <v>263</v>
      </c>
      <c r="K2626" s="272" t="s">
        <v>263</v>
      </c>
      <c r="L2626" s="272" t="s">
        <v>263</v>
      </c>
      <c r="M2626" s="272" t="s">
        <v>263</v>
      </c>
      <c r="N2626" s="272" t="s">
        <v>263</v>
      </c>
    </row>
    <row r="2627" spans="1:14">
      <c r="A2627" s="272">
        <v>812796</v>
      </c>
      <c r="B2627" s="272" t="s">
        <v>712</v>
      </c>
      <c r="C2627" s="272" t="s">
        <v>264</v>
      </c>
      <c r="D2627" s="272" t="s">
        <v>264</v>
      </c>
      <c r="E2627" s="272" t="s">
        <v>263</v>
      </c>
      <c r="F2627" s="272" t="s">
        <v>263</v>
      </c>
      <c r="G2627" s="272" t="s">
        <v>264</v>
      </c>
      <c r="H2627" s="272" t="s">
        <v>264</v>
      </c>
      <c r="I2627" s="272" t="s">
        <v>263</v>
      </c>
      <c r="J2627" s="272" t="s">
        <v>263</v>
      </c>
      <c r="K2627" s="272" t="s">
        <v>263</v>
      </c>
      <c r="L2627" s="272" t="s">
        <v>263</v>
      </c>
      <c r="M2627" s="272" t="s">
        <v>263</v>
      </c>
      <c r="N2627" s="272" t="s">
        <v>263</v>
      </c>
    </row>
    <row r="2628" spans="1:14">
      <c r="A2628" s="272">
        <v>812798</v>
      </c>
      <c r="B2628" s="272" t="s">
        <v>712</v>
      </c>
      <c r="C2628" s="272" t="s">
        <v>264</v>
      </c>
      <c r="D2628" s="272" t="s">
        <v>264</v>
      </c>
      <c r="E2628" s="272" t="s">
        <v>264</v>
      </c>
      <c r="F2628" s="272" t="s">
        <v>264</v>
      </c>
      <c r="G2628" s="272" t="s">
        <v>264</v>
      </c>
      <c r="H2628" s="272" t="s">
        <v>264</v>
      </c>
      <c r="I2628" s="272" t="s">
        <v>263</v>
      </c>
      <c r="J2628" s="272" t="s">
        <v>263</v>
      </c>
      <c r="K2628" s="272" t="s">
        <v>263</v>
      </c>
      <c r="L2628" s="272" t="s">
        <v>263</v>
      </c>
      <c r="M2628" s="272" t="s">
        <v>263</v>
      </c>
      <c r="N2628" s="272" t="s">
        <v>263</v>
      </c>
    </row>
    <row r="2629" spans="1:14">
      <c r="A2629" s="272">
        <v>812799</v>
      </c>
      <c r="B2629" s="272" t="s">
        <v>712</v>
      </c>
      <c r="C2629" s="272" t="s">
        <v>264</v>
      </c>
      <c r="D2629" s="272" t="s">
        <v>263</v>
      </c>
      <c r="E2629" s="272" t="s">
        <v>263</v>
      </c>
      <c r="F2629" s="272" t="s">
        <v>264</v>
      </c>
      <c r="G2629" s="272" t="s">
        <v>264</v>
      </c>
      <c r="H2629" s="272" t="s">
        <v>264</v>
      </c>
      <c r="I2629" s="272" t="s">
        <v>263</v>
      </c>
      <c r="J2629" s="272" t="s">
        <v>263</v>
      </c>
      <c r="K2629" s="272" t="s">
        <v>263</v>
      </c>
      <c r="L2629" s="272" t="s">
        <v>263</v>
      </c>
      <c r="M2629" s="272" t="s">
        <v>263</v>
      </c>
      <c r="N2629" s="272" t="s">
        <v>263</v>
      </c>
    </row>
    <row r="2630" spans="1:14">
      <c r="A2630" s="272">
        <v>812801</v>
      </c>
      <c r="B2630" s="272" t="s">
        <v>712</v>
      </c>
      <c r="C2630" s="272" t="s">
        <v>264</v>
      </c>
      <c r="D2630" s="272" t="s">
        <v>264</v>
      </c>
      <c r="E2630" s="272" t="s">
        <v>264</v>
      </c>
      <c r="F2630" s="272" t="s">
        <v>264</v>
      </c>
      <c r="G2630" s="272" t="s">
        <v>264</v>
      </c>
      <c r="H2630" s="272" t="s">
        <v>264</v>
      </c>
      <c r="I2630" s="272" t="s">
        <v>263</v>
      </c>
      <c r="J2630" s="272" t="s">
        <v>263</v>
      </c>
      <c r="K2630" s="272" t="s">
        <v>263</v>
      </c>
      <c r="L2630" s="272" t="s">
        <v>263</v>
      </c>
      <c r="M2630" s="272" t="s">
        <v>263</v>
      </c>
      <c r="N2630" s="272" t="s">
        <v>263</v>
      </c>
    </row>
    <row r="2631" spans="1:14">
      <c r="A2631" s="272">
        <v>812802</v>
      </c>
      <c r="B2631" s="272" t="s">
        <v>712</v>
      </c>
      <c r="C2631" s="272" t="s">
        <v>264</v>
      </c>
      <c r="D2631" s="272" t="s">
        <v>264</v>
      </c>
      <c r="E2631" s="272" t="s">
        <v>264</v>
      </c>
      <c r="F2631" s="272" t="s">
        <v>264</v>
      </c>
      <c r="G2631" s="272" t="s">
        <v>264</v>
      </c>
      <c r="H2631" s="272" t="s">
        <v>264</v>
      </c>
      <c r="I2631" s="272" t="s">
        <v>263</v>
      </c>
      <c r="J2631" s="272" t="s">
        <v>263</v>
      </c>
      <c r="K2631" s="272" t="s">
        <v>263</v>
      </c>
      <c r="L2631" s="272" t="s">
        <v>263</v>
      </c>
      <c r="M2631" s="272" t="s">
        <v>263</v>
      </c>
      <c r="N2631" s="272" t="s">
        <v>263</v>
      </c>
    </row>
    <row r="2632" spans="1:14">
      <c r="A2632" s="272">
        <v>812803</v>
      </c>
      <c r="B2632" s="272" t="s">
        <v>712</v>
      </c>
      <c r="C2632" s="272" t="s">
        <v>264</v>
      </c>
      <c r="D2632" s="272" t="s">
        <v>264</v>
      </c>
      <c r="E2632" s="272" t="s">
        <v>264</v>
      </c>
      <c r="F2632" s="272" t="s">
        <v>264</v>
      </c>
      <c r="G2632" s="272" t="s">
        <v>264</v>
      </c>
      <c r="H2632" s="272" t="s">
        <v>264</v>
      </c>
      <c r="I2632" s="272" t="s">
        <v>263</v>
      </c>
      <c r="J2632" s="272" t="s">
        <v>263</v>
      </c>
      <c r="K2632" s="272" t="s">
        <v>263</v>
      </c>
      <c r="L2632" s="272" t="s">
        <v>263</v>
      </c>
      <c r="M2632" s="272" t="s">
        <v>263</v>
      </c>
      <c r="N2632" s="272" t="s">
        <v>263</v>
      </c>
    </row>
    <row r="2633" spans="1:14">
      <c r="A2633" s="272">
        <v>812804</v>
      </c>
      <c r="B2633" s="272" t="s">
        <v>712</v>
      </c>
      <c r="C2633" s="272" t="s">
        <v>264</v>
      </c>
      <c r="D2633" s="272" t="s">
        <v>264</v>
      </c>
      <c r="E2633" s="272" t="s">
        <v>264</v>
      </c>
      <c r="F2633" s="272" t="s">
        <v>264</v>
      </c>
      <c r="H2633" s="272" t="s">
        <v>264</v>
      </c>
      <c r="I2633" s="272" t="s">
        <v>263</v>
      </c>
      <c r="J2633" s="272" t="s">
        <v>263</v>
      </c>
      <c r="K2633" s="272" t="s">
        <v>263</v>
      </c>
      <c r="L2633" s="272" t="s">
        <v>263</v>
      </c>
      <c r="M2633" s="272" t="s">
        <v>263</v>
      </c>
      <c r="N2633" s="272" t="s">
        <v>263</v>
      </c>
    </row>
    <row r="2634" spans="1:14">
      <c r="A2634" s="272">
        <v>812805</v>
      </c>
      <c r="B2634" s="272" t="s">
        <v>712</v>
      </c>
      <c r="C2634" s="272" t="s">
        <v>264</v>
      </c>
      <c r="D2634" s="272" t="s">
        <v>263</v>
      </c>
      <c r="E2634" s="272" t="s">
        <v>264</v>
      </c>
      <c r="F2634" s="272" t="s">
        <v>263</v>
      </c>
      <c r="G2634" s="272" t="s">
        <v>264</v>
      </c>
      <c r="H2634" s="272" t="s">
        <v>264</v>
      </c>
      <c r="I2634" s="272" t="s">
        <v>263</v>
      </c>
      <c r="J2634" s="272" t="s">
        <v>263</v>
      </c>
      <c r="K2634" s="272" t="s">
        <v>263</v>
      </c>
      <c r="L2634" s="272" t="s">
        <v>263</v>
      </c>
      <c r="M2634" s="272" t="s">
        <v>263</v>
      </c>
      <c r="N2634" s="272" t="s">
        <v>263</v>
      </c>
    </row>
    <row r="2635" spans="1:14">
      <c r="A2635" s="272">
        <v>812806</v>
      </c>
      <c r="B2635" s="272" t="s">
        <v>712</v>
      </c>
      <c r="C2635" s="272" t="s">
        <v>264</v>
      </c>
      <c r="D2635" s="272" t="s">
        <v>264</v>
      </c>
      <c r="E2635" s="272" t="s">
        <v>263</v>
      </c>
      <c r="F2635" s="272" t="s">
        <v>263</v>
      </c>
      <c r="G2635" s="272" t="s">
        <v>264</v>
      </c>
      <c r="H2635" s="272" t="s">
        <v>263</v>
      </c>
      <c r="I2635" s="272" t="s">
        <v>263</v>
      </c>
      <c r="J2635" s="272" t="s">
        <v>263</v>
      </c>
      <c r="K2635" s="272" t="s">
        <v>263</v>
      </c>
      <c r="L2635" s="272" t="s">
        <v>263</v>
      </c>
      <c r="M2635" s="272" t="s">
        <v>263</v>
      </c>
      <c r="N2635" s="272" t="s">
        <v>263</v>
      </c>
    </row>
    <row r="2636" spans="1:14">
      <c r="A2636" s="272">
        <v>812807</v>
      </c>
      <c r="B2636" s="272" t="s">
        <v>712</v>
      </c>
      <c r="C2636" s="272" t="s">
        <v>264</v>
      </c>
      <c r="D2636" s="272" t="s">
        <v>263</v>
      </c>
      <c r="E2636" s="272" t="s">
        <v>263</v>
      </c>
      <c r="F2636" s="272" t="s">
        <v>264</v>
      </c>
      <c r="G2636" s="272" t="s">
        <v>264</v>
      </c>
      <c r="H2636" s="272" t="s">
        <v>264</v>
      </c>
      <c r="I2636" s="272" t="s">
        <v>263</v>
      </c>
      <c r="J2636" s="272" t="s">
        <v>263</v>
      </c>
      <c r="K2636" s="272" t="s">
        <v>263</v>
      </c>
      <c r="L2636" s="272" t="s">
        <v>263</v>
      </c>
      <c r="M2636" s="272" t="s">
        <v>263</v>
      </c>
      <c r="N2636" s="272" t="s">
        <v>263</v>
      </c>
    </row>
    <row r="2637" spans="1:14">
      <c r="A2637" s="272">
        <v>812808</v>
      </c>
      <c r="B2637" s="272" t="s">
        <v>712</v>
      </c>
      <c r="C2637" s="272" t="s">
        <v>263</v>
      </c>
      <c r="D2637" s="272" t="s">
        <v>264</v>
      </c>
      <c r="E2637" s="272" t="s">
        <v>263</v>
      </c>
      <c r="F2637" s="272" t="s">
        <v>264</v>
      </c>
      <c r="G2637" s="272" t="s">
        <v>264</v>
      </c>
      <c r="H2637" s="272" t="s">
        <v>264</v>
      </c>
      <c r="I2637" s="272" t="s">
        <v>263</v>
      </c>
      <c r="J2637" s="272" t="s">
        <v>263</v>
      </c>
      <c r="K2637" s="272" t="s">
        <v>263</v>
      </c>
      <c r="L2637" s="272" t="s">
        <v>263</v>
      </c>
      <c r="M2637" s="272" t="s">
        <v>263</v>
      </c>
      <c r="N2637" s="272" t="s">
        <v>263</v>
      </c>
    </row>
    <row r="2638" spans="1:14">
      <c r="A2638" s="272">
        <v>812810</v>
      </c>
      <c r="B2638" s="272" t="s">
        <v>712</v>
      </c>
      <c r="C2638" s="272" t="s">
        <v>264</v>
      </c>
      <c r="D2638" s="272" t="s">
        <v>264</v>
      </c>
      <c r="E2638" s="272" t="s">
        <v>264</v>
      </c>
      <c r="F2638" s="272" t="s">
        <v>264</v>
      </c>
      <c r="G2638" s="272" t="s">
        <v>263</v>
      </c>
      <c r="H2638" s="272" t="s">
        <v>263</v>
      </c>
      <c r="I2638" s="272" t="s">
        <v>263</v>
      </c>
      <c r="J2638" s="272" t="s">
        <v>263</v>
      </c>
      <c r="K2638" s="272" t="s">
        <v>263</v>
      </c>
      <c r="L2638" s="272" t="s">
        <v>263</v>
      </c>
      <c r="M2638" s="272" t="s">
        <v>263</v>
      </c>
      <c r="N2638" s="272" t="s">
        <v>263</v>
      </c>
    </row>
    <row r="2639" spans="1:14">
      <c r="A2639" s="272">
        <v>812811</v>
      </c>
      <c r="B2639" s="272" t="s">
        <v>712</v>
      </c>
      <c r="C2639" s="272" t="s">
        <v>264</v>
      </c>
      <c r="D2639" s="272" t="s">
        <v>264</v>
      </c>
      <c r="E2639" s="272" t="s">
        <v>263</v>
      </c>
      <c r="F2639" s="272" t="s">
        <v>263</v>
      </c>
      <c r="G2639" s="272" t="s">
        <v>263</v>
      </c>
      <c r="H2639" s="272" t="s">
        <v>264</v>
      </c>
      <c r="I2639" s="272" t="s">
        <v>263</v>
      </c>
      <c r="J2639" s="272" t="s">
        <v>263</v>
      </c>
      <c r="K2639" s="272" t="s">
        <v>263</v>
      </c>
      <c r="L2639" s="272" t="s">
        <v>263</v>
      </c>
      <c r="M2639" s="272" t="s">
        <v>263</v>
      </c>
      <c r="N2639" s="272" t="s">
        <v>263</v>
      </c>
    </row>
    <row r="2640" spans="1:14">
      <c r="A2640" s="272">
        <v>812813</v>
      </c>
      <c r="B2640" s="272" t="s">
        <v>712</v>
      </c>
      <c r="C2640" s="272" t="s">
        <v>264</v>
      </c>
      <c r="D2640" s="272" t="s">
        <v>263</v>
      </c>
      <c r="E2640" s="272" t="s">
        <v>263</v>
      </c>
      <c r="F2640" s="272" t="s">
        <v>264</v>
      </c>
      <c r="G2640" s="272" t="s">
        <v>264</v>
      </c>
      <c r="H2640" s="272" t="s">
        <v>264</v>
      </c>
      <c r="I2640" s="272" t="s">
        <v>263</v>
      </c>
      <c r="J2640" s="272" t="s">
        <v>263</v>
      </c>
      <c r="K2640" s="272" t="s">
        <v>263</v>
      </c>
      <c r="L2640" s="272" t="s">
        <v>263</v>
      </c>
      <c r="M2640" s="272" t="s">
        <v>263</v>
      </c>
      <c r="N2640" s="272" t="s">
        <v>263</v>
      </c>
    </row>
    <row r="2641" spans="1:14">
      <c r="A2641" s="272">
        <v>812814</v>
      </c>
      <c r="B2641" s="272" t="s">
        <v>712</v>
      </c>
      <c r="C2641" s="272" t="s">
        <v>264</v>
      </c>
      <c r="D2641" s="272" t="s">
        <v>264</v>
      </c>
      <c r="E2641" s="272" t="s">
        <v>264</v>
      </c>
      <c r="F2641" s="272" t="s">
        <v>263</v>
      </c>
      <c r="G2641" s="272" t="s">
        <v>263</v>
      </c>
      <c r="H2641" s="272" t="s">
        <v>264</v>
      </c>
      <c r="I2641" s="272" t="s">
        <v>263</v>
      </c>
      <c r="J2641" s="272" t="s">
        <v>263</v>
      </c>
      <c r="K2641" s="272" t="s">
        <v>263</v>
      </c>
      <c r="L2641" s="272" t="s">
        <v>263</v>
      </c>
      <c r="M2641" s="272" t="s">
        <v>263</v>
      </c>
      <c r="N2641" s="272" t="s">
        <v>263</v>
      </c>
    </row>
    <row r="2642" spans="1:14">
      <c r="A2642" s="272">
        <v>812815</v>
      </c>
      <c r="B2642" s="272" t="s">
        <v>712</v>
      </c>
      <c r="C2642" s="272" t="s">
        <v>264</v>
      </c>
      <c r="D2642" s="272" t="s">
        <v>264</v>
      </c>
      <c r="E2642" s="272" t="s">
        <v>264</v>
      </c>
      <c r="F2642" s="272" t="s">
        <v>264</v>
      </c>
      <c r="G2642" s="272" t="s">
        <v>264</v>
      </c>
      <c r="H2642" s="272" t="s">
        <v>264</v>
      </c>
      <c r="I2642" s="272" t="s">
        <v>263</v>
      </c>
      <c r="J2642" s="272" t="s">
        <v>263</v>
      </c>
      <c r="K2642" s="272" t="s">
        <v>263</v>
      </c>
      <c r="L2642" s="272" t="s">
        <v>263</v>
      </c>
      <c r="M2642" s="272" t="s">
        <v>263</v>
      </c>
      <c r="N2642" s="272" t="s">
        <v>263</v>
      </c>
    </row>
    <row r="2643" spans="1:14">
      <c r="A2643" s="272">
        <v>812816</v>
      </c>
      <c r="B2643" s="272" t="s">
        <v>712</v>
      </c>
      <c r="C2643" s="272" t="s">
        <v>264</v>
      </c>
      <c r="D2643" s="272" t="s">
        <v>263</v>
      </c>
      <c r="E2643" s="272" t="s">
        <v>263</v>
      </c>
      <c r="F2643" s="272" t="s">
        <v>264</v>
      </c>
      <c r="G2643" s="272" t="s">
        <v>264</v>
      </c>
      <c r="H2643" s="272" t="s">
        <v>264</v>
      </c>
      <c r="I2643" s="272" t="s">
        <v>263</v>
      </c>
      <c r="J2643" s="272" t="s">
        <v>263</v>
      </c>
      <c r="K2643" s="272" t="s">
        <v>263</v>
      </c>
      <c r="L2643" s="272" t="s">
        <v>263</v>
      </c>
      <c r="M2643" s="272" t="s">
        <v>263</v>
      </c>
      <c r="N2643" s="272" t="s">
        <v>263</v>
      </c>
    </row>
    <row r="2644" spans="1:14">
      <c r="A2644" s="272">
        <v>812817</v>
      </c>
      <c r="B2644" s="272" t="s">
        <v>712</v>
      </c>
      <c r="C2644" s="272" t="s">
        <v>264</v>
      </c>
      <c r="D2644" s="272" t="s">
        <v>263</v>
      </c>
      <c r="E2644" s="272" t="s">
        <v>263</v>
      </c>
      <c r="F2644" s="272" t="s">
        <v>264</v>
      </c>
      <c r="G2644" s="272" t="s">
        <v>264</v>
      </c>
      <c r="H2644" s="272" t="s">
        <v>264</v>
      </c>
      <c r="I2644" s="272" t="s">
        <v>263</v>
      </c>
      <c r="J2644" s="272" t="s">
        <v>263</v>
      </c>
      <c r="K2644" s="272" t="s">
        <v>263</v>
      </c>
      <c r="L2644" s="272" t="s">
        <v>263</v>
      </c>
      <c r="M2644" s="272" t="s">
        <v>263</v>
      </c>
      <c r="N2644" s="272" t="s">
        <v>263</v>
      </c>
    </row>
    <row r="2645" spans="1:14">
      <c r="A2645" s="272">
        <v>812818</v>
      </c>
      <c r="B2645" s="272" t="s">
        <v>712</v>
      </c>
      <c r="C2645" s="272" t="s">
        <v>264</v>
      </c>
      <c r="D2645" s="272" t="s">
        <v>263</v>
      </c>
      <c r="E2645" s="272" t="s">
        <v>263</v>
      </c>
      <c r="F2645" s="272" t="s">
        <v>264</v>
      </c>
      <c r="G2645" s="272" t="s">
        <v>264</v>
      </c>
      <c r="H2645" s="272" t="s">
        <v>264</v>
      </c>
      <c r="I2645" s="272" t="s">
        <v>263</v>
      </c>
      <c r="J2645" s="272" t="s">
        <v>263</v>
      </c>
      <c r="K2645" s="272" t="s">
        <v>263</v>
      </c>
      <c r="L2645" s="272" t="s">
        <v>263</v>
      </c>
      <c r="M2645" s="272" t="s">
        <v>263</v>
      </c>
      <c r="N2645" s="272" t="s">
        <v>263</v>
      </c>
    </row>
    <row r="2646" spans="1:14">
      <c r="A2646" s="272">
        <v>812819</v>
      </c>
      <c r="B2646" s="272" t="s">
        <v>712</v>
      </c>
      <c r="C2646" s="272" t="s">
        <v>264</v>
      </c>
      <c r="D2646" s="272" t="s">
        <v>263</v>
      </c>
      <c r="E2646" s="272" t="s">
        <v>263</v>
      </c>
      <c r="F2646" s="272" t="s">
        <v>263</v>
      </c>
      <c r="G2646" s="272" t="s">
        <v>264</v>
      </c>
      <c r="H2646" s="272" t="s">
        <v>264</v>
      </c>
      <c r="I2646" s="272" t="s">
        <v>263</v>
      </c>
      <c r="J2646" s="272" t="s">
        <v>263</v>
      </c>
      <c r="K2646" s="272" t="s">
        <v>263</v>
      </c>
      <c r="L2646" s="272" t="s">
        <v>263</v>
      </c>
      <c r="M2646" s="272" t="s">
        <v>263</v>
      </c>
      <c r="N2646" s="272" t="s">
        <v>263</v>
      </c>
    </row>
    <row r="2647" spans="1:14">
      <c r="A2647" s="272">
        <v>812820</v>
      </c>
      <c r="B2647" s="272" t="s">
        <v>712</v>
      </c>
      <c r="C2647" s="272" t="s">
        <v>264</v>
      </c>
      <c r="D2647" s="272" t="s">
        <v>263</v>
      </c>
      <c r="E2647" s="272" t="s">
        <v>263</v>
      </c>
      <c r="F2647" s="272" t="s">
        <v>263</v>
      </c>
      <c r="G2647" s="272" t="s">
        <v>264</v>
      </c>
      <c r="H2647" s="272" t="s">
        <v>264</v>
      </c>
      <c r="I2647" s="272" t="s">
        <v>263</v>
      </c>
      <c r="J2647" s="272" t="s">
        <v>263</v>
      </c>
      <c r="K2647" s="272" t="s">
        <v>263</v>
      </c>
      <c r="L2647" s="272" t="s">
        <v>263</v>
      </c>
      <c r="M2647" s="272" t="s">
        <v>263</v>
      </c>
      <c r="N2647" s="272" t="s">
        <v>263</v>
      </c>
    </row>
    <row r="2648" spans="1:14">
      <c r="A2648" s="272">
        <v>812821</v>
      </c>
      <c r="B2648" s="272" t="s">
        <v>712</v>
      </c>
      <c r="C2648" s="272" t="s">
        <v>264</v>
      </c>
      <c r="D2648" s="272" t="s">
        <v>263</v>
      </c>
      <c r="E2648" s="272" t="s">
        <v>263</v>
      </c>
      <c r="F2648" s="272" t="s">
        <v>264</v>
      </c>
      <c r="G2648" s="272" t="s">
        <v>264</v>
      </c>
      <c r="H2648" s="272" t="s">
        <v>264</v>
      </c>
      <c r="I2648" s="272" t="s">
        <v>263</v>
      </c>
      <c r="J2648" s="272" t="s">
        <v>263</v>
      </c>
      <c r="K2648" s="272" t="s">
        <v>263</v>
      </c>
      <c r="L2648" s="272" t="s">
        <v>263</v>
      </c>
      <c r="M2648" s="272" t="s">
        <v>263</v>
      </c>
      <c r="N2648" s="272" t="s">
        <v>263</v>
      </c>
    </row>
    <row r="2649" spans="1:14">
      <c r="A2649" s="272">
        <v>812822</v>
      </c>
      <c r="B2649" s="272" t="s">
        <v>712</v>
      </c>
      <c r="C2649" s="272" t="s">
        <v>264</v>
      </c>
      <c r="D2649" s="272" t="s">
        <v>264</v>
      </c>
      <c r="E2649" s="272" t="s">
        <v>264</v>
      </c>
      <c r="F2649" s="272" t="s">
        <v>263</v>
      </c>
      <c r="G2649" s="272" t="s">
        <v>264</v>
      </c>
      <c r="H2649" s="272" t="s">
        <v>263</v>
      </c>
      <c r="I2649" s="272" t="s">
        <v>263</v>
      </c>
      <c r="J2649" s="272" t="s">
        <v>263</v>
      </c>
      <c r="K2649" s="272" t="s">
        <v>263</v>
      </c>
      <c r="L2649" s="272" t="s">
        <v>263</v>
      </c>
      <c r="M2649" s="272" t="s">
        <v>263</v>
      </c>
      <c r="N2649" s="272" t="s">
        <v>263</v>
      </c>
    </row>
    <row r="2650" spans="1:14">
      <c r="A2650" s="272">
        <v>812824</v>
      </c>
      <c r="B2650" s="272" t="s">
        <v>712</v>
      </c>
      <c r="C2650" s="272" t="s">
        <v>264</v>
      </c>
      <c r="D2650" s="272" t="s">
        <v>264</v>
      </c>
      <c r="E2650" s="272" t="s">
        <v>264</v>
      </c>
      <c r="F2650" s="272" t="s">
        <v>264</v>
      </c>
      <c r="G2650" s="272" t="s">
        <v>264</v>
      </c>
      <c r="H2650" s="272" t="s">
        <v>264</v>
      </c>
      <c r="I2650" s="272" t="s">
        <v>263</v>
      </c>
      <c r="J2650" s="272" t="s">
        <v>263</v>
      </c>
      <c r="K2650" s="272" t="s">
        <v>263</v>
      </c>
      <c r="L2650" s="272" t="s">
        <v>263</v>
      </c>
      <c r="M2650" s="272" t="s">
        <v>263</v>
      </c>
      <c r="N2650" s="272" t="s">
        <v>263</v>
      </c>
    </row>
    <row r="2651" spans="1:14">
      <c r="A2651" s="272">
        <v>812825</v>
      </c>
      <c r="B2651" s="272" t="s">
        <v>712</v>
      </c>
      <c r="C2651" s="272" t="s">
        <v>264</v>
      </c>
      <c r="D2651" s="272" t="s">
        <v>263</v>
      </c>
      <c r="E2651" s="272" t="s">
        <v>263</v>
      </c>
      <c r="F2651" s="272" t="s">
        <v>264</v>
      </c>
      <c r="G2651" s="272" t="s">
        <v>264</v>
      </c>
      <c r="H2651" s="272" t="s">
        <v>264</v>
      </c>
      <c r="I2651" s="272" t="s">
        <v>263</v>
      </c>
      <c r="J2651" s="272" t="s">
        <v>263</v>
      </c>
      <c r="K2651" s="272" t="s">
        <v>263</v>
      </c>
      <c r="L2651" s="272" t="s">
        <v>263</v>
      </c>
      <c r="M2651" s="272" t="s">
        <v>263</v>
      </c>
      <c r="N2651" s="272" t="s">
        <v>263</v>
      </c>
    </row>
    <row r="2652" spans="1:14">
      <c r="A2652" s="272">
        <v>812826</v>
      </c>
      <c r="B2652" s="272" t="s">
        <v>712</v>
      </c>
      <c r="C2652" s="272" t="s">
        <v>264</v>
      </c>
      <c r="D2652" s="272" t="s">
        <v>263</v>
      </c>
      <c r="E2652" s="272" t="s">
        <v>264</v>
      </c>
      <c r="F2652" s="272" t="s">
        <v>264</v>
      </c>
      <c r="G2652" s="272" t="s">
        <v>263</v>
      </c>
      <c r="H2652" s="272" t="s">
        <v>264</v>
      </c>
      <c r="I2652" s="272" t="s">
        <v>263</v>
      </c>
      <c r="J2652" s="272" t="s">
        <v>263</v>
      </c>
      <c r="K2652" s="272" t="s">
        <v>263</v>
      </c>
      <c r="L2652" s="272" t="s">
        <v>263</v>
      </c>
      <c r="M2652" s="272" t="s">
        <v>263</v>
      </c>
      <c r="N2652" s="272" t="s">
        <v>263</v>
      </c>
    </row>
    <row r="2653" spans="1:14">
      <c r="A2653" s="272">
        <v>812827</v>
      </c>
      <c r="B2653" s="272" t="s">
        <v>712</v>
      </c>
      <c r="C2653" s="272" t="s">
        <v>264</v>
      </c>
      <c r="D2653" s="272" t="s">
        <v>264</v>
      </c>
      <c r="E2653" s="272" t="s">
        <v>263</v>
      </c>
      <c r="F2653" s="272" t="s">
        <v>264</v>
      </c>
      <c r="G2653" s="272" t="s">
        <v>264</v>
      </c>
      <c r="H2653" s="272" t="s">
        <v>264</v>
      </c>
      <c r="I2653" s="272" t="s">
        <v>263</v>
      </c>
      <c r="J2653" s="272" t="s">
        <v>263</v>
      </c>
      <c r="K2653" s="272" t="s">
        <v>263</v>
      </c>
      <c r="L2653" s="272" t="s">
        <v>263</v>
      </c>
      <c r="M2653" s="272" t="s">
        <v>263</v>
      </c>
      <c r="N2653" s="272" t="s">
        <v>263</v>
      </c>
    </row>
    <row r="2654" spans="1:14">
      <c r="A2654" s="272">
        <v>812828</v>
      </c>
      <c r="B2654" s="272" t="s">
        <v>712</v>
      </c>
      <c r="C2654" s="272" t="s">
        <v>263</v>
      </c>
      <c r="D2654" s="272" t="s">
        <v>263</v>
      </c>
      <c r="E2654" s="272" t="s">
        <v>264</v>
      </c>
      <c r="F2654" s="272" t="s">
        <v>263</v>
      </c>
      <c r="G2654" s="272" t="s">
        <v>264</v>
      </c>
      <c r="H2654" s="272" t="s">
        <v>264</v>
      </c>
      <c r="I2654" s="272" t="s">
        <v>263</v>
      </c>
      <c r="J2654" s="272" t="s">
        <v>263</v>
      </c>
      <c r="K2654" s="272" t="s">
        <v>263</v>
      </c>
      <c r="L2654" s="272" t="s">
        <v>263</v>
      </c>
      <c r="M2654" s="272" t="s">
        <v>263</v>
      </c>
      <c r="N2654" s="272" t="s">
        <v>263</v>
      </c>
    </row>
    <row r="2655" spans="1:14">
      <c r="A2655" s="272">
        <v>812829</v>
      </c>
      <c r="B2655" s="272" t="s">
        <v>712</v>
      </c>
      <c r="C2655" s="272" t="s">
        <v>264</v>
      </c>
      <c r="D2655" s="272" t="s">
        <v>264</v>
      </c>
      <c r="E2655" s="272" t="s">
        <v>263</v>
      </c>
      <c r="F2655" s="272" t="s">
        <v>264</v>
      </c>
      <c r="G2655" s="272" t="s">
        <v>264</v>
      </c>
      <c r="H2655" s="272" t="s">
        <v>264</v>
      </c>
      <c r="I2655" s="272" t="s">
        <v>263</v>
      </c>
      <c r="J2655" s="272" t="s">
        <v>263</v>
      </c>
      <c r="K2655" s="272" t="s">
        <v>263</v>
      </c>
      <c r="L2655" s="272" t="s">
        <v>263</v>
      </c>
      <c r="M2655" s="272" t="s">
        <v>263</v>
      </c>
      <c r="N2655" s="272" t="s">
        <v>263</v>
      </c>
    </row>
    <row r="2656" spans="1:14">
      <c r="A2656" s="272">
        <v>812830</v>
      </c>
      <c r="B2656" s="272" t="s">
        <v>712</v>
      </c>
      <c r="C2656" s="272" t="s">
        <v>264</v>
      </c>
      <c r="D2656" s="272" t="s">
        <v>264</v>
      </c>
      <c r="E2656" s="272" t="s">
        <v>264</v>
      </c>
      <c r="F2656" s="272" t="s">
        <v>263</v>
      </c>
      <c r="G2656" s="272" t="s">
        <v>263</v>
      </c>
      <c r="H2656" s="272" t="s">
        <v>263</v>
      </c>
      <c r="I2656" s="272" t="s">
        <v>263</v>
      </c>
      <c r="J2656" s="272" t="s">
        <v>263</v>
      </c>
      <c r="K2656" s="272" t="s">
        <v>263</v>
      </c>
      <c r="L2656" s="272" t="s">
        <v>263</v>
      </c>
      <c r="M2656" s="272" t="s">
        <v>263</v>
      </c>
      <c r="N2656" s="272" t="s">
        <v>263</v>
      </c>
    </row>
    <row r="2657" spans="1:14">
      <c r="A2657" s="272">
        <v>812831</v>
      </c>
      <c r="B2657" s="272" t="s">
        <v>712</v>
      </c>
      <c r="C2657" s="272" t="s">
        <v>264</v>
      </c>
      <c r="D2657" s="272" t="s">
        <v>264</v>
      </c>
      <c r="E2657" s="272" t="s">
        <v>264</v>
      </c>
      <c r="F2657" s="272" t="s">
        <v>264</v>
      </c>
      <c r="G2657" s="272" t="s">
        <v>264</v>
      </c>
      <c r="H2657" s="272" t="s">
        <v>264</v>
      </c>
      <c r="I2657" s="272" t="s">
        <v>263</v>
      </c>
      <c r="J2657" s="272" t="s">
        <v>263</v>
      </c>
      <c r="K2657" s="272" t="s">
        <v>263</v>
      </c>
      <c r="L2657" s="272" t="s">
        <v>263</v>
      </c>
      <c r="M2657" s="272" t="s">
        <v>263</v>
      </c>
      <c r="N2657" s="272" t="s">
        <v>263</v>
      </c>
    </row>
    <row r="2658" spans="1:14">
      <c r="A2658" s="272">
        <v>812832</v>
      </c>
      <c r="B2658" s="272" t="s">
        <v>712</v>
      </c>
      <c r="C2658" s="272" t="s">
        <v>264</v>
      </c>
      <c r="D2658" s="272" t="s">
        <v>263</v>
      </c>
      <c r="E2658" s="272" t="s">
        <v>263</v>
      </c>
      <c r="F2658" s="272" t="s">
        <v>264</v>
      </c>
      <c r="G2658" s="272" t="s">
        <v>264</v>
      </c>
      <c r="H2658" s="272" t="s">
        <v>264</v>
      </c>
      <c r="I2658" s="272" t="s">
        <v>263</v>
      </c>
      <c r="J2658" s="272" t="s">
        <v>263</v>
      </c>
      <c r="K2658" s="272" t="s">
        <v>263</v>
      </c>
      <c r="L2658" s="272" t="s">
        <v>263</v>
      </c>
      <c r="M2658" s="272" t="s">
        <v>263</v>
      </c>
      <c r="N2658" s="272" t="s">
        <v>263</v>
      </c>
    </row>
    <row r="2659" spans="1:14">
      <c r="A2659" s="272">
        <v>812833</v>
      </c>
      <c r="B2659" s="272" t="s">
        <v>712</v>
      </c>
      <c r="C2659" s="272" t="s">
        <v>264</v>
      </c>
      <c r="D2659" s="272" t="s">
        <v>263</v>
      </c>
      <c r="E2659" s="272" t="s">
        <v>263</v>
      </c>
      <c r="F2659" s="272" t="s">
        <v>263</v>
      </c>
      <c r="G2659" s="272" t="s">
        <v>264</v>
      </c>
      <c r="H2659" s="272" t="s">
        <v>264</v>
      </c>
      <c r="I2659" s="272" t="s">
        <v>263</v>
      </c>
      <c r="J2659" s="272" t="s">
        <v>263</v>
      </c>
      <c r="K2659" s="272" t="s">
        <v>263</v>
      </c>
      <c r="L2659" s="272" t="s">
        <v>263</v>
      </c>
      <c r="M2659" s="272" t="s">
        <v>263</v>
      </c>
      <c r="N2659" s="272" t="s">
        <v>263</v>
      </c>
    </row>
    <row r="2660" spans="1:14">
      <c r="A2660" s="272">
        <v>812834</v>
      </c>
      <c r="B2660" s="272" t="s">
        <v>712</v>
      </c>
      <c r="C2660" s="272" t="s">
        <v>264</v>
      </c>
      <c r="D2660" s="272" t="s">
        <v>264</v>
      </c>
      <c r="E2660" s="272" t="s">
        <v>263</v>
      </c>
      <c r="F2660" s="272" t="s">
        <v>263</v>
      </c>
      <c r="G2660" s="272" t="s">
        <v>264</v>
      </c>
      <c r="H2660" s="272" t="s">
        <v>263</v>
      </c>
      <c r="I2660" s="272" t="s">
        <v>263</v>
      </c>
      <c r="J2660" s="272" t="s">
        <v>263</v>
      </c>
      <c r="K2660" s="272" t="s">
        <v>263</v>
      </c>
      <c r="L2660" s="272" t="s">
        <v>263</v>
      </c>
      <c r="M2660" s="272" t="s">
        <v>263</v>
      </c>
      <c r="N2660" s="272" t="s">
        <v>263</v>
      </c>
    </row>
    <row r="2661" spans="1:14">
      <c r="A2661" s="272">
        <v>812836</v>
      </c>
      <c r="B2661" s="272" t="s">
        <v>712</v>
      </c>
      <c r="C2661" s="272" t="s">
        <v>264</v>
      </c>
      <c r="D2661" s="272" t="s">
        <v>264</v>
      </c>
      <c r="E2661" s="272" t="s">
        <v>264</v>
      </c>
      <c r="F2661" s="272" t="s">
        <v>264</v>
      </c>
      <c r="G2661" s="272" t="s">
        <v>264</v>
      </c>
      <c r="H2661" s="272" t="s">
        <v>264</v>
      </c>
      <c r="I2661" s="272" t="s">
        <v>263</v>
      </c>
      <c r="J2661" s="272" t="s">
        <v>263</v>
      </c>
      <c r="K2661" s="272" t="s">
        <v>263</v>
      </c>
      <c r="L2661" s="272" t="s">
        <v>263</v>
      </c>
      <c r="M2661" s="272" t="s">
        <v>263</v>
      </c>
      <c r="N2661" s="272" t="s">
        <v>263</v>
      </c>
    </row>
    <row r="2662" spans="1:14">
      <c r="A2662" s="272">
        <v>812837</v>
      </c>
      <c r="B2662" s="272" t="s">
        <v>712</v>
      </c>
      <c r="C2662" s="272" t="s">
        <v>264</v>
      </c>
      <c r="D2662" s="272" t="s">
        <v>264</v>
      </c>
      <c r="E2662" s="272" t="s">
        <v>264</v>
      </c>
      <c r="H2662" s="272" t="s">
        <v>264</v>
      </c>
      <c r="I2662" s="272" t="s">
        <v>263</v>
      </c>
      <c r="J2662" s="272" t="s">
        <v>263</v>
      </c>
      <c r="K2662" s="272" t="s">
        <v>263</v>
      </c>
      <c r="L2662" s="272" t="s">
        <v>263</v>
      </c>
      <c r="M2662" s="272" t="s">
        <v>263</v>
      </c>
      <c r="N2662" s="272" t="s">
        <v>263</v>
      </c>
    </row>
    <row r="2663" spans="1:14">
      <c r="A2663" s="272">
        <v>812838</v>
      </c>
      <c r="B2663" s="272" t="s">
        <v>712</v>
      </c>
      <c r="C2663" s="272" t="s">
        <v>264</v>
      </c>
      <c r="D2663" s="272" t="s">
        <v>264</v>
      </c>
      <c r="E2663" s="272" t="s">
        <v>263</v>
      </c>
      <c r="F2663" s="272" t="s">
        <v>263</v>
      </c>
      <c r="G2663" s="272" t="s">
        <v>264</v>
      </c>
      <c r="H2663" s="272" t="s">
        <v>263</v>
      </c>
      <c r="I2663" s="272" t="s">
        <v>263</v>
      </c>
      <c r="J2663" s="272" t="s">
        <v>263</v>
      </c>
      <c r="K2663" s="272" t="s">
        <v>263</v>
      </c>
      <c r="L2663" s="272" t="s">
        <v>263</v>
      </c>
      <c r="M2663" s="272" t="s">
        <v>263</v>
      </c>
      <c r="N2663" s="272" t="s">
        <v>263</v>
      </c>
    </row>
    <row r="2664" spans="1:14">
      <c r="A2664" s="272">
        <v>812839</v>
      </c>
      <c r="B2664" s="272" t="s">
        <v>712</v>
      </c>
      <c r="C2664" s="272" t="s">
        <v>264</v>
      </c>
      <c r="D2664" s="272" t="s">
        <v>264</v>
      </c>
      <c r="E2664" s="272" t="s">
        <v>263</v>
      </c>
      <c r="F2664" s="272" t="s">
        <v>264</v>
      </c>
      <c r="G2664" s="272" t="s">
        <v>263</v>
      </c>
      <c r="H2664" s="272" t="s">
        <v>264</v>
      </c>
      <c r="I2664" s="272" t="s">
        <v>263</v>
      </c>
      <c r="J2664" s="272" t="s">
        <v>263</v>
      </c>
      <c r="K2664" s="272" t="s">
        <v>263</v>
      </c>
      <c r="L2664" s="272" t="s">
        <v>263</v>
      </c>
      <c r="M2664" s="272" t="s">
        <v>263</v>
      </c>
      <c r="N2664" s="272" t="s">
        <v>263</v>
      </c>
    </row>
    <row r="2665" spans="1:14">
      <c r="A2665" s="272">
        <v>812840</v>
      </c>
      <c r="B2665" s="272" t="s">
        <v>712</v>
      </c>
      <c r="C2665" s="272" t="s">
        <v>264</v>
      </c>
      <c r="D2665" s="272" t="s">
        <v>263</v>
      </c>
      <c r="E2665" s="272" t="s">
        <v>264</v>
      </c>
      <c r="F2665" s="272" t="s">
        <v>264</v>
      </c>
      <c r="G2665" s="272" t="s">
        <v>264</v>
      </c>
      <c r="H2665" s="272" t="s">
        <v>264</v>
      </c>
      <c r="I2665" s="272" t="s">
        <v>263</v>
      </c>
      <c r="J2665" s="272" t="s">
        <v>263</v>
      </c>
      <c r="K2665" s="272" t="s">
        <v>263</v>
      </c>
      <c r="L2665" s="272" t="s">
        <v>263</v>
      </c>
      <c r="M2665" s="272" t="s">
        <v>263</v>
      </c>
      <c r="N2665" s="272" t="s">
        <v>263</v>
      </c>
    </row>
    <row r="2666" spans="1:14">
      <c r="A2666" s="272">
        <v>812841</v>
      </c>
      <c r="B2666" s="272" t="s">
        <v>712</v>
      </c>
      <c r="C2666" s="272" t="s">
        <v>264</v>
      </c>
      <c r="D2666" s="272" t="s">
        <v>264</v>
      </c>
      <c r="E2666" s="272" t="s">
        <v>264</v>
      </c>
      <c r="F2666" s="272" t="s">
        <v>264</v>
      </c>
      <c r="G2666" s="272" t="s">
        <v>264</v>
      </c>
      <c r="H2666" s="272" t="s">
        <v>264</v>
      </c>
      <c r="I2666" s="272" t="s">
        <v>263</v>
      </c>
      <c r="J2666" s="272" t="s">
        <v>263</v>
      </c>
      <c r="K2666" s="272" t="s">
        <v>263</v>
      </c>
      <c r="L2666" s="272" t="s">
        <v>263</v>
      </c>
      <c r="M2666" s="272" t="s">
        <v>263</v>
      </c>
      <c r="N2666" s="272" t="s">
        <v>263</v>
      </c>
    </row>
    <row r="2667" spans="1:14">
      <c r="A2667" s="272">
        <v>812842</v>
      </c>
      <c r="B2667" s="272" t="s">
        <v>712</v>
      </c>
      <c r="C2667" s="272" t="s">
        <v>264</v>
      </c>
      <c r="D2667" s="272" t="s">
        <v>264</v>
      </c>
      <c r="E2667" s="272" t="s">
        <v>264</v>
      </c>
      <c r="F2667" s="272" t="s">
        <v>263</v>
      </c>
      <c r="G2667" s="272" t="s">
        <v>263</v>
      </c>
      <c r="H2667" s="272" t="s">
        <v>264</v>
      </c>
      <c r="I2667" s="272" t="s">
        <v>263</v>
      </c>
      <c r="J2667" s="272" t="s">
        <v>263</v>
      </c>
      <c r="K2667" s="272" t="s">
        <v>263</v>
      </c>
      <c r="L2667" s="272" t="s">
        <v>263</v>
      </c>
      <c r="M2667" s="272" t="s">
        <v>263</v>
      </c>
      <c r="N2667" s="272" t="s">
        <v>263</v>
      </c>
    </row>
    <row r="2668" spans="1:14">
      <c r="A2668" s="272">
        <v>812843</v>
      </c>
      <c r="B2668" s="272" t="s">
        <v>712</v>
      </c>
      <c r="C2668" s="272" t="s">
        <v>264</v>
      </c>
      <c r="D2668" s="272" t="s">
        <v>264</v>
      </c>
      <c r="E2668" s="272" t="s">
        <v>264</v>
      </c>
      <c r="F2668" s="272" t="s">
        <v>264</v>
      </c>
      <c r="G2668" s="272" t="s">
        <v>264</v>
      </c>
      <c r="H2668" s="272" t="s">
        <v>264</v>
      </c>
      <c r="I2668" s="272" t="s">
        <v>263</v>
      </c>
      <c r="J2668" s="272" t="s">
        <v>263</v>
      </c>
      <c r="K2668" s="272" t="s">
        <v>263</v>
      </c>
      <c r="L2668" s="272" t="s">
        <v>263</v>
      </c>
      <c r="M2668" s="272" t="s">
        <v>263</v>
      </c>
      <c r="N2668" s="272" t="s">
        <v>263</v>
      </c>
    </row>
    <row r="2669" spans="1:14">
      <c r="A2669" s="272">
        <v>812844</v>
      </c>
      <c r="B2669" s="272" t="s">
        <v>712</v>
      </c>
      <c r="C2669" s="272" t="s">
        <v>264</v>
      </c>
      <c r="D2669" s="272" t="s">
        <v>263</v>
      </c>
      <c r="E2669" s="272" t="s">
        <v>263</v>
      </c>
      <c r="F2669" s="272" t="s">
        <v>264</v>
      </c>
      <c r="G2669" s="272" t="s">
        <v>263</v>
      </c>
      <c r="H2669" s="272" t="s">
        <v>264</v>
      </c>
      <c r="I2669" s="272" t="s">
        <v>263</v>
      </c>
      <c r="J2669" s="272" t="s">
        <v>263</v>
      </c>
      <c r="K2669" s="272" t="s">
        <v>263</v>
      </c>
      <c r="L2669" s="272" t="s">
        <v>263</v>
      </c>
      <c r="M2669" s="272" t="s">
        <v>263</v>
      </c>
      <c r="N2669" s="272" t="s">
        <v>263</v>
      </c>
    </row>
    <row r="2670" spans="1:14">
      <c r="A2670" s="272">
        <v>812845</v>
      </c>
      <c r="B2670" s="272" t="s">
        <v>712</v>
      </c>
      <c r="C2670" s="272" t="s">
        <v>264</v>
      </c>
      <c r="D2670" s="272" t="s">
        <v>264</v>
      </c>
      <c r="E2670" s="272" t="s">
        <v>263</v>
      </c>
      <c r="F2670" s="272" t="s">
        <v>264</v>
      </c>
      <c r="G2670" s="272" t="s">
        <v>264</v>
      </c>
      <c r="H2670" s="272" t="s">
        <v>263</v>
      </c>
      <c r="I2670" s="272" t="s">
        <v>263</v>
      </c>
      <c r="J2670" s="272" t="s">
        <v>263</v>
      </c>
      <c r="K2670" s="272" t="s">
        <v>263</v>
      </c>
      <c r="L2670" s="272" t="s">
        <v>263</v>
      </c>
      <c r="M2670" s="272" t="s">
        <v>263</v>
      </c>
      <c r="N2670" s="272" t="s">
        <v>263</v>
      </c>
    </row>
    <row r="2671" spans="1:14">
      <c r="A2671" s="272">
        <v>812846</v>
      </c>
      <c r="B2671" s="272" t="s">
        <v>712</v>
      </c>
      <c r="C2671" s="272" t="s">
        <v>264</v>
      </c>
      <c r="D2671" s="272" t="s">
        <v>264</v>
      </c>
      <c r="E2671" s="272" t="s">
        <v>264</v>
      </c>
      <c r="F2671" s="272" t="s">
        <v>264</v>
      </c>
      <c r="G2671" s="272" t="s">
        <v>263</v>
      </c>
      <c r="H2671" s="272" t="s">
        <v>263</v>
      </c>
      <c r="I2671" s="272" t="s">
        <v>263</v>
      </c>
      <c r="J2671" s="272" t="s">
        <v>263</v>
      </c>
      <c r="K2671" s="272" t="s">
        <v>263</v>
      </c>
      <c r="L2671" s="272" t="s">
        <v>263</v>
      </c>
      <c r="M2671" s="272" t="s">
        <v>263</v>
      </c>
      <c r="N2671" s="272" t="s">
        <v>263</v>
      </c>
    </row>
    <row r="2672" spans="1:14">
      <c r="A2672" s="272">
        <v>812849</v>
      </c>
      <c r="B2672" s="272" t="s">
        <v>712</v>
      </c>
      <c r="C2672" s="272" t="s">
        <v>263</v>
      </c>
      <c r="D2672" s="272" t="s">
        <v>263</v>
      </c>
      <c r="E2672" s="272" t="s">
        <v>264</v>
      </c>
      <c r="F2672" s="272" t="s">
        <v>264</v>
      </c>
      <c r="G2672" s="272" t="s">
        <v>264</v>
      </c>
      <c r="H2672" s="272" t="s">
        <v>264</v>
      </c>
      <c r="I2672" s="272" t="s">
        <v>263</v>
      </c>
      <c r="J2672" s="272" t="s">
        <v>263</v>
      </c>
      <c r="K2672" s="272" t="s">
        <v>263</v>
      </c>
      <c r="L2672" s="272" t="s">
        <v>263</v>
      </c>
      <c r="M2672" s="272" t="s">
        <v>263</v>
      </c>
      <c r="N2672" s="272" t="s">
        <v>263</v>
      </c>
    </row>
    <row r="2673" spans="1:14">
      <c r="A2673" s="272">
        <v>812850</v>
      </c>
      <c r="B2673" s="272" t="s">
        <v>712</v>
      </c>
      <c r="C2673" s="272" t="s">
        <v>264</v>
      </c>
      <c r="D2673" s="272" t="s">
        <v>263</v>
      </c>
      <c r="E2673" s="272" t="s">
        <v>264</v>
      </c>
      <c r="F2673" s="272" t="s">
        <v>263</v>
      </c>
      <c r="G2673" s="272" t="s">
        <v>264</v>
      </c>
      <c r="H2673" s="272" t="s">
        <v>264</v>
      </c>
      <c r="I2673" s="272" t="s">
        <v>263</v>
      </c>
      <c r="J2673" s="272" t="s">
        <v>263</v>
      </c>
      <c r="K2673" s="272" t="s">
        <v>263</v>
      </c>
      <c r="L2673" s="272" t="s">
        <v>263</v>
      </c>
      <c r="M2673" s="272" t="s">
        <v>263</v>
      </c>
      <c r="N2673" s="272" t="s">
        <v>263</v>
      </c>
    </row>
    <row r="2674" spans="1:14">
      <c r="A2674" s="272">
        <v>812851</v>
      </c>
      <c r="B2674" s="272" t="s">
        <v>712</v>
      </c>
      <c r="C2674" s="272" t="s">
        <v>264</v>
      </c>
      <c r="D2674" s="272" t="s">
        <v>264</v>
      </c>
      <c r="E2674" s="272" t="s">
        <v>264</v>
      </c>
      <c r="F2674" s="272" t="s">
        <v>264</v>
      </c>
      <c r="G2674" s="272" t="s">
        <v>264</v>
      </c>
      <c r="H2674" s="272" t="s">
        <v>264</v>
      </c>
      <c r="I2674" s="272" t="s">
        <v>263</v>
      </c>
      <c r="J2674" s="272" t="s">
        <v>263</v>
      </c>
      <c r="K2674" s="272" t="s">
        <v>263</v>
      </c>
      <c r="L2674" s="272" t="s">
        <v>263</v>
      </c>
      <c r="M2674" s="272" t="s">
        <v>263</v>
      </c>
      <c r="N2674" s="272" t="s">
        <v>263</v>
      </c>
    </row>
    <row r="2675" spans="1:14">
      <c r="A2675" s="272">
        <v>812852</v>
      </c>
      <c r="B2675" s="272" t="s">
        <v>712</v>
      </c>
      <c r="C2675" s="272" t="s">
        <v>264</v>
      </c>
      <c r="D2675" s="272" t="s">
        <v>264</v>
      </c>
      <c r="E2675" s="272" t="s">
        <v>263</v>
      </c>
      <c r="F2675" s="272" t="s">
        <v>264</v>
      </c>
      <c r="G2675" s="272" t="s">
        <v>263</v>
      </c>
      <c r="H2675" s="272" t="s">
        <v>263</v>
      </c>
      <c r="I2675" s="272" t="s">
        <v>263</v>
      </c>
      <c r="J2675" s="272" t="s">
        <v>263</v>
      </c>
      <c r="K2675" s="272" t="s">
        <v>263</v>
      </c>
      <c r="L2675" s="272" t="s">
        <v>263</v>
      </c>
      <c r="M2675" s="272" t="s">
        <v>263</v>
      </c>
      <c r="N2675" s="272" t="s">
        <v>263</v>
      </c>
    </row>
    <row r="2676" spans="1:14">
      <c r="A2676" s="272">
        <v>812854</v>
      </c>
      <c r="B2676" s="272" t="s">
        <v>712</v>
      </c>
      <c r="C2676" s="272" t="s">
        <v>264</v>
      </c>
      <c r="D2676" s="272" t="s">
        <v>264</v>
      </c>
      <c r="E2676" s="272" t="s">
        <v>263</v>
      </c>
      <c r="F2676" s="272" t="s">
        <v>264</v>
      </c>
      <c r="G2676" s="272" t="s">
        <v>263</v>
      </c>
      <c r="H2676" s="272" t="s">
        <v>263</v>
      </c>
      <c r="I2676" s="272" t="s">
        <v>263</v>
      </c>
      <c r="J2676" s="272" t="s">
        <v>263</v>
      </c>
      <c r="K2676" s="272" t="s">
        <v>263</v>
      </c>
      <c r="L2676" s="272" t="s">
        <v>263</v>
      </c>
      <c r="M2676" s="272" t="s">
        <v>263</v>
      </c>
      <c r="N2676" s="272" t="s">
        <v>263</v>
      </c>
    </row>
    <row r="2677" spans="1:14">
      <c r="A2677" s="272">
        <v>812855</v>
      </c>
      <c r="B2677" s="272" t="s">
        <v>712</v>
      </c>
      <c r="C2677" s="272" t="s">
        <v>264</v>
      </c>
      <c r="D2677" s="272" t="s">
        <v>264</v>
      </c>
      <c r="E2677" s="272" t="s">
        <v>263</v>
      </c>
      <c r="F2677" s="272" t="s">
        <v>264</v>
      </c>
      <c r="G2677" s="272" t="s">
        <v>264</v>
      </c>
      <c r="H2677" s="272" t="s">
        <v>264</v>
      </c>
      <c r="I2677" s="272" t="s">
        <v>263</v>
      </c>
      <c r="J2677" s="272" t="s">
        <v>263</v>
      </c>
      <c r="K2677" s="272" t="s">
        <v>263</v>
      </c>
      <c r="L2677" s="272" t="s">
        <v>263</v>
      </c>
      <c r="M2677" s="272" t="s">
        <v>263</v>
      </c>
      <c r="N2677" s="272" t="s">
        <v>263</v>
      </c>
    </row>
    <row r="2678" spans="1:14">
      <c r="A2678" s="272">
        <v>812856</v>
      </c>
      <c r="B2678" s="272" t="s">
        <v>712</v>
      </c>
      <c r="C2678" s="272" t="s">
        <v>264</v>
      </c>
      <c r="D2678" s="272" t="s">
        <v>264</v>
      </c>
      <c r="E2678" s="272" t="s">
        <v>263</v>
      </c>
      <c r="F2678" s="272" t="s">
        <v>264</v>
      </c>
      <c r="G2678" s="272" t="s">
        <v>263</v>
      </c>
      <c r="H2678" s="272" t="s">
        <v>264</v>
      </c>
      <c r="I2678" s="272" t="s">
        <v>263</v>
      </c>
      <c r="J2678" s="272" t="s">
        <v>263</v>
      </c>
      <c r="K2678" s="272" t="s">
        <v>263</v>
      </c>
      <c r="L2678" s="272" t="s">
        <v>263</v>
      </c>
      <c r="M2678" s="272" t="s">
        <v>263</v>
      </c>
      <c r="N2678" s="272" t="s">
        <v>263</v>
      </c>
    </row>
    <row r="2679" spans="1:14">
      <c r="A2679" s="272">
        <v>812857</v>
      </c>
      <c r="B2679" s="272" t="s">
        <v>712</v>
      </c>
      <c r="C2679" s="272" t="s">
        <v>264</v>
      </c>
      <c r="D2679" s="272" t="s">
        <v>263</v>
      </c>
      <c r="E2679" s="272" t="s">
        <v>263</v>
      </c>
      <c r="F2679" s="272" t="s">
        <v>264</v>
      </c>
      <c r="G2679" s="272" t="s">
        <v>264</v>
      </c>
      <c r="H2679" s="272" t="s">
        <v>264</v>
      </c>
      <c r="I2679" s="272" t="s">
        <v>263</v>
      </c>
      <c r="J2679" s="272" t="s">
        <v>263</v>
      </c>
      <c r="K2679" s="272" t="s">
        <v>263</v>
      </c>
      <c r="L2679" s="272" t="s">
        <v>263</v>
      </c>
      <c r="M2679" s="272" t="s">
        <v>263</v>
      </c>
      <c r="N2679" s="272" t="s">
        <v>263</v>
      </c>
    </row>
    <row r="2680" spans="1:14">
      <c r="A2680" s="272">
        <v>812858</v>
      </c>
      <c r="B2680" s="272" t="s">
        <v>712</v>
      </c>
      <c r="C2680" s="272" t="s">
        <v>264</v>
      </c>
      <c r="D2680" s="272" t="s">
        <v>263</v>
      </c>
      <c r="E2680" s="272" t="s">
        <v>263</v>
      </c>
      <c r="F2680" s="272" t="s">
        <v>264</v>
      </c>
      <c r="G2680" s="272" t="s">
        <v>264</v>
      </c>
      <c r="H2680" s="272" t="s">
        <v>264</v>
      </c>
      <c r="I2680" s="272" t="s">
        <v>263</v>
      </c>
      <c r="J2680" s="272" t="s">
        <v>263</v>
      </c>
      <c r="K2680" s="272" t="s">
        <v>263</v>
      </c>
      <c r="L2680" s="272" t="s">
        <v>263</v>
      </c>
      <c r="M2680" s="272" t="s">
        <v>263</v>
      </c>
      <c r="N2680" s="272" t="s">
        <v>263</v>
      </c>
    </row>
    <row r="2681" spans="1:14">
      <c r="A2681" s="272">
        <v>812860</v>
      </c>
      <c r="B2681" s="272" t="s">
        <v>712</v>
      </c>
      <c r="C2681" s="272" t="s">
        <v>264</v>
      </c>
      <c r="D2681" s="272" t="s">
        <v>264</v>
      </c>
      <c r="E2681" s="272" t="s">
        <v>264</v>
      </c>
      <c r="F2681" s="272" t="s">
        <v>264</v>
      </c>
      <c r="G2681" s="272" t="s">
        <v>264</v>
      </c>
      <c r="H2681" s="272" t="s">
        <v>264</v>
      </c>
      <c r="I2681" s="272" t="s">
        <v>263</v>
      </c>
      <c r="J2681" s="272" t="s">
        <v>263</v>
      </c>
      <c r="K2681" s="272" t="s">
        <v>263</v>
      </c>
      <c r="L2681" s="272" t="s">
        <v>263</v>
      </c>
      <c r="M2681" s="272" t="s">
        <v>263</v>
      </c>
      <c r="N2681" s="272" t="s">
        <v>263</v>
      </c>
    </row>
    <row r="2682" spans="1:14">
      <c r="A2682" s="272">
        <v>812861</v>
      </c>
      <c r="B2682" s="272" t="s">
        <v>712</v>
      </c>
      <c r="C2682" s="272" t="s">
        <v>264</v>
      </c>
      <c r="D2682" s="272" t="s">
        <v>263</v>
      </c>
      <c r="E2682" s="272" t="s">
        <v>264</v>
      </c>
      <c r="F2682" s="272" t="s">
        <v>264</v>
      </c>
      <c r="G2682" s="272" t="s">
        <v>264</v>
      </c>
      <c r="H2682" s="272" t="s">
        <v>264</v>
      </c>
      <c r="I2682" s="272" t="s">
        <v>263</v>
      </c>
      <c r="J2682" s="272" t="s">
        <v>263</v>
      </c>
      <c r="K2682" s="272" t="s">
        <v>263</v>
      </c>
      <c r="L2682" s="272" t="s">
        <v>263</v>
      </c>
      <c r="M2682" s="272" t="s">
        <v>263</v>
      </c>
      <c r="N2682" s="272" t="s">
        <v>263</v>
      </c>
    </row>
    <row r="2683" spans="1:14">
      <c r="A2683" s="272">
        <v>812862</v>
      </c>
      <c r="B2683" s="272" t="s">
        <v>712</v>
      </c>
      <c r="C2683" s="272" t="s">
        <v>264</v>
      </c>
      <c r="D2683" s="272" t="s">
        <v>264</v>
      </c>
      <c r="E2683" s="272" t="s">
        <v>264</v>
      </c>
      <c r="F2683" s="272" t="s">
        <v>264</v>
      </c>
      <c r="G2683" s="272" t="s">
        <v>264</v>
      </c>
      <c r="H2683" s="272" t="s">
        <v>264</v>
      </c>
      <c r="I2683" s="272" t="s">
        <v>263</v>
      </c>
      <c r="J2683" s="272" t="s">
        <v>263</v>
      </c>
      <c r="K2683" s="272" t="s">
        <v>263</v>
      </c>
      <c r="L2683" s="272" t="s">
        <v>263</v>
      </c>
      <c r="M2683" s="272" t="s">
        <v>263</v>
      </c>
      <c r="N2683" s="272" t="s">
        <v>263</v>
      </c>
    </row>
    <row r="2684" spans="1:14">
      <c r="A2684" s="272">
        <v>812863</v>
      </c>
      <c r="B2684" s="272" t="s">
        <v>712</v>
      </c>
      <c r="C2684" s="272" t="s">
        <v>264</v>
      </c>
      <c r="D2684" s="272" t="s">
        <v>264</v>
      </c>
      <c r="E2684" s="272" t="s">
        <v>263</v>
      </c>
      <c r="F2684" s="272" t="s">
        <v>264</v>
      </c>
      <c r="G2684" s="272" t="s">
        <v>264</v>
      </c>
      <c r="H2684" s="272" t="s">
        <v>264</v>
      </c>
      <c r="I2684" s="272" t="s">
        <v>263</v>
      </c>
      <c r="J2684" s="272" t="s">
        <v>263</v>
      </c>
      <c r="K2684" s="272" t="s">
        <v>263</v>
      </c>
      <c r="L2684" s="272" t="s">
        <v>263</v>
      </c>
      <c r="M2684" s="272" t="s">
        <v>263</v>
      </c>
      <c r="N2684" s="272" t="s">
        <v>263</v>
      </c>
    </row>
    <row r="2685" spans="1:14">
      <c r="A2685" s="272">
        <v>812864</v>
      </c>
      <c r="B2685" s="272" t="s">
        <v>712</v>
      </c>
      <c r="C2685" s="272" t="s">
        <v>264</v>
      </c>
      <c r="D2685" s="272" t="s">
        <v>264</v>
      </c>
      <c r="E2685" s="272" t="s">
        <v>264</v>
      </c>
      <c r="F2685" s="272" t="s">
        <v>264</v>
      </c>
      <c r="G2685" s="272" t="s">
        <v>264</v>
      </c>
      <c r="H2685" s="272" t="s">
        <v>264</v>
      </c>
      <c r="I2685" s="272" t="s">
        <v>263</v>
      </c>
      <c r="J2685" s="272" t="s">
        <v>263</v>
      </c>
      <c r="K2685" s="272" t="s">
        <v>263</v>
      </c>
      <c r="L2685" s="272" t="s">
        <v>263</v>
      </c>
      <c r="M2685" s="272" t="s">
        <v>263</v>
      </c>
      <c r="N2685" s="272" t="s">
        <v>263</v>
      </c>
    </row>
    <row r="2686" spans="1:14">
      <c r="A2686" s="272">
        <v>812865</v>
      </c>
      <c r="B2686" s="272" t="s">
        <v>712</v>
      </c>
      <c r="C2686" s="272" t="s">
        <v>264</v>
      </c>
      <c r="D2686" s="272" t="s">
        <v>264</v>
      </c>
      <c r="E2686" s="272" t="s">
        <v>264</v>
      </c>
      <c r="F2686" s="272" t="s">
        <v>264</v>
      </c>
      <c r="G2686" s="272" t="s">
        <v>263</v>
      </c>
      <c r="H2686" s="272" t="s">
        <v>263</v>
      </c>
      <c r="I2686" s="272" t="s">
        <v>263</v>
      </c>
      <c r="J2686" s="272" t="s">
        <v>263</v>
      </c>
      <c r="K2686" s="272" t="s">
        <v>263</v>
      </c>
      <c r="L2686" s="272" t="s">
        <v>263</v>
      </c>
      <c r="M2686" s="272" t="s">
        <v>263</v>
      </c>
      <c r="N2686" s="272" t="s">
        <v>263</v>
      </c>
    </row>
    <row r="2687" spans="1:14">
      <c r="A2687" s="272">
        <v>812866</v>
      </c>
      <c r="B2687" s="272" t="s">
        <v>712</v>
      </c>
      <c r="C2687" s="272" t="s">
        <v>264</v>
      </c>
      <c r="D2687" s="272" t="s">
        <v>264</v>
      </c>
      <c r="E2687" s="272" t="s">
        <v>263</v>
      </c>
      <c r="F2687" s="272" t="s">
        <v>264</v>
      </c>
      <c r="G2687" s="272" t="s">
        <v>264</v>
      </c>
      <c r="H2687" s="272" t="s">
        <v>264</v>
      </c>
      <c r="I2687" s="272" t="s">
        <v>263</v>
      </c>
      <c r="J2687" s="272" t="s">
        <v>263</v>
      </c>
      <c r="K2687" s="272" t="s">
        <v>263</v>
      </c>
      <c r="L2687" s="272" t="s">
        <v>263</v>
      </c>
      <c r="M2687" s="272" t="s">
        <v>263</v>
      </c>
      <c r="N2687" s="272" t="s">
        <v>263</v>
      </c>
    </row>
    <row r="2688" spans="1:14">
      <c r="A2688" s="272">
        <v>812867</v>
      </c>
      <c r="B2688" s="272" t="s">
        <v>712</v>
      </c>
      <c r="C2688" s="272" t="s">
        <v>264</v>
      </c>
      <c r="D2688" s="272" t="s">
        <v>263</v>
      </c>
      <c r="E2688" s="272" t="s">
        <v>263</v>
      </c>
      <c r="F2688" s="272" t="s">
        <v>264</v>
      </c>
      <c r="G2688" s="272" t="s">
        <v>264</v>
      </c>
      <c r="H2688" s="272" t="s">
        <v>263</v>
      </c>
      <c r="I2688" s="272" t="s">
        <v>263</v>
      </c>
      <c r="J2688" s="272" t="s">
        <v>263</v>
      </c>
      <c r="K2688" s="272" t="s">
        <v>263</v>
      </c>
      <c r="L2688" s="272" t="s">
        <v>263</v>
      </c>
      <c r="M2688" s="272" t="s">
        <v>263</v>
      </c>
      <c r="N2688" s="272" t="s">
        <v>263</v>
      </c>
    </row>
    <row r="2689" spans="1:14">
      <c r="A2689" s="272">
        <v>812868</v>
      </c>
      <c r="B2689" s="272" t="s">
        <v>712</v>
      </c>
      <c r="C2689" s="272" t="s">
        <v>264</v>
      </c>
      <c r="D2689" s="272" t="s">
        <v>264</v>
      </c>
      <c r="E2689" s="272" t="s">
        <v>264</v>
      </c>
      <c r="F2689" s="272" t="s">
        <v>264</v>
      </c>
      <c r="G2689" s="272" t="s">
        <v>264</v>
      </c>
      <c r="H2689" s="272" t="s">
        <v>264</v>
      </c>
      <c r="I2689" s="272" t="s">
        <v>263</v>
      </c>
      <c r="J2689" s="272" t="s">
        <v>263</v>
      </c>
      <c r="K2689" s="272" t="s">
        <v>263</v>
      </c>
      <c r="L2689" s="272" t="s">
        <v>263</v>
      </c>
      <c r="M2689" s="272" t="s">
        <v>263</v>
      </c>
      <c r="N2689" s="272" t="s">
        <v>263</v>
      </c>
    </row>
    <row r="2690" spans="1:14">
      <c r="A2690" s="272">
        <v>812869</v>
      </c>
      <c r="B2690" s="272" t="s">
        <v>712</v>
      </c>
      <c r="C2690" s="272" t="s">
        <v>264</v>
      </c>
      <c r="D2690" s="272" t="s">
        <v>263</v>
      </c>
      <c r="E2690" s="272" t="s">
        <v>264</v>
      </c>
      <c r="F2690" s="272" t="s">
        <v>263</v>
      </c>
      <c r="G2690" s="272" t="s">
        <v>263</v>
      </c>
      <c r="H2690" s="272" t="s">
        <v>264</v>
      </c>
      <c r="I2690" s="272" t="s">
        <v>263</v>
      </c>
      <c r="J2690" s="272" t="s">
        <v>263</v>
      </c>
      <c r="K2690" s="272" t="s">
        <v>263</v>
      </c>
      <c r="L2690" s="272" t="s">
        <v>263</v>
      </c>
      <c r="M2690" s="272" t="s">
        <v>263</v>
      </c>
      <c r="N2690" s="272" t="s">
        <v>263</v>
      </c>
    </row>
    <row r="2691" spans="1:14">
      <c r="A2691" s="272">
        <v>812871</v>
      </c>
      <c r="B2691" s="272" t="s">
        <v>712</v>
      </c>
      <c r="C2691" s="272" t="s">
        <v>264</v>
      </c>
      <c r="D2691" s="272" t="s">
        <v>264</v>
      </c>
      <c r="E2691" s="272" t="s">
        <v>264</v>
      </c>
      <c r="F2691" s="272" t="s">
        <v>263</v>
      </c>
      <c r="G2691" s="272" t="s">
        <v>264</v>
      </c>
      <c r="H2691" s="272" t="s">
        <v>264</v>
      </c>
      <c r="I2691" s="272" t="s">
        <v>263</v>
      </c>
      <c r="J2691" s="272" t="s">
        <v>263</v>
      </c>
      <c r="K2691" s="272" t="s">
        <v>263</v>
      </c>
      <c r="L2691" s="272" t="s">
        <v>263</v>
      </c>
      <c r="M2691" s="272" t="s">
        <v>263</v>
      </c>
      <c r="N2691" s="272" t="s">
        <v>263</v>
      </c>
    </row>
    <row r="2692" spans="1:14">
      <c r="A2692" s="272">
        <v>812872</v>
      </c>
      <c r="B2692" s="272" t="s">
        <v>712</v>
      </c>
      <c r="C2692" s="272" t="s">
        <v>264</v>
      </c>
      <c r="D2692" s="272" t="s">
        <v>264</v>
      </c>
      <c r="E2692" s="272" t="s">
        <v>263</v>
      </c>
      <c r="F2692" s="272" t="s">
        <v>263</v>
      </c>
      <c r="G2692" s="272" t="s">
        <v>264</v>
      </c>
      <c r="H2692" s="272" t="s">
        <v>264</v>
      </c>
      <c r="I2692" s="272" t="s">
        <v>263</v>
      </c>
      <c r="J2692" s="272" t="s">
        <v>263</v>
      </c>
      <c r="K2692" s="272" t="s">
        <v>263</v>
      </c>
      <c r="L2692" s="272" t="s">
        <v>263</v>
      </c>
      <c r="M2692" s="272" t="s">
        <v>263</v>
      </c>
      <c r="N2692" s="272" t="s">
        <v>263</v>
      </c>
    </row>
    <row r="2693" spans="1:14">
      <c r="A2693" s="272">
        <v>812873</v>
      </c>
      <c r="B2693" s="272" t="s">
        <v>712</v>
      </c>
      <c r="C2693" s="272" t="s">
        <v>264</v>
      </c>
      <c r="D2693" s="272" t="s">
        <v>264</v>
      </c>
      <c r="E2693" s="272" t="s">
        <v>263</v>
      </c>
      <c r="F2693" s="272" t="s">
        <v>263</v>
      </c>
      <c r="G2693" s="272" t="s">
        <v>263</v>
      </c>
      <c r="H2693" s="272" t="s">
        <v>264</v>
      </c>
      <c r="I2693" s="272" t="s">
        <v>263</v>
      </c>
      <c r="J2693" s="272" t="s">
        <v>263</v>
      </c>
      <c r="K2693" s="272" t="s">
        <v>263</v>
      </c>
      <c r="L2693" s="272" t="s">
        <v>263</v>
      </c>
      <c r="M2693" s="272" t="s">
        <v>263</v>
      </c>
      <c r="N2693" s="272" t="s">
        <v>263</v>
      </c>
    </row>
    <row r="2694" spans="1:14">
      <c r="A2694" s="272">
        <v>812875</v>
      </c>
      <c r="B2694" s="272" t="s">
        <v>712</v>
      </c>
      <c r="C2694" s="272" t="s">
        <v>264</v>
      </c>
      <c r="D2694" s="272" t="s">
        <v>264</v>
      </c>
      <c r="E2694" s="272" t="s">
        <v>264</v>
      </c>
      <c r="F2694" s="272" t="s">
        <v>264</v>
      </c>
      <c r="G2694" s="272" t="s">
        <v>264</v>
      </c>
      <c r="H2694" s="272" t="s">
        <v>264</v>
      </c>
      <c r="I2694" s="272" t="s">
        <v>263</v>
      </c>
      <c r="J2694" s="272" t="s">
        <v>263</v>
      </c>
      <c r="K2694" s="272" t="s">
        <v>263</v>
      </c>
      <c r="L2694" s="272" t="s">
        <v>263</v>
      </c>
      <c r="M2694" s="272" t="s">
        <v>263</v>
      </c>
      <c r="N2694" s="272" t="s">
        <v>263</v>
      </c>
    </row>
    <row r="2695" spans="1:14">
      <c r="A2695" s="272">
        <v>812876</v>
      </c>
      <c r="B2695" s="272" t="s">
        <v>712</v>
      </c>
      <c r="C2695" s="272" t="s">
        <v>264</v>
      </c>
      <c r="D2695" s="272" t="s">
        <v>264</v>
      </c>
      <c r="E2695" s="272" t="s">
        <v>264</v>
      </c>
      <c r="F2695" s="272" t="s">
        <v>264</v>
      </c>
      <c r="G2695" s="272" t="s">
        <v>264</v>
      </c>
      <c r="H2695" s="272" t="s">
        <v>264</v>
      </c>
      <c r="I2695" s="272" t="s">
        <v>263</v>
      </c>
      <c r="J2695" s="272" t="s">
        <v>263</v>
      </c>
      <c r="K2695" s="272" t="s">
        <v>263</v>
      </c>
      <c r="L2695" s="272" t="s">
        <v>263</v>
      </c>
      <c r="M2695" s="272" t="s">
        <v>263</v>
      </c>
      <c r="N2695" s="272" t="s">
        <v>263</v>
      </c>
    </row>
    <row r="2696" spans="1:14">
      <c r="A2696" s="272">
        <v>812877</v>
      </c>
      <c r="B2696" s="272" t="s">
        <v>712</v>
      </c>
      <c r="C2696" s="272" t="s">
        <v>264</v>
      </c>
      <c r="D2696" s="272" t="s">
        <v>263</v>
      </c>
      <c r="E2696" s="272" t="s">
        <v>263</v>
      </c>
      <c r="F2696" s="272" t="s">
        <v>264</v>
      </c>
      <c r="G2696" s="272" t="s">
        <v>264</v>
      </c>
      <c r="H2696" s="272" t="s">
        <v>263</v>
      </c>
      <c r="I2696" s="272" t="s">
        <v>263</v>
      </c>
      <c r="J2696" s="272" t="s">
        <v>263</v>
      </c>
      <c r="K2696" s="272" t="s">
        <v>263</v>
      </c>
      <c r="L2696" s="272" t="s">
        <v>263</v>
      </c>
      <c r="M2696" s="272" t="s">
        <v>263</v>
      </c>
      <c r="N2696" s="272" t="s">
        <v>263</v>
      </c>
    </row>
    <row r="2697" spans="1:14">
      <c r="A2697" s="272">
        <v>812878</v>
      </c>
      <c r="B2697" s="272" t="s">
        <v>712</v>
      </c>
      <c r="C2697" s="272" t="s">
        <v>264</v>
      </c>
      <c r="D2697" s="272" t="s">
        <v>264</v>
      </c>
      <c r="E2697" s="272" t="s">
        <v>263</v>
      </c>
      <c r="F2697" s="272" t="s">
        <v>263</v>
      </c>
      <c r="G2697" s="272" t="s">
        <v>263</v>
      </c>
      <c r="H2697" s="272" t="s">
        <v>263</v>
      </c>
      <c r="I2697" s="272" t="s">
        <v>263</v>
      </c>
      <c r="J2697" s="272" t="s">
        <v>263</v>
      </c>
      <c r="K2697" s="272" t="s">
        <v>263</v>
      </c>
      <c r="L2697" s="272" t="s">
        <v>263</v>
      </c>
      <c r="M2697" s="272" t="s">
        <v>263</v>
      </c>
      <c r="N2697" s="272" t="s">
        <v>263</v>
      </c>
    </row>
    <row r="2698" spans="1:14">
      <c r="A2698" s="272">
        <v>812880</v>
      </c>
      <c r="B2698" s="272" t="s">
        <v>712</v>
      </c>
      <c r="C2698" s="272" t="s">
        <v>264</v>
      </c>
      <c r="D2698" s="272" t="s">
        <v>264</v>
      </c>
      <c r="E2698" s="272" t="s">
        <v>264</v>
      </c>
      <c r="F2698" s="272" t="s">
        <v>264</v>
      </c>
      <c r="G2698" s="272" t="s">
        <v>264</v>
      </c>
      <c r="H2698" s="272" t="s">
        <v>264</v>
      </c>
      <c r="I2698" s="272" t="s">
        <v>263</v>
      </c>
      <c r="J2698" s="272" t="s">
        <v>263</v>
      </c>
      <c r="K2698" s="272" t="s">
        <v>263</v>
      </c>
      <c r="L2698" s="272" t="s">
        <v>263</v>
      </c>
      <c r="M2698" s="272" t="s">
        <v>263</v>
      </c>
      <c r="N2698" s="272" t="s">
        <v>263</v>
      </c>
    </row>
    <row r="2699" spans="1:14">
      <c r="A2699" s="272">
        <v>812881</v>
      </c>
      <c r="B2699" s="272" t="s">
        <v>712</v>
      </c>
      <c r="C2699" s="272" t="s">
        <v>264</v>
      </c>
      <c r="D2699" s="272" t="s">
        <v>264</v>
      </c>
      <c r="E2699" s="272" t="s">
        <v>263</v>
      </c>
      <c r="F2699" s="272" t="s">
        <v>264</v>
      </c>
      <c r="G2699" s="272" t="s">
        <v>263</v>
      </c>
      <c r="H2699" s="272" t="s">
        <v>263</v>
      </c>
      <c r="I2699" s="272" t="s">
        <v>263</v>
      </c>
      <c r="J2699" s="272" t="s">
        <v>263</v>
      </c>
      <c r="K2699" s="272" t="s">
        <v>263</v>
      </c>
      <c r="L2699" s="272" t="s">
        <v>263</v>
      </c>
      <c r="M2699" s="272" t="s">
        <v>263</v>
      </c>
      <c r="N2699" s="272" t="s">
        <v>263</v>
      </c>
    </row>
    <row r="2700" spans="1:14">
      <c r="A2700" s="272">
        <v>812882</v>
      </c>
      <c r="B2700" s="272" t="s">
        <v>712</v>
      </c>
      <c r="C2700" s="272" t="s">
        <v>264</v>
      </c>
      <c r="D2700" s="272" t="s">
        <v>263</v>
      </c>
      <c r="E2700" s="272" t="s">
        <v>263</v>
      </c>
      <c r="F2700" s="272" t="s">
        <v>264</v>
      </c>
      <c r="G2700" s="272" t="s">
        <v>264</v>
      </c>
      <c r="H2700" s="272" t="s">
        <v>263</v>
      </c>
      <c r="I2700" s="272" t="s">
        <v>263</v>
      </c>
      <c r="J2700" s="272" t="s">
        <v>263</v>
      </c>
      <c r="K2700" s="272" t="s">
        <v>263</v>
      </c>
      <c r="L2700" s="272" t="s">
        <v>263</v>
      </c>
      <c r="M2700" s="272" t="s">
        <v>263</v>
      </c>
      <c r="N2700" s="272" t="s">
        <v>263</v>
      </c>
    </row>
    <row r="2701" spans="1:14">
      <c r="A2701" s="272">
        <v>812883</v>
      </c>
      <c r="B2701" s="272" t="s">
        <v>712</v>
      </c>
      <c r="C2701" s="272" t="s">
        <v>264</v>
      </c>
      <c r="D2701" s="272" t="s">
        <v>263</v>
      </c>
      <c r="E2701" s="272" t="s">
        <v>263</v>
      </c>
      <c r="F2701" s="272" t="s">
        <v>264</v>
      </c>
      <c r="G2701" s="272" t="s">
        <v>264</v>
      </c>
      <c r="H2701" s="272" t="s">
        <v>264</v>
      </c>
      <c r="I2701" s="272" t="s">
        <v>263</v>
      </c>
      <c r="J2701" s="272" t="s">
        <v>263</v>
      </c>
      <c r="K2701" s="272" t="s">
        <v>263</v>
      </c>
      <c r="L2701" s="272" t="s">
        <v>263</v>
      </c>
      <c r="M2701" s="272" t="s">
        <v>263</v>
      </c>
      <c r="N2701" s="272" t="s">
        <v>263</v>
      </c>
    </row>
    <row r="2702" spans="1:14">
      <c r="A2702" s="272">
        <v>812884</v>
      </c>
      <c r="B2702" s="272" t="s">
        <v>712</v>
      </c>
      <c r="C2702" s="272" t="s">
        <v>264</v>
      </c>
      <c r="D2702" s="272" t="s">
        <v>263</v>
      </c>
      <c r="E2702" s="272" t="s">
        <v>264</v>
      </c>
      <c r="F2702" s="272" t="s">
        <v>263</v>
      </c>
      <c r="G2702" s="272" t="s">
        <v>264</v>
      </c>
      <c r="H2702" s="272" t="s">
        <v>263</v>
      </c>
      <c r="I2702" s="272" t="s">
        <v>263</v>
      </c>
      <c r="J2702" s="272" t="s">
        <v>263</v>
      </c>
      <c r="K2702" s="272" t="s">
        <v>263</v>
      </c>
      <c r="L2702" s="272" t="s">
        <v>263</v>
      </c>
      <c r="M2702" s="272" t="s">
        <v>263</v>
      </c>
      <c r="N2702" s="272" t="s">
        <v>263</v>
      </c>
    </row>
    <row r="2703" spans="1:14">
      <c r="A2703" s="272">
        <v>812885</v>
      </c>
      <c r="B2703" s="272" t="s">
        <v>712</v>
      </c>
      <c r="C2703" s="272" t="s">
        <v>263</v>
      </c>
      <c r="D2703" s="272" t="s">
        <v>264</v>
      </c>
      <c r="E2703" s="272" t="s">
        <v>264</v>
      </c>
      <c r="F2703" s="272" t="s">
        <v>264</v>
      </c>
      <c r="G2703" s="272" t="s">
        <v>263</v>
      </c>
      <c r="H2703" s="272" t="s">
        <v>264</v>
      </c>
      <c r="I2703" s="272" t="s">
        <v>263</v>
      </c>
      <c r="J2703" s="272" t="s">
        <v>263</v>
      </c>
      <c r="K2703" s="272" t="s">
        <v>263</v>
      </c>
      <c r="L2703" s="272" t="s">
        <v>263</v>
      </c>
      <c r="M2703" s="272" t="s">
        <v>263</v>
      </c>
      <c r="N2703" s="272" t="s">
        <v>263</v>
      </c>
    </row>
    <row r="2704" spans="1:14">
      <c r="A2704" s="272">
        <v>812887</v>
      </c>
      <c r="B2704" s="272" t="s">
        <v>712</v>
      </c>
      <c r="C2704" s="272" t="s">
        <v>264</v>
      </c>
      <c r="D2704" s="272" t="s">
        <v>264</v>
      </c>
      <c r="E2704" s="272" t="s">
        <v>264</v>
      </c>
      <c r="F2704" s="272" t="s">
        <v>263</v>
      </c>
      <c r="G2704" s="272" t="s">
        <v>263</v>
      </c>
      <c r="H2704" s="272" t="s">
        <v>264</v>
      </c>
      <c r="I2704" s="272" t="s">
        <v>263</v>
      </c>
      <c r="J2704" s="272" t="s">
        <v>263</v>
      </c>
      <c r="K2704" s="272" t="s">
        <v>263</v>
      </c>
      <c r="L2704" s="272" t="s">
        <v>263</v>
      </c>
      <c r="M2704" s="272" t="s">
        <v>263</v>
      </c>
      <c r="N2704" s="272" t="s">
        <v>263</v>
      </c>
    </row>
    <row r="2705" spans="1:14">
      <c r="A2705" s="272">
        <v>812888</v>
      </c>
      <c r="B2705" s="272" t="s">
        <v>712</v>
      </c>
      <c r="C2705" s="272" t="s">
        <v>264</v>
      </c>
      <c r="D2705" s="272" t="s">
        <v>264</v>
      </c>
      <c r="E2705" s="272" t="s">
        <v>263</v>
      </c>
      <c r="F2705" s="272" t="s">
        <v>264</v>
      </c>
      <c r="G2705" s="272" t="s">
        <v>264</v>
      </c>
      <c r="H2705" s="272" t="s">
        <v>263</v>
      </c>
      <c r="I2705" s="272" t="s">
        <v>263</v>
      </c>
      <c r="J2705" s="272" t="s">
        <v>263</v>
      </c>
      <c r="K2705" s="272" t="s">
        <v>263</v>
      </c>
      <c r="L2705" s="272" t="s">
        <v>263</v>
      </c>
      <c r="M2705" s="272" t="s">
        <v>263</v>
      </c>
      <c r="N2705" s="272" t="s">
        <v>263</v>
      </c>
    </row>
    <row r="2706" spans="1:14">
      <c r="A2706" s="272">
        <v>812889</v>
      </c>
      <c r="B2706" s="272" t="s">
        <v>712</v>
      </c>
      <c r="C2706" s="272" t="s">
        <v>264</v>
      </c>
      <c r="D2706" s="272" t="s">
        <v>264</v>
      </c>
      <c r="E2706" s="272" t="s">
        <v>263</v>
      </c>
      <c r="F2706" s="272" t="s">
        <v>263</v>
      </c>
      <c r="G2706" s="272" t="s">
        <v>264</v>
      </c>
      <c r="H2706" s="272" t="s">
        <v>264</v>
      </c>
      <c r="I2706" s="272" t="s">
        <v>263</v>
      </c>
      <c r="J2706" s="272" t="s">
        <v>263</v>
      </c>
      <c r="K2706" s="272" t="s">
        <v>263</v>
      </c>
      <c r="L2706" s="272" t="s">
        <v>263</v>
      </c>
      <c r="M2706" s="272" t="s">
        <v>263</v>
      </c>
      <c r="N2706" s="272" t="s">
        <v>263</v>
      </c>
    </row>
    <row r="2707" spans="1:14">
      <c r="A2707" s="272">
        <v>812890</v>
      </c>
      <c r="B2707" s="272" t="s">
        <v>712</v>
      </c>
      <c r="C2707" s="272" t="s">
        <v>264</v>
      </c>
      <c r="D2707" s="272" t="s">
        <v>264</v>
      </c>
      <c r="E2707" s="272" t="s">
        <v>264</v>
      </c>
      <c r="F2707" s="272" t="s">
        <v>263</v>
      </c>
      <c r="G2707" s="272" t="s">
        <v>263</v>
      </c>
      <c r="H2707" s="272" t="s">
        <v>264</v>
      </c>
      <c r="I2707" s="272" t="s">
        <v>263</v>
      </c>
      <c r="J2707" s="272" t="s">
        <v>263</v>
      </c>
      <c r="K2707" s="272" t="s">
        <v>263</v>
      </c>
      <c r="L2707" s="272" t="s">
        <v>263</v>
      </c>
      <c r="M2707" s="272" t="s">
        <v>263</v>
      </c>
      <c r="N2707" s="272" t="s">
        <v>263</v>
      </c>
    </row>
    <row r="2708" spans="1:14">
      <c r="A2708" s="272">
        <v>812891</v>
      </c>
      <c r="B2708" s="272" t="s">
        <v>712</v>
      </c>
      <c r="C2708" s="272" t="s">
        <v>264</v>
      </c>
      <c r="D2708" s="272" t="s">
        <v>264</v>
      </c>
      <c r="E2708" s="272" t="s">
        <v>263</v>
      </c>
      <c r="F2708" s="272" t="s">
        <v>263</v>
      </c>
      <c r="G2708" s="272" t="s">
        <v>263</v>
      </c>
      <c r="H2708" s="272" t="s">
        <v>264</v>
      </c>
      <c r="I2708" s="272" t="s">
        <v>263</v>
      </c>
      <c r="J2708" s="272" t="s">
        <v>263</v>
      </c>
      <c r="K2708" s="272" t="s">
        <v>263</v>
      </c>
      <c r="L2708" s="272" t="s">
        <v>263</v>
      </c>
      <c r="M2708" s="272" t="s">
        <v>263</v>
      </c>
      <c r="N2708" s="272" t="s">
        <v>263</v>
      </c>
    </row>
    <row r="2709" spans="1:14">
      <c r="A2709" s="272">
        <v>812892</v>
      </c>
      <c r="B2709" s="272" t="s">
        <v>712</v>
      </c>
      <c r="C2709" s="272" t="s">
        <v>264</v>
      </c>
      <c r="H2709" s="272" t="s">
        <v>264</v>
      </c>
      <c r="I2709" s="272" t="s">
        <v>263</v>
      </c>
      <c r="J2709" s="272" t="s">
        <v>263</v>
      </c>
      <c r="K2709" s="272" t="s">
        <v>263</v>
      </c>
      <c r="L2709" s="272" t="s">
        <v>263</v>
      </c>
      <c r="M2709" s="272" t="s">
        <v>263</v>
      </c>
      <c r="N2709" s="272" t="s">
        <v>263</v>
      </c>
    </row>
    <row r="2710" spans="1:14">
      <c r="A2710" s="272">
        <v>812894</v>
      </c>
      <c r="B2710" s="272" t="s">
        <v>712</v>
      </c>
      <c r="C2710" s="272" t="s">
        <v>264</v>
      </c>
      <c r="D2710" s="272" t="s">
        <v>264</v>
      </c>
      <c r="E2710" s="272" t="s">
        <v>263</v>
      </c>
      <c r="F2710" s="272" t="s">
        <v>264</v>
      </c>
      <c r="G2710" s="272" t="s">
        <v>264</v>
      </c>
      <c r="H2710" s="272" t="s">
        <v>264</v>
      </c>
      <c r="I2710" s="272" t="s">
        <v>263</v>
      </c>
      <c r="J2710" s="272" t="s">
        <v>263</v>
      </c>
      <c r="K2710" s="272" t="s">
        <v>263</v>
      </c>
      <c r="L2710" s="272" t="s">
        <v>263</v>
      </c>
      <c r="M2710" s="272" t="s">
        <v>263</v>
      </c>
      <c r="N2710" s="272" t="s">
        <v>263</v>
      </c>
    </row>
    <row r="2711" spans="1:14">
      <c r="A2711" s="272">
        <v>812895</v>
      </c>
      <c r="B2711" s="272" t="s">
        <v>712</v>
      </c>
      <c r="C2711" s="272" t="s">
        <v>263</v>
      </c>
      <c r="D2711" s="272" t="s">
        <v>263</v>
      </c>
      <c r="E2711" s="272" t="s">
        <v>264</v>
      </c>
      <c r="F2711" s="272" t="s">
        <v>263</v>
      </c>
      <c r="G2711" s="272" t="s">
        <v>264</v>
      </c>
      <c r="H2711" s="272" t="s">
        <v>264</v>
      </c>
      <c r="I2711" s="272" t="s">
        <v>263</v>
      </c>
      <c r="J2711" s="272" t="s">
        <v>263</v>
      </c>
      <c r="K2711" s="272" t="s">
        <v>263</v>
      </c>
      <c r="L2711" s="272" t="s">
        <v>263</v>
      </c>
      <c r="M2711" s="272" t="s">
        <v>263</v>
      </c>
      <c r="N2711" s="272" t="s">
        <v>263</v>
      </c>
    </row>
    <row r="2712" spans="1:14">
      <c r="A2712" s="272">
        <v>812896</v>
      </c>
      <c r="B2712" s="272" t="s">
        <v>712</v>
      </c>
      <c r="C2712" s="272" t="s">
        <v>264</v>
      </c>
      <c r="D2712" s="272" t="s">
        <v>264</v>
      </c>
      <c r="E2712" s="272" t="s">
        <v>264</v>
      </c>
      <c r="F2712" s="272" t="s">
        <v>263</v>
      </c>
      <c r="G2712" s="272" t="s">
        <v>263</v>
      </c>
      <c r="H2712" s="272" t="s">
        <v>264</v>
      </c>
      <c r="I2712" s="272" t="s">
        <v>263</v>
      </c>
      <c r="J2712" s="272" t="s">
        <v>263</v>
      </c>
      <c r="K2712" s="272" t="s">
        <v>263</v>
      </c>
      <c r="L2712" s="272" t="s">
        <v>263</v>
      </c>
      <c r="M2712" s="272" t="s">
        <v>263</v>
      </c>
      <c r="N2712" s="272" t="s">
        <v>263</v>
      </c>
    </row>
    <row r="2713" spans="1:14">
      <c r="A2713" s="272">
        <v>812897</v>
      </c>
      <c r="B2713" s="272" t="s">
        <v>712</v>
      </c>
      <c r="C2713" s="272" t="s">
        <v>264</v>
      </c>
      <c r="D2713" s="272" t="s">
        <v>264</v>
      </c>
      <c r="E2713" s="272" t="s">
        <v>264</v>
      </c>
      <c r="F2713" s="272" t="s">
        <v>263</v>
      </c>
      <c r="G2713" s="272" t="s">
        <v>263</v>
      </c>
      <c r="H2713" s="272" t="s">
        <v>264</v>
      </c>
      <c r="I2713" s="272" t="s">
        <v>263</v>
      </c>
      <c r="J2713" s="272" t="s">
        <v>263</v>
      </c>
      <c r="K2713" s="272" t="s">
        <v>263</v>
      </c>
      <c r="L2713" s="272" t="s">
        <v>263</v>
      </c>
      <c r="M2713" s="272" t="s">
        <v>263</v>
      </c>
      <c r="N2713" s="272" t="s">
        <v>263</v>
      </c>
    </row>
    <row r="2714" spans="1:14">
      <c r="A2714" s="272">
        <v>812899</v>
      </c>
      <c r="B2714" s="272" t="s">
        <v>712</v>
      </c>
      <c r="C2714" s="272" t="s">
        <v>264</v>
      </c>
      <c r="D2714" s="272" t="s">
        <v>264</v>
      </c>
      <c r="E2714" s="272" t="s">
        <v>263</v>
      </c>
      <c r="F2714" s="272" t="s">
        <v>263</v>
      </c>
      <c r="G2714" s="272" t="s">
        <v>264</v>
      </c>
      <c r="H2714" s="272" t="s">
        <v>264</v>
      </c>
      <c r="I2714" s="272" t="s">
        <v>263</v>
      </c>
      <c r="J2714" s="272" t="s">
        <v>263</v>
      </c>
      <c r="K2714" s="272" t="s">
        <v>263</v>
      </c>
      <c r="L2714" s="272" t="s">
        <v>263</v>
      </c>
      <c r="M2714" s="272" t="s">
        <v>263</v>
      </c>
      <c r="N2714" s="272" t="s">
        <v>263</v>
      </c>
    </row>
    <row r="2715" spans="1:14">
      <c r="A2715" s="272">
        <v>812900</v>
      </c>
      <c r="B2715" s="272" t="s">
        <v>712</v>
      </c>
      <c r="C2715" s="272" t="s">
        <v>263</v>
      </c>
      <c r="D2715" s="272" t="s">
        <v>264</v>
      </c>
      <c r="E2715" s="272" t="s">
        <v>264</v>
      </c>
      <c r="F2715" s="272" t="s">
        <v>263</v>
      </c>
      <c r="G2715" s="272" t="s">
        <v>263</v>
      </c>
      <c r="H2715" s="272" t="s">
        <v>263</v>
      </c>
      <c r="I2715" s="272" t="s">
        <v>263</v>
      </c>
      <c r="J2715" s="272" t="s">
        <v>263</v>
      </c>
      <c r="K2715" s="272" t="s">
        <v>263</v>
      </c>
      <c r="L2715" s="272" t="s">
        <v>263</v>
      </c>
      <c r="M2715" s="272" t="s">
        <v>263</v>
      </c>
      <c r="N2715" s="272" t="s">
        <v>263</v>
      </c>
    </row>
    <row r="2716" spans="1:14">
      <c r="A2716" s="272">
        <v>812901</v>
      </c>
      <c r="B2716" s="272" t="s">
        <v>712</v>
      </c>
      <c r="C2716" s="272" t="s">
        <v>264</v>
      </c>
      <c r="D2716" s="272" t="s">
        <v>264</v>
      </c>
      <c r="E2716" s="272" t="s">
        <v>264</v>
      </c>
      <c r="F2716" s="272" t="s">
        <v>264</v>
      </c>
      <c r="G2716" s="272" t="s">
        <v>264</v>
      </c>
      <c r="H2716" s="272" t="s">
        <v>264</v>
      </c>
      <c r="I2716" s="272" t="s">
        <v>263</v>
      </c>
      <c r="J2716" s="272" t="s">
        <v>263</v>
      </c>
      <c r="K2716" s="272" t="s">
        <v>263</v>
      </c>
      <c r="L2716" s="272" t="s">
        <v>263</v>
      </c>
      <c r="M2716" s="272" t="s">
        <v>263</v>
      </c>
      <c r="N2716" s="272" t="s">
        <v>263</v>
      </c>
    </row>
    <row r="2717" spans="1:14">
      <c r="A2717" s="272">
        <v>812902</v>
      </c>
      <c r="B2717" s="272" t="s">
        <v>712</v>
      </c>
      <c r="C2717" s="272" t="s">
        <v>264</v>
      </c>
      <c r="D2717" s="272" t="s">
        <v>264</v>
      </c>
      <c r="E2717" s="272" t="s">
        <v>263</v>
      </c>
      <c r="F2717" s="272" t="s">
        <v>264</v>
      </c>
      <c r="G2717" s="272" t="s">
        <v>264</v>
      </c>
      <c r="H2717" s="272" t="s">
        <v>264</v>
      </c>
      <c r="I2717" s="272" t="s">
        <v>263</v>
      </c>
      <c r="J2717" s="272" t="s">
        <v>263</v>
      </c>
      <c r="K2717" s="272" t="s">
        <v>263</v>
      </c>
      <c r="L2717" s="272" t="s">
        <v>263</v>
      </c>
      <c r="M2717" s="272" t="s">
        <v>263</v>
      </c>
      <c r="N2717" s="272" t="s">
        <v>263</v>
      </c>
    </row>
    <row r="2718" spans="1:14">
      <c r="A2718" s="272">
        <v>812903</v>
      </c>
      <c r="B2718" s="272" t="s">
        <v>712</v>
      </c>
      <c r="C2718" s="272" t="s">
        <v>264</v>
      </c>
      <c r="D2718" s="272" t="s">
        <v>264</v>
      </c>
      <c r="E2718" s="272" t="s">
        <v>264</v>
      </c>
      <c r="F2718" s="272" t="s">
        <v>264</v>
      </c>
      <c r="G2718" s="272" t="s">
        <v>264</v>
      </c>
      <c r="H2718" s="272" t="s">
        <v>264</v>
      </c>
      <c r="I2718" s="272" t="s">
        <v>263</v>
      </c>
      <c r="J2718" s="272" t="s">
        <v>263</v>
      </c>
      <c r="K2718" s="272" t="s">
        <v>263</v>
      </c>
      <c r="L2718" s="272" t="s">
        <v>263</v>
      </c>
      <c r="M2718" s="272" t="s">
        <v>263</v>
      </c>
      <c r="N2718" s="272" t="s">
        <v>263</v>
      </c>
    </row>
    <row r="2719" spans="1:14">
      <c r="A2719" s="272">
        <v>812904</v>
      </c>
      <c r="B2719" s="272" t="s">
        <v>712</v>
      </c>
      <c r="C2719" s="272" t="s">
        <v>264</v>
      </c>
      <c r="D2719" s="272" t="s">
        <v>264</v>
      </c>
      <c r="E2719" s="272" t="s">
        <v>264</v>
      </c>
      <c r="F2719" s="272" t="s">
        <v>264</v>
      </c>
      <c r="G2719" s="272" t="s">
        <v>264</v>
      </c>
      <c r="H2719" s="272" t="s">
        <v>264</v>
      </c>
      <c r="I2719" s="272" t="s">
        <v>263</v>
      </c>
      <c r="J2719" s="272" t="s">
        <v>263</v>
      </c>
      <c r="K2719" s="272" t="s">
        <v>263</v>
      </c>
      <c r="L2719" s="272" t="s">
        <v>263</v>
      </c>
      <c r="M2719" s="272" t="s">
        <v>263</v>
      </c>
      <c r="N2719" s="272" t="s">
        <v>263</v>
      </c>
    </row>
    <row r="2720" spans="1:14">
      <c r="A2720" s="272">
        <v>812905</v>
      </c>
      <c r="B2720" s="272" t="s">
        <v>712</v>
      </c>
      <c r="C2720" s="272" t="s">
        <v>264</v>
      </c>
      <c r="D2720" s="272" t="s">
        <v>264</v>
      </c>
      <c r="E2720" s="272" t="s">
        <v>264</v>
      </c>
      <c r="F2720" s="272" t="s">
        <v>264</v>
      </c>
      <c r="G2720" s="272" t="s">
        <v>264</v>
      </c>
      <c r="H2720" s="272" t="s">
        <v>264</v>
      </c>
      <c r="I2720" s="272" t="s">
        <v>263</v>
      </c>
      <c r="J2720" s="272" t="s">
        <v>263</v>
      </c>
      <c r="K2720" s="272" t="s">
        <v>263</v>
      </c>
      <c r="L2720" s="272" t="s">
        <v>263</v>
      </c>
      <c r="M2720" s="272" t="s">
        <v>263</v>
      </c>
      <c r="N2720" s="272" t="s">
        <v>263</v>
      </c>
    </row>
    <row r="2721" spans="1:14">
      <c r="A2721" s="272">
        <v>812907</v>
      </c>
      <c r="B2721" s="272" t="s">
        <v>712</v>
      </c>
      <c r="C2721" s="272" t="s">
        <v>264</v>
      </c>
      <c r="D2721" s="272" t="s">
        <v>264</v>
      </c>
      <c r="E2721" s="272" t="s">
        <v>264</v>
      </c>
      <c r="F2721" s="272" t="s">
        <v>264</v>
      </c>
      <c r="G2721" s="272" t="s">
        <v>264</v>
      </c>
      <c r="H2721" s="272" t="s">
        <v>264</v>
      </c>
      <c r="I2721" s="272" t="s">
        <v>263</v>
      </c>
      <c r="J2721" s="272" t="s">
        <v>263</v>
      </c>
      <c r="K2721" s="272" t="s">
        <v>263</v>
      </c>
      <c r="L2721" s="272" t="s">
        <v>263</v>
      </c>
      <c r="M2721" s="272" t="s">
        <v>263</v>
      </c>
      <c r="N2721" s="272" t="s">
        <v>263</v>
      </c>
    </row>
    <row r="2722" spans="1:14">
      <c r="A2722" s="272">
        <v>812908</v>
      </c>
      <c r="B2722" s="272" t="s">
        <v>712</v>
      </c>
      <c r="C2722" s="272" t="s">
        <v>264</v>
      </c>
      <c r="D2722" s="272" t="s">
        <v>263</v>
      </c>
      <c r="E2722" s="272" t="s">
        <v>263</v>
      </c>
      <c r="F2722" s="272" t="s">
        <v>264</v>
      </c>
      <c r="G2722" s="272" t="s">
        <v>264</v>
      </c>
      <c r="H2722" s="272" t="s">
        <v>264</v>
      </c>
      <c r="I2722" s="272" t="s">
        <v>263</v>
      </c>
      <c r="J2722" s="272" t="s">
        <v>263</v>
      </c>
      <c r="K2722" s="272" t="s">
        <v>263</v>
      </c>
      <c r="L2722" s="272" t="s">
        <v>263</v>
      </c>
      <c r="M2722" s="272" t="s">
        <v>263</v>
      </c>
      <c r="N2722" s="272" t="s">
        <v>263</v>
      </c>
    </row>
    <row r="2723" spans="1:14">
      <c r="A2723" s="272">
        <v>812909</v>
      </c>
      <c r="B2723" s="272" t="s">
        <v>712</v>
      </c>
      <c r="C2723" s="272" t="s">
        <v>264</v>
      </c>
      <c r="D2723" s="272" t="s">
        <v>264</v>
      </c>
      <c r="E2723" s="272" t="s">
        <v>263</v>
      </c>
      <c r="F2723" s="272" t="s">
        <v>263</v>
      </c>
      <c r="G2723" s="272" t="s">
        <v>264</v>
      </c>
      <c r="H2723" s="272" t="s">
        <v>264</v>
      </c>
      <c r="I2723" s="272" t="s">
        <v>263</v>
      </c>
      <c r="J2723" s="272" t="s">
        <v>263</v>
      </c>
      <c r="K2723" s="272" t="s">
        <v>263</v>
      </c>
      <c r="L2723" s="272" t="s">
        <v>263</v>
      </c>
      <c r="M2723" s="272" t="s">
        <v>263</v>
      </c>
      <c r="N2723" s="272" t="s">
        <v>263</v>
      </c>
    </row>
    <row r="2724" spans="1:14">
      <c r="A2724" s="272">
        <v>812910</v>
      </c>
      <c r="B2724" s="272" t="s">
        <v>712</v>
      </c>
      <c r="C2724" s="272" t="s">
        <v>264</v>
      </c>
      <c r="D2724" s="272" t="s">
        <v>263</v>
      </c>
      <c r="E2724" s="272" t="s">
        <v>263</v>
      </c>
      <c r="F2724" s="272" t="s">
        <v>264</v>
      </c>
      <c r="G2724" s="272" t="s">
        <v>263</v>
      </c>
      <c r="H2724" s="272" t="s">
        <v>264</v>
      </c>
      <c r="I2724" s="272" t="s">
        <v>263</v>
      </c>
      <c r="J2724" s="272" t="s">
        <v>263</v>
      </c>
      <c r="K2724" s="272" t="s">
        <v>263</v>
      </c>
      <c r="L2724" s="272" t="s">
        <v>263</v>
      </c>
      <c r="M2724" s="272" t="s">
        <v>263</v>
      </c>
      <c r="N2724" s="272" t="s">
        <v>263</v>
      </c>
    </row>
    <row r="2725" spans="1:14">
      <c r="A2725" s="272">
        <v>812911</v>
      </c>
      <c r="B2725" s="272" t="s">
        <v>712</v>
      </c>
      <c r="C2725" s="272" t="s">
        <v>264</v>
      </c>
      <c r="D2725" s="272" t="s">
        <v>263</v>
      </c>
      <c r="E2725" s="272" t="s">
        <v>264</v>
      </c>
      <c r="F2725" s="272" t="s">
        <v>264</v>
      </c>
      <c r="G2725" s="272" t="s">
        <v>264</v>
      </c>
      <c r="H2725" s="272" t="s">
        <v>264</v>
      </c>
      <c r="I2725" s="272" t="s">
        <v>263</v>
      </c>
      <c r="J2725" s="272" t="s">
        <v>263</v>
      </c>
      <c r="K2725" s="272" t="s">
        <v>263</v>
      </c>
      <c r="L2725" s="272" t="s">
        <v>263</v>
      </c>
      <c r="M2725" s="272" t="s">
        <v>263</v>
      </c>
      <c r="N2725" s="272" t="s">
        <v>263</v>
      </c>
    </row>
    <row r="2726" spans="1:14">
      <c r="A2726" s="272">
        <v>812912</v>
      </c>
      <c r="B2726" s="272" t="s">
        <v>712</v>
      </c>
      <c r="C2726" s="272" t="s">
        <v>264</v>
      </c>
      <c r="D2726" s="272" t="s">
        <v>263</v>
      </c>
      <c r="E2726" s="272" t="s">
        <v>263</v>
      </c>
      <c r="F2726" s="272" t="s">
        <v>263</v>
      </c>
      <c r="G2726" s="272" t="s">
        <v>264</v>
      </c>
      <c r="H2726" s="272" t="s">
        <v>263</v>
      </c>
      <c r="I2726" s="272" t="s">
        <v>263</v>
      </c>
      <c r="J2726" s="272" t="s">
        <v>263</v>
      </c>
      <c r="K2726" s="272" t="s">
        <v>263</v>
      </c>
      <c r="L2726" s="272" t="s">
        <v>263</v>
      </c>
      <c r="M2726" s="272" t="s">
        <v>263</v>
      </c>
      <c r="N2726" s="272" t="s">
        <v>263</v>
      </c>
    </row>
    <row r="2727" spans="1:14">
      <c r="A2727" s="272">
        <v>812913</v>
      </c>
      <c r="B2727" s="272" t="s">
        <v>712</v>
      </c>
      <c r="C2727" s="272" t="s">
        <v>264</v>
      </c>
      <c r="D2727" s="272" t="s">
        <v>264</v>
      </c>
      <c r="E2727" s="272" t="s">
        <v>264</v>
      </c>
      <c r="F2727" s="272" t="s">
        <v>264</v>
      </c>
      <c r="G2727" s="272" t="s">
        <v>264</v>
      </c>
      <c r="H2727" s="272" t="s">
        <v>264</v>
      </c>
      <c r="I2727" s="272" t="s">
        <v>263</v>
      </c>
      <c r="J2727" s="272" t="s">
        <v>263</v>
      </c>
      <c r="K2727" s="272" t="s">
        <v>263</v>
      </c>
      <c r="L2727" s="272" t="s">
        <v>263</v>
      </c>
      <c r="M2727" s="272" t="s">
        <v>263</v>
      </c>
      <c r="N2727" s="272" t="s">
        <v>263</v>
      </c>
    </row>
    <row r="2728" spans="1:14">
      <c r="A2728" s="272">
        <v>812914</v>
      </c>
      <c r="B2728" s="272" t="s">
        <v>712</v>
      </c>
      <c r="C2728" s="272" t="s">
        <v>264</v>
      </c>
      <c r="D2728" s="272" t="s">
        <v>263</v>
      </c>
      <c r="E2728" s="272" t="s">
        <v>263</v>
      </c>
      <c r="F2728" s="272" t="s">
        <v>264</v>
      </c>
      <c r="G2728" s="272" t="s">
        <v>263</v>
      </c>
      <c r="H2728" s="272" t="s">
        <v>264</v>
      </c>
      <c r="I2728" s="272" t="s">
        <v>263</v>
      </c>
      <c r="J2728" s="272" t="s">
        <v>263</v>
      </c>
      <c r="K2728" s="272" t="s">
        <v>263</v>
      </c>
      <c r="L2728" s="272" t="s">
        <v>263</v>
      </c>
      <c r="M2728" s="272" t="s">
        <v>263</v>
      </c>
      <c r="N2728" s="272" t="s">
        <v>263</v>
      </c>
    </row>
    <row r="2729" spans="1:14">
      <c r="A2729" s="272">
        <v>812915</v>
      </c>
      <c r="B2729" s="272" t="s">
        <v>712</v>
      </c>
      <c r="C2729" s="272" t="s">
        <v>264</v>
      </c>
      <c r="D2729" s="272" t="s">
        <v>264</v>
      </c>
      <c r="E2729" s="272" t="s">
        <v>263</v>
      </c>
      <c r="F2729" s="272" t="s">
        <v>263</v>
      </c>
      <c r="G2729" s="272" t="s">
        <v>264</v>
      </c>
      <c r="H2729" s="272" t="s">
        <v>264</v>
      </c>
      <c r="I2729" s="272" t="s">
        <v>263</v>
      </c>
      <c r="J2729" s="272" t="s">
        <v>263</v>
      </c>
      <c r="K2729" s="272" t="s">
        <v>263</v>
      </c>
      <c r="L2729" s="272" t="s">
        <v>263</v>
      </c>
      <c r="M2729" s="272" t="s">
        <v>263</v>
      </c>
      <c r="N2729" s="272" t="s">
        <v>263</v>
      </c>
    </row>
    <row r="2730" spans="1:14">
      <c r="A2730" s="272">
        <v>812916</v>
      </c>
      <c r="B2730" s="272" t="s">
        <v>712</v>
      </c>
      <c r="C2730" s="272" t="s">
        <v>264</v>
      </c>
      <c r="D2730" s="272" t="s">
        <v>264</v>
      </c>
      <c r="E2730" s="272" t="s">
        <v>264</v>
      </c>
      <c r="F2730" s="272" t="s">
        <v>263</v>
      </c>
      <c r="G2730" s="272" t="s">
        <v>263</v>
      </c>
      <c r="H2730" s="272" t="s">
        <v>263</v>
      </c>
      <c r="I2730" s="272" t="s">
        <v>263</v>
      </c>
      <c r="J2730" s="272" t="s">
        <v>263</v>
      </c>
      <c r="K2730" s="272" t="s">
        <v>263</v>
      </c>
      <c r="L2730" s="272" t="s">
        <v>263</v>
      </c>
      <c r="M2730" s="272" t="s">
        <v>263</v>
      </c>
      <c r="N2730" s="272" t="s">
        <v>263</v>
      </c>
    </row>
    <row r="2731" spans="1:14">
      <c r="A2731" s="272">
        <v>812917</v>
      </c>
      <c r="B2731" s="272" t="s">
        <v>712</v>
      </c>
      <c r="C2731" s="272" t="s">
        <v>264</v>
      </c>
      <c r="D2731" s="272" t="s">
        <v>264</v>
      </c>
      <c r="E2731" s="272" t="s">
        <v>263</v>
      </c>
      <c r="F2731" s="272" t="s">
        <v>263</v>
      </c>
      <c r="G2731" s="272" t="s">
        <v>263</v>
      </c>
      <c r="H2731" s="272" t="s">
        <v>263</v>
      </c>
      <c r="I2731" s="272" t="s">
        <v>263</v>
      </c>
      <c r="J2731" s="272" t="s">
        <v>263</v>
      </c>
      <c r="K2731" s="272" t="s">
        <v>263</v>
      </c>
      <c r="L2731" s="272" t="s">
        <v>263</v>
      </c>
      <c r="M2731" s="272" t="s">
        <v>263</v>
      </c>
      <c r="N2731" s="272" t="s">
        <v>263</v>
      </c>
    </row>
    <row r="2732" spans="1:14">
      <c r="A2732" s="272">
        <v>812918</v>
      </c>
      <c r="B2732" s="272" t="s">
        <v>712</v>
      </c>
      <c r="C2732" s="272" t="s">
        <v>264</v>
      </c>
      <c r="D2732" s="272" t="s">
        <v>263</v>
      </c>
      <c r="E2732" s="272" t="s">
        <v>264</v>
      </c>
      <c r="F2732" s="272" t="s">
        <v>263</v>
      </c>
      <c r="G2732" s="272" t="s">
        <v>264</v>
      </c>
      <c r="H2732" s="272" t="s">
        <v>264</v>
      </c>
      <c r="I2732" s="272" t="s">
        <v>263</v>
      </c>
      <c r="J2732" s="272" t="s">
        <v>263</v>
      </c>
      <c r="K2732" s="272" t="s">
        <v>263</v>
      </c>
      <c r="L2732" s="272" t="s">
        <v>263</v>
      </c>
      <c r="M2732" s="272" t="s">
        <v>263</v>
      </c>
      <c r="N2732" s="272" t="s">
        <v>263</v>
      </c>
    </row>
    <row r="2733" spans="1:14">
      <c r="A2733" s="272">
        <v>812919</v>
      </c>
      <c r="B2733" s="272" t="s">
        <v>712</v>
      </c>
      <c r="C2733" s="272" t="s">
        <v>264</v>
      </c>
      <c r="D2733" s="272" t="s">
        <v>264</v>
      </c>
      <c r="E2733" s="272" t="s">
        <v>264</v>
      </c>
      <c r="F2733" s="272" t="s">
        <v>263</v>
      </c>
      <c r="G2733" s="272" t="s">
        <v>263</v>
      </c>
      <c r="H2733" s="272" t="s">
        <v>264</v>
      </c>
      <c r="I2733" s="272" t="s">
        <v>263</v>
      </c>
      <c r="J2733" s="272" t="s">
        <v>263</v>
      </c>
      <c r="K2733" s="272" t="s">
        <v>263</v>
      </c>
      <c r="L2733" s="272" t="s">
        <v>263</v>
      </c>
      <c r="M2733" s="272" t="s">
        <v>263</v>
      </c>
      <c r="N2733" s="272" t="s">
        <v>263</v>
      </c>
    </row>
    <row r="2734" spans="1:14">
      <c r="A2734" s="272">
        <v>812920</v>
      </c>
      <c r="B2734" s="272" t="s">
        <v>712</v>
      </c>
      <c r="C2734" s="272" t="s">
        <v>264</v>
      </c>
      <c r="D2734" s="272" t="s">
        <v>263</v>
      </c>
      <c r="E2734" s="272" t="s">
        <v>263</v>
      </c>
      <c r="F2734" s="272" t="s">
        <v>264</v>
      </c>
      <c r="G2734" s="272" t="s">
        <v>264</v>
      </c>
      <c r="H2734" s="272" t="s">
        <v>264</v>
      </c>
      <c r="I2734" s="272" t="s">
        <v>263</v>
      </c>
      <c r="J2734" s="272" t="s">
        <v>263</v>
      </c>
      <c r="K2734" s="272" t="s">
        <v>263</v>
      </c>
      <c r="L2734" s="272" t="s">
        <v>263</v>
      </c>
      <c r="M2734" s="272" t="s">
        <v>263</v>
      </c>
      <c r="N2734" s="272" t="s">
        <v>263</v>
      </c>
    </row>
    <row r="2735" spans="1:14">
      <c r="A2735" s="272">
        <v>812921</v>
      </c>
      <c r="B2735" s="272" t="s">
        <v>712</v>
      </c>
      <c r="C2735" s="272" t="s">
        <v>264</v>
      </c>
      <c r="D2735" s="272" t="s">
        <v>264</v>
      </c>
      <c r="E2735" s="272" t="s">
        <v>264</v>
      </c>
      <c r="F2735" s="272" t="s">
        <v>264</v>
      </c>
      <c r="G2735" s="272" t="s">
        <v>264</v>
      </c>
      <c r="H2735" s="272" t="s">
        <v>264</v>
      </c>
      <c r="I2735" s="272" t="s">
        <v>263</v>
      </c>
      <c r="J2735" s="272" t="s">
        <v>263</v>
      </c>
      <c r="K2735" s="272" t="s">
        <v>263</v>
      </c>
      <c r="L2735" s="272" t="s">
        <v>263</v>
      </c>
      <c r="M2735" s="272" t="s">
        <v>263</v>
      </c>
      <c r="N2735" s="272" t="s">
        <v>263</v>
      </c>
    </row>
    <row r="2736" spans="1:14">
      <c r="A2736" s="272">
        <v>812922</v>
      </c>
      <c r="B2736" s="272" t="s">
        <v>712</v>
      </c>
      <c r="C2736" s="272" t="s">
        <v>263</v>
      </c>
      <c r="D2736" s="272" t="s">
        <v>263</v>
      </c>
      <c r="E2736" s="272" t="s">
        <v>264</v>
      </c>
      <c r="F2736" s="272" t="s">
        <v>264</v>
      </c>
      <c r="G2736" s="272" t="s">
        <v>264</v>
      </c>
      <c r="H2736" s="272" t="s">
        <v>263</v>
      </c>
      <c r="I2736" s="272" t="s">
        <v>263</v>
      </c>
      <c r="J2736" s="272" t="s">
        <v>263</v>
      </c>
      <c r="K2736" s="272" t="s">
        <v>263</v>
      </c>
      <c r="L2736" s="272" t="s">
        <v>263</v>
      </c>
      <c r="M2736" s="272" t="s">
        <v>263</v>
      </c>
      <c r="N2736" s="272" t="s">
        <v>263</v>
      </c>
    </row>
    <row r="2737" spans="1:14">
      <c r="A2737" s="272">
        <v>812923</v>
      </c>
      <c r="B2737" s="272" t="s">
        <v>712</v>
      </c>
      <c r="C2737" s="272" t="s">
        <v>264</v>
      </c>
      <c r="D2737" s="272" t="s">
        <v>264</v>
      </c>
      <c r="E2737" s="272" t="s">
        <v>263</v>
      </c>
      <c r="F2737" s="272" t="s">
        <v>263</v>
      </c>
      <c r="G2737" s="272" t="s">
        <v>263</v>
      </c>
      <c r="H2737" s="272" t="s">
        <v>264</v>
      </c>
      <c r="I2737" s="272" t="s">
        <v>263</v>
      </c>
      <c r="J2737" s="272" t="s">
        <v>263</v>
      </c>
      <c r="K2737" s="272" t="s">
        <v>263</v>
      </c>
      <c r="L2737" s="272" t="s">
        <v>263</v>
      </c>
      <c r="M2737" s="272" t="s">
        <v>263</v>
      </c>
      <c r="N2737" s="272" t="s">
        <v>263</v>
      </c>
    </row>
    <row r="2738" spans="1:14">
      <c r="A2738" s="272">
        <v>812924</v>
      </c>
      <c r="B2738" s="272" t="s">
        <v>712</v>
      </c>
      <c r="C2738" s="272" t="s">
        <v>264</v>
      </c>
      <c r="D2738" s="272" t="s">
        <v>264</v>
      </c>
      <c r="E2738" s="272" t="s">
        <v>264</v>
      </c>
      <c r="F2738" s="272" t="s">
        <v>264</v>
      </c>
      <c r="G2738" s="272" t="s">
        <v>264</v>
      </c>
      <c r="H2738" s="272" t="s">
        <v>264</v>
      </c>
      <c r="I2738" s="272" t="s">
        <v>263</v>
      </c>
      <c r="J2738" s="272" t="s">
        <v>263</v>
      </c>
      <c r="K2738" s="272" t="s">
        <v>263</v>
      </c>
      <c r="L2738" s="272" t="s">
        <v>263</v>
      </c>
      <c r="M2738" s="272" t="s">
        <v>263</v>
      </c>
      <c r="N2738" s="272" t="s">
        <v>263</v>
      </c>
    </row>
    <row r="2739" spans="1:14">
      <c r="A2739" s="272">
        <v>812925</v>
      </c>
      <c r="B2739" s="272" t="s">
        <v>712</v>
      </c>
      <c r="C2739" s="272" t="s">
        <v>264</v>
      </c>
      <c r="D2739" s="272" t="s">
        <v>264</v>
      </c>
      <c r="E2739" s="272" t="s">
        <v>264</v>
      </c>
      <c r="F2739" s="272" t="s">
        <v>264</v>
      </c>
      <c r="G2739" s="272" t="s">
        <v>264</v>
      </c>
      <c r="H2739" s="272" t="s">
        <v>264</v>
      </c>
      <c r="I2739" s="272" t="s">
        <v>263</v>
      </c>
      <c r="J2739" s="272" t="s">
        <v>263</v>
      </c>
      <c r="K2739" s="272" t="s">
        <v>263</v>
      </c>
      <c r="L2739" s="272" t="s">
        <v>263</v>
      </c>
      <c r="M2739" s="272" t="s">
        <v>263</v>
      </c>
      <c r="N2739" s="272" t="s">
        <v>263</v>
      </c>
    </row>
    <row r="2740" spans="1:14">
      <c r="A2740" s="272">
        <v>812928</v>
      </c>
      <c r="B2740" s="272" t="s">
        <v>712</v>
      </c>
      <c r="C2740" s="272" t="s">
        <v>264</v>
      </c>
      <c r="D2740" s="272" t="s">
        <v>264</v>
      </c>
      <c r="E2740" s="272" t="s">
        <v>264</v>
      </c>
      <c r="F2740" s="272" t="s">
        <v>263</v>
      </c>
      <c r="G2740" s="272" t="s">
        <v>263</v>
      </c>
      <c r="H2740" s="272" t="s">
        <v>264</v>
      </c>
      <c r="I2740" s="272" t="s">
        <v>263</v>
      </c>
      <c r="J2740" s="272" t="s">
        <v>263</v>
      </c>
      <c r="K2740" s="272" t="s">
        <v>263</v>
      </c>
      <c r="L2740" s="272" t="s">
        <v>263</v>
      </c>
      <c r="M2740" s="272" t="s">
        <v>263</v>
      </c>
      <c r="N2740" s="272" t="s">
        <v>263</v>
      </c>
    </row>
    <row r="2741" spans="1:14">
      <c r="A2741" s="272">
        <v>812929</v>
      </c>
      <c r="B2741" s="272" t="s">
        <v>712</v>
      </c>
      <c r="C2741" s="272" t="s">
        <v>264</v>
      </c>
      <c r="D2741" s="272" t="s">
        <v>263</v>
      </c>
      <c r="E2741" s="272" t="s">
        <v>264</v>
      </c>
      <c r="F2741" s="272" t="s">
        <v>263</v>
      </c>
      <c r="G2741" s="272" t="s">
        <v>264</v>
      </c>
      <c r="H2741" s="272" t="s">
        <v>264</v>
      </c>
      <c r="I2741" s="272" t="s">
        <v>263</v>
      </c>
      <c r="J2741" s="272" t="s">
        <v>263</v>
      </c>
      <c r="K2741" s="272" t="s">
        <v>263</v>
      </c>
      <c r="L2741" s="272" t="s">
        <v>263</v>
      </c>
      <c r="M2741" s="272" t="s">
        <v>263</v>
      </c>
      <c r="N2741" s="272" t="s">
        <v>263</v>
      </c>
    </row>
    <row r="2742" spans="1:14">
      <c r="A2742" s="272">
        <v>812930</v>
      </c>
      <c r="B2742" s="272" t="s">
        <v>712</v>
      </c>
      <c r="C2742" s="272" t="s">
        <v>264</v>
      </c>
      <c r="D2742" s="272" t="s">
        <v>264</v>
      </c>
      <c r="E2742" s="272" t="s">
        <v>264</v>
      </c>
      <c r="F2742" s="272" t="s">
        <v>264</v>
      </c>
      <c r="G2742" s="272" t="s">
        <v>264</v>
      </c>
      <c r="H2742" s="272" t="s">
        <v>264</v>
      </c>
      <c r="I2742" s="272" t="s">
        <v>263</v>
      </c>
      <c r="J2742" s="272" t="s">
        <v>263</v>
      </c>
      <c r="K2742" s="272" t="s">
        <v>263</v>
      </c>
      <c r="L2742" s="272" t="s">
        <v>263</v>
      </c>
      <c r="M2742" s="272" t="s">
        <v>263</v>
      </c>
      <c r="N2742" s="272" t="s">
        <v>263</v>
      </c>
    </row>
    <row r="2743" spans="1:14">
      <c r="A2743" s="272">
        <v>812931</v>
      </c>
      <c r="B2743" s="272" t="s">
        <v>712</v>
      </c>
      <c r="C2743" s="272" t="s">
        <v>264</v>
      </c>
      <c r="D2743" s="272" t="s">
        <v>263</v>
      </c>
      <c r="E2743" s="272" t="s">
        <v>263</v>
      </c>
      <c r="F2743" s="272" t="s">
        <v>264</v>
      </c>
      <c r="G2743" s="272" t="s">
        <v>264</v>
      </c>
      <c r="H2743" s="272" t="s">
        <v>264</v>
      </c>
      <c r="I2743" s="272" t="s">
        <v>263</v>
      </c>
      <c r="J2743" s="272" t="s">
        <v>263</v>
      </c>
      <c r="K2743" s="272" t="s">
        <v>263</v>
      </c>
      <c r="L2743" s="272" t="s">
        <v>263</v>
      </c>
      <c r="M2743" s="272" t="s">
        <v>263</v>
      </c>
      <c r="N2743" s="272" t="s">
        <v>263</v>
      </c>
    </row>
    <row r="2744" spans="1:14">
      <c r="A2744" s="272">
        <v>812932</v>
      </c>
      <c r="B2744" s="272" t="s">
        <v>712</v>
      </c>
      <c r="C2744" s="272" t="s">
        <v>264</v>
      </c>
      <c r="D2744" s="272" t="s">
        <v>264</v>
      </c>
      <c r="E2744" s="272" t="s">
        <v>264</v>
      </c>
      <c r="F2744" s="272" t="s">
        <v>264</v>
      </c>
      <c r="G2744" s="272" t="s">
        <v>263</v>
      </c>
      <c r="H2744" s="272" t="s">
        <v>263</v>
      </c>
      <c r="I2744" s="272" t="s">
        <v>263</v>
      </c>
      <c r="J2744" s="272" t="s">
        <v>263</v>
      </c>
      <c r="K2744" s="272" t="s">
        <v>263</v>
      </c>
      <c r="L2744" s="272" t="s">
        <v>263</v>
      </c>
      <c r="M2744" s="272" t="s">
        <v>263</v>
      </c>
      <c r="N2744" s="272" t="s">
        <v>263</v>
      </c>
    </row>
    <row r="2745" spans="1:14">
      <c r="A2745" s="272">
        <v>812933</v>
      </c>
      <c r="B2745" s="272" t="s">
        <v>712</v>
      </c>
      <c r="C2745" s="272" t="s">
        <v>264</v>
      </c>
      <c r="D2745" s="272" t="s">
        <v>264</v>
      </c>
      <c r="E2745" s="272" t="s">
        <v>264</v>
      </c>
      <c r="F2745" s="272" t="s">
        <v>264</v>
      </c>
      <c r="G2745" s="272" t="s">
        <v>264</v>
      </c>
      <c r="H2745" s="272" t="s">
        <v>264</v>
      </c>
      <c r="I2745" s="272" t="s">
        <v>263</v>
      </c>
      <c r="J2745" s="272" t="s">
        <v>263</v>
      </c>
      <c r="K2745" s="272" t="s">
        <v>263</v>
      </c>
      <c r="L2745" s="272" t="s">
        <v>263</v>
      </c>
      <c r="M2745" s="272" t="s">
        <v>263</v>
      </c>
      <c r="N2745" s="272" t="s">
        <v>263</v>
      </c>
    </row>
    <row r="2746" spans="1:14">
      <c r="A2746" s="272">
        <v>812934</v>
      </c>
      <c r="B2746" s="272" t="s">
        <v>712</v>
      </c>
      <c r="C2746" s="272" t="s">
        <v>264</v>
      </c>
      <c r="D2746" s="272" t="s">
        <v>264</v>
      </c>
      <c r="E2746" s="272" t="s">
        <v>264</v>
      </c>
      <c r="F2746" s="272" t="s">
        <v>264</v>
      </c>
      <c r="G2746" s="272" t="s">
        <v>264</v>
      </c>
      <c r="H2746" s="272" t="s">
        <v>264</v>
      </c>
      <c r="I2746" s="272" t="s">
        <v>263</v>
      </c>
      <c r="J2746" s="272" t="s">
        <v>263</v>
      </c>
      <c r="K2746" s="272" t="s">
        <v>263</v>
      </c>
      <c r="L2746" s="272" t="s">
        <v>263</v>
      </c>
      <c r="M2746" s="272" t="s">
        <v>263</v>
      </c>
      <c r="N2746" s="272" t="s">
        <v>263</v>
      </c>
    </row>
    <row r="2747" spans="1:14">
      <c r="A2747" s="272">
        <v>812935</v>
      </c>
      <c r="B2747" s="272" t="s">
        <v>712</v>
      </c>
      <c r="C2747" s="272" t="s">
        <v>264</v>
      </c>
      <c r="D2747" s="272" t="s">
        <v>264</v>
      </c>
      <c r="E2747" s="272" t="s">
        <v>264</v>
      </c>
      <c r="F2747" s="272" t="s">
        <v>264</v>
      </c>
      <c r="G2747" s="272" t="s">
        <v>264</v>
      </c>
      <c r="H2747" s="272" t="s">
        <v>264</v>
      </c>
      <c r="I2747" s="272" t="s">
        <v>263</v>
      </c>
      <c r="J2747" s="272" t="s">
        <v>263</v>
      </c>
      <c r="K2747" s="272" t="s">
        <v>263</v>
      </c>
      <c r="L2747" s="272" t="s">
        <v>263</v>
      </c>
      <c r="M2747" s="272" t="s">
        <v>263</v>
      </c>
      <c r="N2747" s="272" t="s">
        <v>263</v>
      </c>
    </row>
    <row r="2748" spans="1:14">
      <c r="A2748" s="272">
        <v>812936</v>
      </c>
      <c r="B2748" s="272" t="s">
        <v>712</v>
      </c>
      <c r="C2748" s="272" t="s">
        <v>264</v>
      </c>
      <c r="D2748" s="272" t="s">
        <v>264</v>
      </c>
      <c r="E2748" s="272" t="s">
        <v>264</v>
      </c>
      <c r="F2748" s="272" t="s">
        <v>264</v>
      </c>
      <c r="G2748" s="272" t="s">
        <v>264</v>
      </c>
      <c r="H2748" s="272" t="s">
        <v>264</v>
      </c>
      <c r="I2748" s="272" t="s">
        <v>263</v>
      </c>
      <c r="J2748" s="272" t="s">
        <v>263</v>
      </c>
      <c r="K2748" s="272" t="s">
        <v>263</v>
      </c>
      <c r="L2748" s="272" t="s">
        <v>263</v>
      </c>
      <c r="M2748" s="272" t="s">
        <v>263</v>
      </c>
      <c r="N2748" s="272" t="s">
        <v>263</v>
      </c>
    </row>
    <row r="2749" spans="1:14">
      <c r="A2749" s="272">
        <v>812937</v>
      </c>
      <c r="B2749" s="272" t="s">
        <v>712</v>
      </c>
      <c r="C2749" s="272" t="s">
        <v>264</v>
      </c>
      <c r="D2749" s="272" t="s">
        <v>264</v>
      </c>
      <c r="E2749" s="272" t="s">
        <v>264</v>
      </c>
      <c r="F2749" s="272" t="s">
        <v>264</v>
      </c>
      <c r="G2749" s="272" t="s">
        <v>264</v>
      </c>
      <c r="H2749" s="272" t="s">
        <v>264</v>
      </c>
      <c r="I2749" s="272" t="s">
        <v>263</v>
      </c>
      <c r="J2749" s="272" t="s">
        <v>263</v>
      </c>
      <c r="K2749" s="272" t="s">
        <v>263</v>
      </c>
      <c r="L2749" s="272" t="s">
        <v>263</v>
      </c>
      <c r="M2749" s="272" t="s">
        <v>263</v>
      </c>
      <c r="N2749" s="272" t="s">
        <v>263</v>
      </c>
    </row>
    <row r="2750" spans="1:14">
      <c r="A2750" s="272">
        <v>812938</v>
      </c>
      <c r="B2750" s="272" t="s">
        <v>712</v>
      </c>
      <c r="C2750" s="272" t="s">
        <v>264</v>
      </c>
      <c r="D2750" s="272" t="s">
        <v>264</v>
      </c>
      <c r="E2750" s="272" t="s">
        <v>263</v>
      </c>
      <c r="F2750" s="272" t="s">
        <v>263</v>
      </c>
      <c r="G2750" s="272" t="s">
        <v>263</v>
      </c>
      <c r="H2750" s="272" t="s">
        <v>263</v>
      </c>
      <c r="I2750" s="272" t="s">
        <v>263</v>
      </c>
      <c r="J2750" s="272" t="s">
        <v>263</v>
      </c>
      <c r="K2750" s="272" t="s">
        <v>263</v>
      </c>
      <c r="L2750" s="272" t="s">
        <v>263</v>
      </c>
      <c r="M2750" s="272" t="s">
        <v>263</v>
      </c>
      <c r="N2750" s="272" t="s">
        <v>263</v>
      </c>
    </row>
    <row r="2751" spans="1:14">
      <c r="A2751" s="272">
        <v>812939</v>
      </c>
      <c r="B2751" s="272" t="s">
        <v>712</v>
      </c>
      <c r="C2751" s="272" t="s">
        <v>264</v>
      </c>
      <c r="D2751" s="272" t="s">
        <v>263</v>
      </c>
      <c r="E2751" s="272" t="s">
        <v>263</v>
      </c>
      <c r="F2751" s="272" t="s">
        <v>264</v>
      </c>
      <c r="G2751" s="272" t="s">
        <v>264</v>
      </c>
      <c r="H2751" s="272" t="s">
        <v>264</v>
      </c>
      <c r="I2751" s="272" t="s">
        <v>263</v>
      </c>
      <c r="J2751" s="272" t="s">
        <v>263</v>
      </c>
      <c r="K2751" s="272" t="s">
        <v>263</v>
      </c>
      <c r="L2751" s="272" t="s">
        <v>263</v>
      </c>
      <c r="M2751" s="272" t="s">
        <v>263</v>
      </c>
      <c r="N2751" s="272" t="s">
        <v>263</v>
      </c>
    </row>
    <row r="2752" spans="1:14">
      <c r="A2752" s="272">
        <v>812941</v>
      </c>
      <c r="B2752" s="272" t="s">
        <v>712</v>
      </c>
      <c r="C2752" s="272" t="s">
        <v>264</v>
      </c>
      <c r="D2752" s="272" t="s">
        <v>264</v>
      </c>
      <c r="E2752" s="272" t="s">
        <v>263</v>
      </c>
      <c r="F2752" s="272" t="s">
        <v>263</v>
      </c>
      <c r="G2752" s="272" t="s">
        <v>263</v>
      </c>
      <c r="H2752" s="272" t="s">
        <v>263</v>
      </c>
      <c r="I2752" s="272" t="s">
        <v>263</v>
      </c>
      <c r="J2752" s="272" t="s">
        <v>263</v>
      </c>
      <c r="K2752" s="272" t="s">
        <v>263</v>
      </c>
      <c r="L2752" s="272" t="s">
        <v>263</v>
      </c>
      <c r="M2752" s="272" t="s">
        <v>263</v>
      </c>
      <c r="N2752" s="272" t="s">
        <v>263</v>
      </c>
    </row>
    <row r="2753" spans="1:14">
      <c r="A2753" s="272">
        <v>812942</v>
      </c>
      <c r="B2753" s="272" t="s">
        <v>712</v>
      </c>
      <c r="C2753" s="272" t="s">
        <v>263</v>
      </c>
      <c r="D2753" s="272" t="s">
        <v>264</v>
      </c>
      <c r="E2753" s="272" t="s">
        <v>264</v>
      </c>
      <c r="F2753" s="272" t="s">
        <v>264</v>
      </c>
      <c r="G2753" s="272" t="s">
        <v>263</v>
      </c>
      <c r="H2753" s="272" t="s">
        <v>263</v>
      </c>
      <c r="I2753" s="272" t="s">
        <v>263</v>
      </c>
      <c r="J2753" s="272" t="s">
        <v>263</v>
      </c>
      <c r="K2753" s="272" t="s">
        <v>263</v>
      </c>
      <c r="L2753" s="272" t="s">
        <v>263</v>
      </c>
      <c r="M2753" s="272" t="s">
        <v>263</v>
      </c>
      <c r="N2753" s="272" t="s">
        <v>263</v>
      </c>
    </row>
    <row r="2754" spans="1:14">
      <c r="A2754" s="272">
        <v>812943</v>
      </c>
      <c r="B2754" s="272" t="s">
        <v>712</v>
      </c>
      <c r="C2754" s="272" t="s">
        <v>264</v>
      </c>
      <c r="D2754" s="272" t="s">
        <v>264</v>
      </c>
      <c r="E2754" s="272" t="s">
        <v>263</v>
      </c>
      <c r="F2754" s="272" t="s">
        <v>263</v>
      </c>
      <c r="G2754" s="272" t="s">
        <v>264</v>
      </c>
      <c r="H2754" s="272" t="s">
        <v>264</v>
      </c>
      <c r="I2754" s="272" t="s">
        <v>263</v>
      </c>
      <c r="J2754" s="272" t="s">
        <v>263</v>
      </c>
      <c r="K2754" s="272" t="s">
        <v>263</v>
      </c>
      <c r="L2754" s="272" t="s">
        <v>263</v>
      </c>
      <c r="M2754" s="272" t="s">
        <v>263</v>
      </c>
      <c r="N2754" s="272" t="s">
        <v>263</v>
      </c>
    </row>
    <row r="2755" spans="1:14">
      <c r="A2755" s="272">
        <v>812944</v>
      </c>
      <c r="B2755" s="272" t="s">
        <v>712</v>
      </c>
      <c r="C2755" s="272" t="s">
        <v>264</v>
      </c>
      <c r="D2755" s="272" t="s">
        <v>264</v>
      </c>
      <c r="E2755" s="272" t="s">
        <v>264</v>
      </c>
      <c r="F2755" s="272" t="s">
        <v>263</v>
      </c>
      <c r="G2755" s="272" t="s">
        <v>263</v>
      </c>
      <c r="H2755" s="272" t="s">
        <v>264</v>
      </c>
      <c r="I2755" s="272" t="s">
        <v>263</v>
      </c>
      <c r="J2755" s="272" t="s">
        <v>263</v>
      </c>
      <c r="K2755" s="272" t="s">
        <v>263</v>
      </c>
      <c r="L2755" s="272" t="s">
        <v>263</v>
      </c>
      <c r="M2755" s="272" t="s">
        <v>263</v>
      </c>
      <c r="N2755" s="272" t="s">
        <v>263</v>
      </c>
    </row>
    <row r="2756" spans="1:14">
      <c r="A2756" s="272">
        <v>812945</v>
      </c>
      <c r="B2756" s="272" t="s">
        <v>712</v>
      </c>
      <c r="C2756" s="272" t="s">
        <v>263</v>
      </c>
      <c r="D2756" s="272" t="s">
        <v>264</v>
      </c>
      <c r="E2756" s="272" t="s">
        <v>263</v>
      </c>
      <c r="F2756" s="272" t="s">
        <v>264</v>
      </c>
      <c r="G2756" s="272" t="s">
        <v>264</v>
      </c>
      <c r="H2756" s="272" t="s">
        <v>264</v>
      </c>
      <c r="I2756" s="272" t="s">
        <v>263</v>
      </c>
      <c r="J2756" s="272" t="s">
        <v>263</v>
      </c>
      <c r="K2756" s="272" t="s">
        <v>263</v>
      </c>
      <c r="L2756" s="272" t="s">
        <v>263</v>
      </c>
      <c r="M2756" s="272" t="s">
        <v>263</v>
      </c>
      <c r="N2756" s="272" t="s">
        <v>263</v>
      </c>
    </row>
    <row r="2757" spans="1:14">
      <c r="A2757" s="272">
        <v>812946</v>
      </c>
      <c r="B2757" s="272" t="s">
        <v>712</v>
      </c>
      <c r="C2757" s="272" t="s">
        <v>264</v>
      </c>
      <c r="D2757" s="272" t="s">
        <v>264</v>
      </c>
      <c r="E2757" s="272" t="s">
        <v>263</v>
      </c>
      <c r="F2757" s="272" t="s">
        <v>263</v>
      </c>
      <c r="G2757" s="272" t="s">
        <v>263</v>
      </c>
      <c r="H2757" s="272" t="s">
        <v>263</v>
      </c>
      <c r="I2757" s="272" t="s">
        <v>263</v>
      </c>
      <c r="J2757" s="272" t="s">
        <v>263</v>
      </c>
      <c r="K2757" s="272" t="s">
        <v>263</v>
      </c>
      <c r="L2757" s="272" t="s">
        <v>263</v>
      </c>
      <c r="M2757" s="272" t="s">
        <v>263</v>
      </c>
      <c r="N2757" s="272" t="s">
        <v>263</v>
      </c>
    </row>
    <row r="2758" spans="1:14">
      <c r="A2758" s="272">
        <v>812947</v>
      </c>
      <c r="B2758" s="272" t="s">
        <v>712</v>
      </c>
      <c r="C2758" s="272" t="s">
        <v>264</v>
      </c>
      <c r="D2758" s="272" t="s">
        <v>264</v>
      </c>
      <c r="E2758" s="272" t="s">
        <v>264</v>
      </c>
      <c r="F2758" s="272" t="s">
        <v>264</v>
      </c>
      <c r="G2758" s="272" t="s">
        <v>264</v>
      </c>
      <c r="H2758" s="272" t="s">
        <v>264</v>
      </c>
      <c r="I2758" s="272" t="s">
        <v>263</v>
      </c>
      <c r="J2758" s="272" t="s">
        <v>263</v>
      </c>
      <c r="K2758" s="272" t="s">
        <v>263</v>
      </c>
      <c r="L2758" s="272" t="s">
        <v>263</v>
      </c>
      <c r="M2758" s="272" t="s">
        <v>263</v>
      </c>
      <c r="N2758" s="272" t="s">
        <v>263</v>
      </c>
    </row>
    <row r="2759" spans="1:14">
      <c r="A2759" s="272">
        <v>812948</v>
      </c>
      <c r="B2759" s="272" t="s">
        <v>712</v>
      </c>
      <c r="C2759" s="272" t="s">
        <v>264</v>
      </c>
      <c r="D2759" s="272" t="s">
        <v>264</v>
      </c>
      <c r="E2759" s="272" t="s">
        <v>263</v>
      </c>
      <c r="F2759" s="272" t="s">
        <v>264</v>
      </c>
      <c r="G2759" s="272" t="s">
        <v>264</v>
      </c>
      <c r="H2759" s="272" t="s">
        <v>264</v>
      </c>
      <c r="I2759" s="272" t="s">
        <v>263</v>
      </c>
      <c r="J2759" s="272" t="s">
        <v>263</v>
      </c>
      <c r="K2759" s="272" t="s">
        <v>263</v>
      </c>
      <c r="L2759" s="272" t="s">
        <v>263</v>
      </c>
      <c r="M2759" s="272" t="s">
        <v>263</v>
      </c>
      <c r="N2759" s="272" t="s">
        <v>263</v>
      </c>
    </row>
    <row r="2760" spans="1:14">
      <c r="A2760" s="272">
        <v>812949</v>
      </c>
      <c r="B2760" s="272" t="s">
        <v>712</v>
      </c>
      <c r="C2760" s="272" t="s">
        <v>264</v>
      </c>
      <c r="D2760" s="272" t="s">
        <v>264</v>
      </c>
      <c r="E2760" s="272" t="s">
        <v>263</v>
      </c>
      <c r="F2760" s="272" t="s">
        <v>264</v>
      </c>
      <c r="G2760" s="272" t="s">
        <v>264</v>
      </c>
      <c r="H2760" s="272" t="s">
        <v>264</v>
      </c>
      <c r="I2760" s="272" t="s">
        <v>263</v>
      </c>
      <c r="J2760" s="272" t="s">
        <v>263</v>
      </c>
      <c r="K2760" s="272" t="s">
        <v>263</v>
      </c>
      <c r="L2760" s="272" t="s">
        <v>263</v>
      </c>
      <c r="M2760" s="272" t="s">
        <v>263</v>
      </c>
      <c r="N2760" s="272" t="s">
        <v>263</v>
      </c>
    </row>
    <row r="2761" spans="1:14">
      <c r="A2761" s="272">
        <v>812950</v>
      </c>
      <c r="B2761" s="272" t="s">
        <v>712</v>
      </c>
      <c r="C2761" s="272" t="s">
        <v>264</v>
      </c>
      <c r="D2761" s="272" t="s">
        <v>264</v>
      </c>
      <c r="E2761" s="272" t="s">
        <v>264</v>
      </c>
      <c r="F2761" s="272" t="s">
        <v>264</v>
      </c>
      <c r="G2761" s="272" t="s">
        <v>264</v>
      </c>
      <c r="H2761" s="272" t="s">
        <v>264</v>
      </c>
      <c r="I2761" s="272" t="s">
        <v>263</v>
      </c>
      <c r="J2761" s="272" t="s">
        <v>263</v>
      </c>
      <c r="K2761" s="272" t="s">
        <v>263</v>
      </c>
      <c r="L2761" s="272" t="s">
        <v>263</v>
      </c>
      <c r="M2761" s="272" t="s">
        <v>263</v>
      </c>
      <c r="N2761" s="272" t="s">
        <v>263</v>
      </c>
    </row>
    <row r="2762" spans="1:14">
      <c r="A2762" s="272">
        <v>812952</v>
      </c>
      <c r="B2762" s="272" t="s">
        <v>712</v>
      </c>
      <c r="C2762" s="272" t="s">
        <v>264</v>
      </c>
      <c r="D2762" s="272" t="s">
        <v>264</v>
      </c>
      <c r="E2762" s="272" t="s">
        <v>264</v>
      </c>
      <c r="F2762" s="272" t="s">
        <v>264</v>
      </c>
      <c r="G2762" s="272" t="s">
        <v>264</v>
      </c>
      <c r="H2762" s="272" t="s">
        <v>264</v>
      </c>
      <c r="I2762" s="272" t="s">
        <v>263</v>
      </c>
      <c r="J2762" s="272" t="s">
        <v>263</v>
      </c>
      <c r="K2762" s="272" t="s">
        <v>263</v>
      </c>
      <c r="L2762" s="272" t="s">
        <v>263</v>
      </c>
      <c r="M2762" s="272" t="s">
        <v>263</v>
      </c>
      <c r="N2762" s="272" t="s">
        <v>263</v>
      </c>
    </row>
    <row r="2763" spans="1:14">
      <c r="A2763" s="272">
        <v>812953</v>
      </c>
      <c r="B2763" s="272" t="s">
        <v>712</v>
      </c>
      <c r="C2763" s="272" t="s">
        <v>264</v>
      </c>
      <c r="D2763" s="272" t="s">
        <v>264</v>
      </c>
      <c r="E2763" s="272" t="s">
        <v>263</v>
      </c>
      <c r="F2763" s="272" t="s">
        <v>264</v>
      </c>
      <c r="G2763" s="272" t="s">
        <v>264</v>
      </c>
      <c r="H2763" s="272" t="s">
        <v>263</v>
      </c>
      <c r="I2763" s="272" t="s">
        <v>263</v>
      </c>
      <c r="J2763" s="272" t="s">
        <v>263</v>
      </c>
      <c r="K2763" s="272" t="s">
        <v>263</v>
      </c>
      <c r="L2763" s="272" t="s">
        <v>263</v>
      </c>
      <c r="M2763" s="272" t="s">
        <v>263</v>
      </c>
      <c r="N2763" s="272" t="s">
        <v>263</v>
      </c>
    </row>
    <row r="2764" spans="1:14">
      <c r="A2764" s="272">
        <v>812954</v>
      </c>
      <c r="B2764" s="272" t="s">
        <v>712</v>
      </c>
      <c r="C2764" s="272" t="s">
        <v>264</v>
      </c>
      <c r="D2764" s="272" t="s">
        <v>264</v>
      </c>
      <c r="E2764" s="272" t="s">
        <v>264</v>
      </c>
      <c r="F2764" s="272" t="s">
        <v>264</v>
      </c>
      <c r="G2764" s="272" t="s">
        <v>264</v>
      </c>
      <c r="H2764" s="272" t="s">
        <v>263</v>
      </c>
      <c r="I2764" s="272" t="s">
        <v>263</v>
      </c>
      <c r="J2764" s="272" t="s">
        <v>263</v>
      </c>
      <c r="K2764" s="272" t="s">
        <v>263</v>
      </c>
      <c r="L2764" s="272" t="s">
        <v>263</v>
      </c>
      <c r="M2764" s="272" t="s">
        <v>263</v>
      </c>
      <c r="N2764" s="272" t="s">
        <v>263</v>
      </c>
    </row>
    <row r="2765" spans="1:14">
      <c r="A2765" s="272">
        <v>812955</v>
      </c>
      <c r="B2765" s="272" t="s">
        <v>712</v>
      </c>
      <c r="C2765" s="272" t="s">
        <v>264</v>
      </c>
      <c r="D2765" s="272" t="s">
        <v>264</v>
      </c>
      <c r="E2765" s="272" t="s">
        <v>263</v>
      </c>
      <c r="F2765" s="272" t="s">
        <v>263</v>
      </c>
      <c r="G2765" s="272" t="s">
        <v>264</v>
      </c>
      <c r="H2765" s="272" t="s">
        <v>264</v>
      </c>
      <c r="I2765" s="272" t="s">
        <v>263</v>
      </c>
      <c r="J2765" s="272" t="s">
        <v>263</v>
      </c>
      <c r="K2765" s="272" t="s">
        <v>263</v>
      </c>
      <c r="L2765" s="272" t="s">
        <v>263</v>
      </c>
      <c r="M2765" s="272" t="s">
        <v>263</v>
      </c>
      <c r="N2765" s="272" t="s">
        <v>263</v>
      </c>
    </row>
    <row r="2766" spans="1:14">
      <c r="A2766" s="272">
        <v>812957</v>
      </c>
      <c r="B2766" s="272" t="s">
        <v>712</v>
      </c>
      <c r="F2766" s="272" t="s">
        <v>264</v>
      </c>
      <c r="H2766" s="272" t="s">
        <v>264</v>
      </c>
      <c r="I2766" s="272" t="s">
        <v>263</v>
      </c>
      <c r="J2766" s="272" t="s">
        <v>263</v>
      </c>
      <c r="K2766" s="272" t="s">
        <v>263</v>
      </c>
      <c r="L2766" s="272" t="s">
        <v>263</v>
      </c>
      <c r="M2766" s="272" t="s">
        <v>263</v>
      </c>
      <c r="N2766" s="272" t="s">
        <v>263</v>
      </c>
    </row>
    <row r="2767" spans="1:14">
      <c r="A2767" s="272">
        <v>812958</v>
      </c>
      <c r="B2767" s="272" t="s">
        <v>712</v>
      </c>
      <c r="C2767" s="272" t="s">
        <v>264</v>
      </c>
      <c r="D2767" s="272" t="s">
        <v>264</v>
      </c>
      <c r="E2767" s="272" t="s">
        <v>263</v>
      </c>
      <c r="F2767" s="272" t="s">
        <v>263</v>
      </c>
      <c r="G2767" s="272" t="s">
        <v>264</v>
      </c>
      <c r="H2767" s="272" t="s">
        <v>264</v>
      </c>
      <c r="I2767" s="272" t="s">
        <v>263</v>
      </c>
      <c r="J2767" s="272" t="s">
        <v>263</v>
      </c>
      <c r="K2767" s="272" t="s">
        <v>263</v>
      </c>
      <c r="L2767" s="272" t="s">
        <v>263</v>
      </c>
      <c r="M2767" s="272" t="s">
        <v>263</v>
      </c>
      <c r="N2767" s="272" t="s">
        <v>263</v>
      </c>
    </row>
    <row r="2768" spans="1:14">
      <c r="A2768" s="272">
        <v>812959</v>
      </c>
      <c r="B2768" s="272" t="s">
        <v>712</v>
      </c>
      <c r="C2768" s="272" t="s">
        <v>264</v>
      </c>
      <c r="D2768" s="272" t="s">
        <v>264</v>
      </c>
      <c r="E2768" s="272" t="s">
        <v>264</v>
      </c>
      <c r="F2768" s="272" t="s">
        <v>264</v>
      </c>
      <c r="G2768" s="272" t="s">
        <v>263</v>
      </c>
      <c r="H2768" s="272" t="s">
        <v>264</v>
      </c>
      <c r="I2768" s="272" t="s">
        <v>263</v>
      </c>
      <c r="J2768" s="272" t="s">
        <v>263</v>
      </c>
      <c r="K2768" s="272" t="s">
        <v>263</v>
      </c>
      <c r="L2768" s="272" t="s">
        <v>263</v>
      </c>
      <c r="M2768" s="272" t="s">
        <v>263</v>
      </c>
      <c r="N2768" s="272" t="s">
        <v>263</v>
      </c>
    </row>
    <row r="2769" spans="1:14">
      <c r="A2769" s="272">
        <v>812960</v>
      </c>
      <c r="B2769" s="272" t="s">
        <v>712</v>
      </c>
      <c r="C2769" s="272" t="s">
        <v>264</v>
      </c>
      <c r="D2769" s="272" t="s">
        <v>264</v>
      </c>
      <c r="E2769" s="272" t="s">
        <v>264</v>
      </c>
      <c r="F2769" s="272" t="s">
        <v>264</v>
      </c>
      <c r="G2769" s="272" t="s">
        <v>264</v>
      </c>
      <c r="H2769" s="272" t="s">
        <v>264</v>
      </c>
      <c r="I2769" s="272" t="s">
        <v>263</v>
      </c>
      <c r="J2769" s="272" t="s">
        <v>263</v>
      </c>
      <c r="K2769" s="272" t="s">
        <v>263</v>
      </c>
      <c r="L2769" s="272" t="s">
        <v>263</v>
      </c>
      <c r="M2769" s="272" t="s">
        <v>263</v>
      </c>
      <c r="N2769" s="272" t="s">
        <v>263</v>
      </c>
    </row>
    <row r="2770" spans="1:14">
      <c r="A2770" s="272">
        <v>812961</v>
      </c>
      <c r="B2770" s="272" t="s">
        <v>712</v>
      </c>
      <c r="C2770" s="272" t="s">
        <v>264</v>
      </c>
      <c r="D2770" s="272" t="s">
        <v>264</v>
      </c>
      <c r="E2770" s="272" t="s">
        <v>264</v>
      </c>
      <c r="F2770" s="272" t="s">
        <v>264</v>
      </c>
      <c r="G2770" s="272" t="s">
        <v>264</v>
      </c>
      <c r="H2770" s="272" t="s">
        <v>264</v>
      </c>
      <c r="I2770" s="272" t="s">
        <v>263</v>
      </c>
      <c r="J2770" s="272" t="s">
        <v>263</v>
      </c>
      <c r="K2770" s="272" t="s">
        <v>263</v>
      </c>
      <c r="L2770" s="272" t="s">
        <v>263</v>
      </c>
      <c r="M2770" s="272" t="s">
        <v>263</v>
      </c>
      <c r="N2770" s="272" t="s">
        <v>263</v>
      </c>
    </row>
    <row r="2771" spans="1:14">
      <c r="A2771" s="272">
        <v>812962</v>
      </c>
      <c r="B2771" s="272" t="s">
        <v>712</v>
      </c>
      <c r="C2771" s="272" t="s">
        <v>264</v>
      </c>
      <c r="D2771" s="272" t="s">
        <v>264</v>
      </c>
      <c r="E2771" s="272" t="s">
        <v>264</v>
      </c>
      <c r="F2771" s="272" t="s">
        <v>264</v>
      </c>
      <c r="G2771" s="272" t="s">
        <v>264</v>
      </c>
      <c r="H2771" s="272" t="s">
        <v>264</v>
      </c>
      <c r="I2771" s="272" t="s">
        <v>263</v>
      </c>
      <c r="J2771" s="272" t="s">
        <v>263</v>
      </c>
      <c r="K2771" s="272" t="s">
        <v>263</v>
      </c>
      <c r="L2771" s="272" t="s">
        <v>263</v>
      </c>
      <c r="M2771" s="272" t="s">
        <v>263</v>
      </c>
      <c r="N2771" s="272" t="s">
        <v>263</v>
      </c>
    </row>
    <row r="2772" spans="1:14">
      <c r="A2772" s="272">
        <v>812963</v>
      </c>
      <c r="B2772" s="272" t="s">
        <v>712</v>
      </c>
      <c r="C2772" s="272" t="s">
        <v>264</v>
      </c>
      <c r="D2772" s="272" t="s">
        <v>264</v>
      </c>
      <c r="E2772" s="272" t="s">
        <v>263</v>
      </c>
      <c r="F2772" s="272" t="s">
        <v>264</v>
      </c>
      <c r="G2772" s="272" t="s">
        <v>264</v>
      </c>
      <c r="H2772" s="272" t="s">
        <v>263</v>
      </c>
      <c r="I2772" s="272" t="s">
        <v>263</v>
      </c>
      <c r="J2772" s="272" t="s">
        <v>263</v>
      </c>
      <c r="K2772" s="272" t="s">
        <v>263</v>
      </c>
      <c r="L2772" s="272" t="s">
        <v>263</v>
      </c>
      <c r="M2772" s="272" t="s">
        <v>263</v>
      </c>
      <c r="N2772" s="272" t="s">
        <v>263</v>
      </c>
    </row>
    <row r="2773" spans="1:14">
      <c r="A2773" s="272">
        <v>812964</v>
      </c>
      <c r="B2773" s="272" t="s">
        <v>712</v>
      </c>
      <c r="C2773" s="272" t="s">
        <v>264</v>
      </c>
      <c r="D2773" s="272" t="s">
        <v>264</v>
      </c>
      <c r="E2773" s="272" t="s">
        <v>264</v>
      </c>
      <c r="F2773" s="272" t="s">
        <v>264</v>
      </c>
      <c r="G2773" s="272" t="s">
        <v>263</v>
      </c>
      <c r="H2773" s="272" t="s">
        <v>263</v>
      </c>
      <c r="I2773" s="272" t="s">
        <v>263</v>
      </c>
      <c r="J2773" s="272" t="s">
        <v>263</v>
      </c>
      <c r="K2773" s="272" t="s">
        <v>263</v>
      </c>
      <c r="L2773" s="272" t="s">
        <v>263</v>
      </c>
      <c r="M2773" s="272" t="s">
        <v>263</v>
      </c>
      <c r="N2773" s="272" t="s">
        <v>263</v>
      </c>
    </row>
    <row r="2774" spans="1:14">
      <c r="A2774" s="272">
        <v>812965</v>
      </c>
      <c r="B2774" s="272" t="s">
        <v>712</v>
      </c>
      <c r="C2774" s="272" t="s">
        <v>264</v>
      </c>
      <c r="D2774" s="272" t="s">
        <v>264</v>
      </c>
      <c r="E2774" s="272" t="s">
        <v>264</v>
      </c>
      <c r="F2774" s="272" t="s">
        <v>263</v>
      </c>
      <c r="G2774" s="272" t="s">
        <v>264</v>
      </c>
      <c r="H2774" s="272" t="s">
        <v>264</v>
      </c>
      <c r="I2774" s="272" t="s">
        <v>263</v>
      </c>
      <c r="J2774" s="272" t="s">
        <v>263</v>
      </c>
      <c r="K2774" s="272" t="s">
        <v>263</v>
      </c>
      <c r="L2774" s="272" t="s">
        <v>263</v>
      </c>
      <c r="M2774" s="272" t="s">
        <v>263</v>
      </c>
      <c r="N2774" s="272" t="s">
        <v>263</v>
      </c>
    </row>
    <row r="2775" spans="1:14">
      <c r="A2775" s="272">
        <v>812966</v>
      </c>
      <c r="B2775" s="272" t="s">
        <v>712</v>
      </c>
      <c r="C2775" s="272" t="s">
        <v>264</v>
      </c>
      <c r="D2775" s="272" t="s">
        <v>264</v>
      </c>
      <c r="E2775" s="272" t="s">
        <v>264</v>
      </c>
      <c r="F2775" s="272" t="s">
        <v>264</v>
      </c>
      <c r="G2775" s="272" t="s">
        <v>264</v>
      </c>
      <c r="H2775" s="272" t="s">
        <v>264</v>
      </c>
      <c r="I2775" s="272" t="s">
        <v>263</v>
      </c>
      <c r="J2775" s="272" t="s">
        <v>263</v>
      </c>
      <c r="K2775" s="272" t="s">
        <v>263</v>
      </c>
      <c r="L2775" s="272" t="s">
        <v>263</v>
      </c>
      <c r="M2775" s="272" t="s">
        <v>263</v>
      </c>
      <c r="N2775" s="272" t="s">
        <v>263</v>
      </c>
    </row>
    <row r="2776" spans="1:14">
      <c r="A2776" s="272">
        <v>812968</v>
      </c>
      <c r="B2776" s="272" t="s">
        <v>712</v>
      </c>
      <c r="C2776" s="272" t="s">
        <v>264</v>
      </c>
      <c r="D2776" s="272" t="s">
        <v>263</v>
      </c>
      <c r="E2776" s="272" t="s">
        <v>263</v>
      </c>
      <c r="F2776" s="272" t="s">
        <v>263</v>
      </c>
      <c r="G2776" s="272" t="s">
        <v>264</v>
      </c>
      <c r="H2776" s="272" t="s">
        <v>263</v>
      </c>
      <c r="I2776" s="272" t="s">
        <v>263</v>
      </c>
      <c r="J2776" s="272" t="s">
        <v>263</v>
      </c>
      <c r="K2776" s="272" t="s">
        <v>263</v>
      </c>
      <c r="L2776" s="272" t="s">
        <v>263</v>
      </c>
      <c r="M2776" s="272" t="s">
        <v>263</v>
      </c>
      <c r="N2776" s="272" t="s">
        <v>263</v>
      </c>
    </row>
    <row r="2777" spans="1:14">
      <c r="A2777" s="272">
        <v>812969</v>
      </c>
      <c r="B2777" s="272" t="s">
        <v>712</v>
      </c>
      <c r="C2777" s="272" t="s">
        <v>263</v>
      </c>
      <c r="D2777" s="272" t="s">
        <v>263</v>
      </c>
      <c r="E2777" s="272" t="s">
        <v>264</v>
      </c>
      <c r="F2777" s="272" t="s">
        <v>264</v>
      </c>
      <c r="G2777" s="272" t="s">
        <v>263</v>
      </c>
      <c r="H2777" s="272" t="s">
        <v>263</v>
      </c>
      <c r="I2777" s="272" t="s">
        <v>263</v>
      </c>
      <c r="J2777" s="272" t="s">
        <v>263</v>
      </c>
      <c r="K2777" s="272" t="s">
        <v>263</v>
      </c>
      <c r="L2777" s="272" t="s">
        <v>263</v>
      </c>
      <c r="M2777" s="272" t="s">
        <v>263</v>
      </c>
      <c r="N2777" s="272" t="s">
        <v>263</v>
      </c>
    </row>
    <row r="2778" spans="1:14">
      <c r="A2778" s="272">
        <v>812970</v>
      </c>
      <c r="B2778" s="272" t="s">
        <v>712</v>
      </c>
      <c r="C2778" s="272" t="s">
        <v>264</v>
      </c>
      <c r="D2778" s="272" t="s">
        <v>264</v>
      </c>
      <c r="E2778" s="272" t="s">
        <v>264</v>
      </c>
      <c r="F2778" s="272" t="s">
        <v>264</v>
      </c>
      <c r="G2778" s="272" t="s">
        <v>264</v>
      </c>
      <c r="H2778" s="272" t="s">
        <v>264</v>
      </c>
      <c r="I2778" s="272" t="s">
        <v>263</v>
      </c>
      <c r="J2778" s="272" t="s">
        <v>263</v>
      </c>
      <c r="K2778" s="272" t="s">
        <v>263</v>
      </c>
      <c r="L2778" s="272" t="s">
        <v>263</v>
      </c>
      <c r="M2778" s="272" t="s">
        <v>263</v>
      </c>
      <c r="N2778" s="272" t="s">
        <v>263</v>
      </c>
    </row>
    <row r="2779" spans="1:14">
      <c r="A2779" s="272">
        <v>812971</v>
      </c>
      <c r="B2779" s="272" t="s">
        <v>712</v>
      </c>
      <c r="C2779" s="272" t="s">
        <v>264</v>
      </c>
      <c r="D2779" s="272" t="s">
        <v>264</v>
      </c>
      <c r="E2779" s="272" t="s">
        <v>263</v>
      </c>
      <c r="F2779" s="272" t="s">
        <v>264</v>
      </c>
      <c r="G2779" s="272" t="s">
        <v>263</v>
      </c>
      <c r="H2779" s="272" t="s">
        <v>264</v>
      </c>
      <c r="I2779" s="272" t="s">
        <v>263</v>
      </c>
      <c r="J2779" s="272" t="s">
        <v>263</v>
      </c>
      <c r="K2779" s="272" t="s">
        <v>263</v>
      </c>
      <c r="L2779" s="272" t="s">
        <v>263</v>
      </c>
      <c r="M2779" s="272" t="s">
        <v>263</v>
      </c>
      <c r="N2779" s="272" t="s">
        <v>263</v>
      </c>
    </row>
    <row r="2780" spans="1:14">
      <c r="A2780" s="272">
        <v>812972</v>
      </c>
      <c r="B2780" s="272" t="s">
        <v>712</v>
      </c>
      <c r="C2780" s="272" t="s">
        <v>264</v>
      </c>
      <c r="D2780" s="272" t="s">
        <v>264</v>
      </c>
      <c r="E2780" s="272" t="s">
        <v>264</v>
      </c>
      <c r="F2780" s="272" t="s">
        <v>264</v>
      </c>
      <c r="G2780" s="272" t="s">
        <v>264</v>
      </c>
      <c r="H2780" s="272" t="s">
        <v>264</v>
      </c>
      <c r="I2780" s="272" t="s">
        <v>263</v>
      </c>
      <c r="J2780" s="272" t="s">
        <v>263</v>
      </c>
      <c r="K2780" s="272" t="s">
        <v>263</v>
      </c>
      <c r="L2780" s="272" t="s">
        <v>263</v>
      </c>
      <c r="M2780" s="272" t="s">
        <v>263</v>
      </c>
      <c r="N2780" s="272" t="s">
        <v>263</v>
      </c>
    </row>
    <row r="2781" spans="1:14">
      <c r="A2781" s="272">
        <v>812973</v>
      </c>
      <c r="B2781" s="272" t="s">
        <v>712</v>
      </c>
      <c r="C2781" s="272" t="s">
        <v>264</v>
      </c>
      <c r="D2781" s="272" t="s">
        <v>264</v>
      </c>
      <c r="E2781" s="272" t="s">
        <v>264</v>
      </c>
      <c r="F2781" s="272" t="s">
        <v>264</v>
      </c>
      <c r="G2781" s="272" t="s">
        <v>263</v>
      </c>
      <c r="H2781" s="272" t="s">
        <v>264</v>
      </c>
      <c r="I2781" s="272" t="s">
        <v>263</v>
      </c>
      <c r="J2781" s="272" t="s">
        <v>263</v>
      </c>
      <c r="K2781" s="272" t="s">
        <v>263</v>
      </c>
      <c r="L2781" s="272" t="s">
        <v>263</v>
      </c>
      <c r="M2781" s="272" t="s">
        <v>263</v>
      </c>
      <c r="N2781" s="272" t="s">
        <v>263</v>
      </c>
    </row>
    <row r="2782" spans="1:14">
      <c r="A2782" s="272">
        <v>812974</v>
      </c>
      <c r="B2782" s="272" t="s">
        <v>712</v>
      </c>
      <c r="C2782" s="272" t="s">
        <v>264</v>
      </c>
      <c r="D2782" s="272" t="s">
        <v>264</v>
      </c>
      <c r="E2782" s="272" t="s">
        <v>263</v>
      </c>
      <c r="F2782" s="272" t="s">
        <v>264</v>
      </c>
      <c r="G2782" s="272" t="s">
        <v>264</v>
      </c>
      <c r="H2782" s="272" t="s">
        <v>264</v>
      </c>
      <c r="I2782" s="272" t="s">
        <v>263</v>
      </c>
      <c r="J2782" s="272" t="s">
        <v>263</v>
      </c>
      <c r="K2782" s="272" t="s">
        <v>263</v>
      </c>
      <c r="L2782" s="272" t="s">
        <v>263</v>
      </c>
      <c r="M2782" s="272" t="s">
        <v>263</v>
      </c>
      <c r="N2782" s="272" t="s">
        <v>263</v>
      </c>
    </row>
    <row r="2783" spans="1:14">
      <c r="A2783" s="272">
        <v>812976</v>
      </c>
      <c r="B2783" s="272" t="s">
        <v>712</v>
      </c>
      <c r="C2783" s="272" t="s">
        <v>264</v>
      </c>
      <c r="D2783" s="272" t="s">
        <v>264</v>
      </c>
      <c r="E2783" s="272" t="s">
        <v>263</v>
      </c>
      <c r="F2783" s="272" t="s">
        <v>264</v>
      </c>
      <c r="G2783" s="272" t="s">
        <v>264</v>
      </c>
      <c r="H2783" s="272" t="s">
        <v>263</v>
      </c>
      <c r="I2783" s="272" t="s">
        <v>263</v>
      </c>
      <c r="J2783" s="272" t="s">
        <v>263</v>
      </c>
      <c r="K2783" s="272" t="s">
        <v>263</v>
      </c>
      <c r="L2783" s="272" t="s">
        <v>263</v>
      </c>
      <c r="M2783" s="272" t="s">
        <v>263</v>
      </c>
      <c r="N2783" s="272" t="s">
        <v>263</v>
      </c>
    </row>
    <row r="2784" spans="1:14">
      <c r="A2784" s="272">
        <v>812977</v>
      </c>
      <c r="B2784" s="272" t="s">
        <v>712</v>
      </c>
      <c r="C2784" s="272" t="s">
        <v>264</v>
      </c>
      <c r="D2784" s="272" t="s">
        <v>264</v>
      </c>
      <c r="E2784" s="272" t="s">
        <v>264</v>
      </c>
      <c r="F2784" s="272" t="s">
        <v>264</v>
      </c>
      <c r="G2784" s="272" t="s">
        <v>264</v>
      </c>
      <c r="H2784" s="272" t="s">
        <v>263</v>
      </c>
      <c r="I2784" s="272" t="s">
        <v>263</v>
      </c>
      <c r="J2784" s="272" t="s">
        <v>263</v>
      </c>
      <c r="K2784" s="272" t="s">
        <v>263</v>
      </c>
      <c r="L2784" s="272" t="s">
        <v>263</v>
      </c>
      <c r="M2784" s="272" t="s">
        <v>263</v>
      </c>
      <c r="N2784" s="272" t="s">
        <v>263</v>
      </c>
    </row>
    <row r="2785" spans="1:14">
      <c r="A2785" s="272">
        <v>812978</v>
      </c>
      <c r="B2785" s="272" t="s">
        <v>712</v>
      </c>
      <c r="C2785" s="272" t="s">
        <v>264</v>
      </c>
      <c r="D2785" s="272" t="s">
        <v>264</v>
      </c>
      <c r="E2785" s="272" t="s">
        <v>264</v>
      </c>
      <c r="F2785" s="272" t="s">
        <v>264</v>
      </c>
      <c r="G2785" s="272" t="s">
        <v>264</v>
      </c>
      <c r="H2785" s="272" t="s">
        <v>264</v>
      </c>
      <c r="I2785" s="272" t="s">
        <v>263</v>
      </c>
      <c r="J2785" s="272" t="s">
        <v>263</v>
      </c>
      <c r="K2785" s="272" t="s">
        <v>263</v>
      </c>
      <c r="L2785" s="272" t="s">
        <v>263</v>
      </c>
      <c r="M2785" s="272" t="s">
        <v>263</v>
      </c>
      <c r="N2785" s="272" t="s">
        <v>263</v>
      </c>
    </row>
    <row r="2786" spans="1:14">
      <c r="A2786" s="272">
        <v>812979</v>
      </c>
      <c r="B2786" s="272" t="s">
        <v>712</v>
      </c>
      <c r="C2786" s="272" t="s">
        <v>264</v>
      </c>
      <c r="D2786" s="272" t="s">
        <v>263</v>
      </c>
      <c r="E2786" s="272" t="s">
        <v>264</v>
      </c>
      <c r="F2786" s="272" t="s">
        <v>264</v>
      </c>
      <c r="G2786" s="272" t="s">
        <v>263</v>
      </c>
      <c r="H2786" s="272" t="s">
        <v>264</v>
      </c>
      <c r="I2786" s="272" t="s">
        <v>263</v>
      </c>
      <c r="J2786" s="272" t="s">
        <v>263</v>
      </c>
      <c r="K2786" s="272" t="s">
        <v>263</v>
      </c>
      <c r="L2786" s="272" t="s">
        <v>263</v>
      </c>
      <c r="M2786" s="272" t="s">
        <v>263</v>
      </c>
      <c r="N2786" s="272" t="s">
        <v>263</v>
      </c>
    </row>
    <row r="2787" spans="1:14">
      <c r="A2787" s="272">
        <v>812980</v>
      </c>
      <c r="B2787" s="272" t="s">
        <v>712</v>
      </c>
      <c r="C2787" s="272" t="s">
        <v>264</v>
      </c>
      <c r="D2787" s="272" t="s">
        <v>264</v>
      </c>
      <c r="E2787" s="272" t="s">
        <v>263</v>
      </c>
      <c r="F2787" s="272" t="s">
        <v>263</v>
      </c>
      <c r="G2787" s="272" t="s">
        <v>264</v>
      </c>
      <c r="H2787" s="272" t="s">
        <v>264</v>
      </c>
      <c r="I2787" s="272" t="s">
        <v>263</v>
      </c>
      <c r="J2787" s="272" t="s">
        <v>263</v>
      </c>
      <c r="K2787" s="272" t="s">
        <v>263</v>
      </c>
      <c r="L2787" s="272" t="s">
        <v>263</v>
      </c>
      <c r="M2787" s="272" t="s">
        <v>263</v>
      </c>
      <c r="N2787" s="272" t="s">
        <v>263</v>
      </c>
    </row>
    <row r="2788" spans="1:14">
      <c r="A2788" s="272">
        <v>812981</v>
      </c>
      <c r="B2788" s="272" t="s">
        <v>712</v>
      </c>
      <c r="C2788" s="272" t="s">
        <v>264</v>
      </c>
      <c r="D2788" s="272" t="s">
        <v>263</v>
      </c>
      <c r="E2788" s="272" t="s">
        <v>264</v>
      </c>
      <c r="F2788" s="272" t="s">
        <v>264</v>
      </c>
      <c r="G2788" s="272" t="s">
        <v>264</v>
      </c>
      <c r="H2788" s="272" t="s">
        <v>264</v>
      </c>
      <c r="I2788" s="272" t="s">
        <v>263</v>
      </c>
      <c r="J2788" s="272" t="s">
        <v>263</v>
      </c>
      <c r="K2788" s="272" t="s">
        <v>263</v>
      </c>
      <c r="L2788" s="272" t="s">
        <v>263</v>
      </c>
      <c r="M2788" s="272" t="s">
        <v>263</v>
      </c>
      <c r="N2788" s="272" t="s">
        <v>263</v>
      </c>
    </row>
    <row r="2789" spans="1:14">
      <c r="A2789" s="272">
        <v>812982</v>
      </c>
      <c r="B2789" s="272" t="s">
        <v>712</v>
      </c>
      <c r="C2789" s="272" t="s">
        <v>264</v>
      </c>
      <c r="D2789" s="272" t="s">
        <v>264</v>
      </c>
      <c r="E2789" s="272" t="s">
        <v>263</v>
      </c>
      <c r="F2789" s="272" t="s">
        <v>264</v>
      </c>
      <c r="G2789" s="272" t="s">
        <v>264</v>
      </c>
      <c r="H2789" s="272" t="s">
        <v>263</v>
      </c>
      <c r="I2789" s="272" t="s">
        <v>263</v>
      </c>
      <c r="J2789" s="272" t="s">
        <v>263</v>
      </c>
      <c r="K2789" s="272" t="s">
        <v>263</v>
      </c>
      <c r="L2789" s="272" t="s">
        <v>263</v>
      </c>
      <c r="M2789" s="272" t="s">
        <v>263</v>
      </c>
      <c r="N2789" s="272" t="s">
        <v>263</v>
      </c>
    </row>
    <row r="2790" spans="1:14">
      <c r="A2790" s="272">
        <v>812983</v>
      </c>
      <c r="B2790" s="272" t="s">
        <v>712</v>
      </c>
      <c r="C2790" s="272" t="s">
        <v>264</v>
      </c>
      <c r="D2790" s="272" t="s">
        <v>264</v>
      </c>
      <c r="E2790" s="272" t="s">
        <v>263</v>
      </c>
      <c r="F2790" s="272" t="s">
        <v>264</v>
      </c>
      <c r="G2790" s="272" t="s">
        <v>264</v>
      </c>
      <c r="H2790" s="272" t="s">
        <v>263</v>
      </c>
      <c r="I2790" s="272" t="s">
        <v>263</v>
      </c>
      <c r="J2790" s="272" t="s">
        <v>263</v>
      </c>
      <c r="K2790" s="272" t="s">
        <v>263</v>
      </c>
      <c r="L2790" s="272" t="s">
        <v>263</v>
      </c>
      <c r="M2790" s="272" t="s">
        <v>263</v>
      </c>
      <c r="N2790" s="272" t="s">
        <v>263</v>
      </c>
    </row>
    <row r="2791" spans="1:14">
      <c r="A2791" s="272">
        <v>812984</v>
      </c>
      <c r="B2791" s="272" t="s">
        <v>712</v>
      </c>
      <c r="C2791" s="272" t="s">
        <v>264</v>
      </c>
      <c r="D2791" s="272" t="s">
        <v>263</v>
      </c>
      <c r="E2791" s="272" t="s">
        <v>263</v>
      </c>
      <c r="F2791" s="272" t="s">
        <v>264</v>
      </c>
      <c r="G2791" s="272" t="s">
        <v>264</v>
      </c>
      <c r="H2791" s="272" t="s">
        <v>264</v>
      </c>
      <c r="I2791" s="272" t="s">
        <v>263</v>
      </c>
      <c r="J2791" s="272" t="s">
        <v>263</v>
      </c>
      <c r="K2791" s="272" t="s">
        <v>263</v>
      </c>
      <c r="L2791" s="272" t="s">
        <v>263</v>
      </c>
      <c r="M2791" s="272" t="s">
        <v>263</v>
      </c>
      <c r="N2791" s="272" t="s">
        <v>263</v>
      </c>
    </row>
    <row r="2792" spans="1:14">
      <c r="A2792" s="272">
        <v>812985</v>
      </c>
      <c r="B2792" s="272" t="s">
        <v>712</v>
      </c>
      <c r="C2792" s="272" t="s">
        <v>264</v>
      </c>
      <c r="D2792" s="272" t="s">
        <v>264</v>
      </c>
      <c r="E2792" s="272" t="s">
        <v>264</v>
      </c>
      <c r="F2792" s="272" t="s">
        <v>264</v>
      </c>
      <c r="G2792" s="272" t="s">
        <v>264</v>
      </c>
      <c r="H2792" s="272" t="s">
        <v>264</v>
      </c>
      <c r="I2792" s="272" t="s">
        <v>263</v>
      </c>
      <c r="J2792" s="272" t="s">
        <v>263</v>
      </c>
      <c r="K2792" s="272" t="s">
        <v>263</v>
      </c>
      <c r="L2792" s="272" t="s">
        <v>263</v>
      </c>
      <c r="M2792" s="272" t="s">
        <v>263</v>
      </c>
      <c r="N2792" s="272" t="s">
        <v>263</v>
      </c>
    </row>
    <row r="2793" spans="1:14">
      <c r="A2793" s="272">
        <v>812986</v>
      </c>
      <c r="B2793" s="272" t="s">
        <v>712</v>
      </c>
      <c r="C2793" s="272" t="s">
        <v>264</v>
      </c>
      <c r="D2793" s="272" t="s">
        <v>264</v>
      </c>
      <c r="E2793" s="272" t="s">
        <v>264</v>
      </c>
      <c r="F2793" s="272" t="s">
        <v>264</v>
      </c>
      <c r="G2793" s="272" t="s">
        <v>264</v>
      </c>
      <c r="H2793" s="272" t="s">
        <v>264</v>
      </c>
      <c r="I2793" s="272" t="s">
        <v>263</v>
      </c>
      <c r="J2793" s="272" t="s">
        <v>263</v>
      </c>
      <c r="K2793" s="272" t="s">
        <v>263</v>
      </c>
      <c r="L2793" s="272" t="s">
        <v>263</v>
      </c>
      <c r="M2793" s="272" t="s">
        <v>263</v>
      </c>
      <c r="N2793" s="272" t="s">
        <v>263</v>
      </c>
    </row>
    <row r="2794" spans="1:14">
      <c r="A2794" s="272">
        <v>812987</v>
      </c>
      <c r="B2794" s="272" t="s">
        <v>712</v>
      </c>
      <c r="C2794" s="272" t="s">
        <v>264</v>
      </c>
      <c r="D2794" s="272" t="s">
        <v>264</v>
      </c>
      <c r="E2794" s="272" t="s">
        <v>263</v>
      </c>
      <c r="F2794" s="272" t="s">
        <v>264</v>
      </c>
      <c r="G2794" s="272" t="s">
        <v>264</v>
      </c>
      <c r="H2794" s="272" t="s">
        <v>264</v>
      </c>
      <c r="I2794" s="272" t="s">
        <v>263</v>
      </c>
      <c r="J2794" s="272" t="s">
        <v>263</v>
      </c>
      <c r="K2794" s="272" t="s">
        <v>263</v>
      </c>
      <c r="L2794" s="272" t="s">
        <v>263</v>
      </c>
      <c r="M2794" s="272" t="s">
        <v>263</v>
      </c>
      <c r="N2794" s="272" t="s">
        <v>263</v>
      </c>
    </row>
    <row r="2795" spans="1:14">
      <c r="A2795" s="272">
        <v>812988</v>
      </c>
      <c r="B2795" s="272" t="s">
        <v>712</v>
      </c>
      <c r="C2795" s="272" t="s">
        <v>264</v>
      </c>
      <c r="D2795" s="272" t="s">
        <v>264</v>
      </c>
      <c r="E2795" s="272" t="s">
        <v>263</v>
      </c>
      <c r="F2795" s="272" t="s">
        <v>264</v>
      </c>
      <c r="G2795" s="272" t="s">
        <v>263</v>
      </c>
      <c r="H2795" s="272" t="s">
        <v>263</v>
      </c>
      <c r="I2795" s="272" t="s">
        <v>263</v>
      </c>
      <c r="J2795" s="272" t="s">
        <v>263</v>
      </c>
      <c r="K2795" s="272" t="s">
        <v>263</v>
      </c>
      <c r="L2795" s="272" t="s">
        <v>263</v>
      </c>
      <c r="M2795" s="272" t="s">
        <v>263</v>
      </c>
      <c r="N2795" s="272" t="s">
        <v>263</v>
      </c>
    </row>
    <row r="2796" spans="1:14">
      <c r="A2796" s="272">
        <v>812989</v>
      </c>
      <c r="B2796" s="272" t="s">
        <v>712</v>
      </c>
      <c r="C2796" s="272" t="s">
        <v>264</v>
      </c>
      <c r="D2796" s="272" t="s">
        <v>264</v>
      </c>
      <c r="E2796" s="272" t="s">
        <v>264</v>
      </c>
      <c r="F2796" s="272" t="s">
        <v>264</v>
      </c>
      <c r="G2796" s="272" t="s">
        <v>264</v>
      </c>
      <c r="H2796" s="272" t="s">
        <v>264</v>
      </c>
      <c r="I2796" s="272" t="s">
        <v>263</v>
      </c>
      <c r="J2796" s="272" t="s">
        <v>263</v>
      </c>
      <c r="K2796" s="272" t="s">
        <v>263</v>
      </c>
      <c r="L2796" s="272" t="s">
        <v>263</v>
      </c>
      <c r="M2796" s="272" t="s">
        <v>263</v>
      </c>
      <c r="N2796" s="272" t="s">
        <v>263</v>
      </c>
    </row>
    <row r="2797" spans="1:14">
      <c r="A2797" s="272">
        <v>812990</v>
      </c>
      <c r="B2797" s="272" t="s">
        <v>712</v>
      </c>
      <c r="C2797" s="272" t="s">
        <v>263</v>
      </c>
      <c r="D2797" s="272" t="s">
        <v>263</v>
      </c>
      <c r="E2797" s="272" t="s">
        <v>264</v>
      </c>
      <c r="F2797" s="272" t="s">
        <v>264</v>
      </c>
      <c r="I2797" s="272" t="s">
        <v>263</v>
      </c>
      <c r="J2797" s="272" t="s">
        <v>263</v>
      </c>
      <c r="K2797" s="272" t="s">
        <v>263</v>
      </c>
      <c r="L2797" s="272" t="s">
        <v>263</v>
      </c>
      <c r="M2797" s="272" t="s">
        <v>263</v>
      </c>
      <c r="N2797" s="272" t="s">
        <v>263</v>
      </c>
    </row>
    <row r="2798" spans="1:14">
      <c r="A2798" s="272">
        <v>812991</v>
      </c>
      <c r="B2798" s="272" t="s">
        <v>712</v>
      </c>
      <c r="C2798" s="272" t="s">
        <v>264</v>
      </c>
      <c r="D2798" s="272" t="s">
        <v>263</v>
      </c>
      <c r="E2798" s="272" t="s">
        <v>263</v>
      </c>
      <c r="F2798" s="272" t="s">
        <v>264</v>
      </c>
      <c r="G2798" s="272" t="s">
        <v>263</v>
      </c>
      <c r="H2798" s="272" t="s">
        <v>264</v>
      </c>
      <c r="I2798" s="272" t="s">
        <v>263</v>
      </c>
      <c r="J2798" s="272" t="s">
        <v>263</v>
      </c>
      <c r="K2798" s="272" t="s">
        <v>263</v>
      </c>
      <c r="L2798" s="272" t="s">
        <v>263</v>
      </c>
      <c r="M2798" s="272" t="s">
        <v>263</v>
      </c>
      <c r="N2798" s="272" t="s">
        <v>263</v>
      </c>
    </row>
    <row r="2799" spans="1:14">
      <c r="A2799" s="272">
        <v>812992</v>
      </c>
      <c r="B2799" s="272" t="s">
        <v>712</v>
      </c>
      <c r="C2799" s="272" t="s">
        <v>264</v>
      </c>
      <c r="D2799" s="272" t="s">
        <v>264</v>
      </c>
      <c r="E2799" s="272" t="s">
        <v>264</v>
      </c>
      <c r="F2799" s="272" t="s">
        <v>264</v>
      </c>
      <c r="G2799" s="272" t="s">
        <v>263</v>
      </c>
      <c r="H2799" s="272" t="s">
        <v>263</v>
      </c>
      <c r="I2799" s="272" t="s">
        <v>263</v>
      </c>
      <c r="J2799" s="272" t="s">
        <v>263</v>
      </c>
      <c r="K2799" s="272" t="s">
        <v>263</v>
      </c>
      <c r="L2799" s="272" t="s">
        <v>263</v>
      </c>
      <c r="M2799" s="272" t="s">
        <v>263</v>
      </c>
      <c r="N2799" s="272" t="s">
        <v>263</v>
      </c>
    </row>
    <row r="2800" spans="1:14">
      <c r="A2800" s="272">
        <v>812994</v>
      </c>
      <c r="B2800" s="272" t="s">
        <v>712</v>
      </c>
      <c r="C2800" s="272" t="s">
        <v>264</v>
      </c>
      <c r="D2800" s="272" t="s">
        <v>263</v>
      </c>
      <c r="E2800" s="272" t="s">
        <v>263</v>
      </c>
      <c r="F2800" s="272" t="s">
        <v>264</v>
      </c>
      <c r="G2800" s="272" t="s">
        <v>264</v>
      </c>
      <c r="H2800" s="272" t="s">
        <v>264</v>
      </c>
      <c r="I2800" s="272" t="s">
        <v>263</v>
      </c>
      <c r="J2800" s="272" t="s">
        <v>263</v>
      </c>
      <c r="K2800" s="272" t="s">
        <v>263</v>
      </c>
      <c r="L2800" s="272" t="s">
        <v>263</v>
      </c>
      <c r="M2800" s="272" t="s">
        <v>263</v>
      </c>
      <c r="N2800" s="272" t="s">
        <v>263</v>
      </c>
    </row>
    <row r="2801" spans="1:14">
      <c r="A2801" s="272">
        <v>812995</v>
      </c>
      <c r="B2801" s="272" t="s">
        <v>712</v>
      </c>
      <c r="C2801" s="272" t="s">
        <v>264</v>
      </c>
      <c r="D2801" s="272" t="s">
        <v>264</v>
      </c>
      <c r="E2801" s="272" t="s">
        <v>264</v>
      </c>
      <c r="F2801" s="272" t="s">
        <v>264</v>
      </c>
      <c r="G2801" s="272" t="s">
        <v>264</v>
      </c>
      <c r="H2801" s="272" t="s">
        <v>264</v>
      </c>
      <c r="I2801" s="272" t="s">
        <v>263</v>
      </c>
      <c r="J2801" s="272" t="s">
        <v>263</v>
      </c>
      <c r="K2801" s="272" t="s">
        <v>263</v>
      </c>
      <c r="L2801" s="272" t="s">
        <v>263</v>
      </c>
      <c r="M2801" s="272" t="s">
        <v>263</v>
      </c>
      <c r="N2801" s="272" t="s">
        <v>263</v>
      </c>
    </row>
    <row r="2802" spans="1:14">
      <c r="A2802" s="272">
        <v>812996</v>
      </c>
      <c r="B2802" s="272" t="s">
        <v>712</v>
      </c>
      <c r="C2802" s="272" t="s">
        <v>264</v>
      </c>
      <c r="D2802" s="272" t="s">
        <v>264</v>
      </c>
      <c r="E2802" s="272" t="s">
        <v>264</v>
      </c>
      <c r="F2802" s="272" t="s">
        <v>263</v>
      </c>
      <c r="G2802" s="272" t="s">
        <v>263</v>
      </c>
      <c r="H2802" s="272" t="s">
        <v>263</v>
      </c>
      <c r="I2802" s="272" t="s">
        <v>263</v>
      </c>
      <c r="J2802" s="272" t="s">
        <v>263</v>
      </c>
      <c r="K2802" s="272" t="s">
        <v>263</v>
      </c>
      <c r="L2802" s="272" t="s">
        <v>263</v>
      </c>
      <c r="M2802" s="272" t="s">
        <v>263</v>
      </c>
      <c r="N2802" s="272" t="s">
        <v>263</v>
      </c>
    </row>
    <row r="2803" spans="1:14">
      <c r="A2803" s="272">
        <v>812997</v>
      </c>
      <c r="B2803" s="272" t="s">
        <v>712</v>
      </c>
      <c r="C2803" s="272" t="s">
        <v>264</v>
      </c>
      <c r="D2803" s="272" t="s">
        <v>264</v>
      </c>
      <c r="E2803" s="272" t="s">
        <v>263</v>
      </c>
      <c r="F2803" s="272" t="s">
        <v>263</v>
      </c>
      <c r="G2803" s="272" t="s">
        <v>264</v>
      </c>
      <c r="H2803" s="272" t="s">
        <v>264</v>
      </c>
      <c r="I2803" s="272" t="s">
        <v>263</v>
      </c>
      <c r="J2803" s="272" t="s">
        <v>263</v>
      </c>
      <c r="K2803" s="272" t="s">
        <v>263</v>
      </c>
      <c r="L2803" s="272" t="s">
        <v>263</v>
      </c>
      <c r="M2803" s="272" t="s">
        <v>263</v>
      </c>
      <c r="N2803" s="272" t="s">
        <v>263</v>
      </c>
    </row>
    <row r="2804" spans="1:14">
      <c r="A2804" s="272">
        <v>812998</v>
      </c>
      <c r="B2804" s="272" t="s">
        <v>712</v>
      </c>
      <c r="C2804" s="272" t="s">
        <v>264</v>
      </c>
      <c r="D2804" s="272" t="s">
        <v>263</v>
      </c>
      <c r="E2804" s="272" t="s">
        <v>264</v>
      </c>
      <c r="F2804" s="272" t="s">
        <v>264</v>
      </c>
      <c r="G2804" s="272" t="s">
        <v>263</v>
      </c>
      <c r="H2804" s="272" t="s">
        <v>263</v>
      </c>
      <c r="I2804" s="272" t="s">
        <v>263</v>
      </c>
      <c r="J2804" s="272" t="s">
        <v>263</v>
      </c>
      <c r="K2804" s="272" t="s">
        <v>263</v>
      </c>
      <c r="L2804" s="272" t="s">
        <v>263</v>
      </c>
      <c r="M2804" s="272" t="s">
        <v>263</v>
      </c>
      <c r="N2804" s="272" t="s">
        <v>263</v>
      </c>
    </row>
    <row r="2805" spans="1:14">
      <c r="A2805" s="272">
        <v>812999</v>
      </c>
      <c r="B2805" s="272" t="s">
        <v>712</v>
      </c>
      <c r="C2805" s="272" t="s">
        <v>263</v>
      </c>
      <c r="D2805" s="272" t="s">
        <v>263</v>
      </c>
      <c r="E2805" s="272" t="s">
        <v>264</v>
      </c>
      <c r="F2805" s="272" t="s">
        <v>264</v>
      </c>
      <c r="G2805" s="272" t="s">
        <v>264</v>
      </c>
      <c r="H2805" s="272" t="s">
        <v>264</v>
      </c>
      <c r="I2805" s="272" t="s">
        <v>263</v>
      </c>
      <c r="J2805" s="272" t="s">
        <v>263</v>
      </c>
      <c r="K2805" s="272" t="s">
        <v>263</v>
      </c>
      <c r="L2805" s="272" t="s">
        <v>263</v>
      </c>
      <c r="M2805" s="272" t="s">
        <v>263</v>
      </c>
      <c r="N2805" s="272" t="s">
        <v>263</v>
      </c>
    </row>
    <row r="2806" spans="1:14">
      <c r="A2806" s="272">
        <v>813000</v>
      </c>
      <c r="B2806" s="272" t="s">
        <v>712</v>
      </c>
      <c r="C2806" s="272" t="s">
        <v>264</v>
      </c>
      <c r="D2806" s="272" t="s">
        <v>264</v>
      </c>
      <c r="E2806" s="272" t="s">
        <v>264</v>
      </c>
      <c r="F2806" s="272" t="s">
        <v>264</v>
      </c>
      <c r="G2806" s="272" t="s">
        <v>264</v>
      </c>
      <c r="H2806" s="272" t="s">
        <v>264</v>
      </c>
      <c r="I2806" s="272" t="s">
        <v>263</v>
      </c>
      <c r="J2806" s="272" t="s">
        <v>263</v>
      </c>
      <c r="K2806" s="272" t="s">
        <v>263</v>
      </c>
      <c r="L2806" s="272" t="s">
        <v>263</v>
      </c>
      <c r="M2806" s="272" t="s">
        <v>263</v>
      </c>
      <c r="N2806" s="272" t="s">
        <v>263</v>
      </c>
    </row>
    <row r="2807" spans="1:14">
      <c r="A2807" s="272">
        <v>813001</v>
      </c>
      <c r="B2807" s="272" t="s">
        <v>712</v>
      </c>
      <c r="C2807" s="272" t="s">
        <v>264</v>
      </c>
      <c r="D2807" s="272" t="s">
        <v>264</v>
      </c>
      <c r="E2807" s="272" t="s">
        <v>264</v>
      </c>
      <c r="F2807" s="272" t="s">
        <v>264</v>
      </c>
      <c r="G2807" s="272" t="s">
        <v>264</v>
      </c>
      <c r="H2807" s="272" t="s">
        <v>263</v>
      </c>
      <c r="I2807" s="272" t="s">
        <v>263</v>
      </c>
      <c r="J2807" s="272" t="s">
        <v>263</v>
      </c>
      <c r="K2807" s="272" t="s">
        <v>263</v>
      </c>
      <c r="L2807" s="272" t="s">
        <v>263</v>
      </c>
      <c r="M2807" s="272" t="s">
        <v>263</v>
      </c>
      <c r="N2807" s="272" t="s">
        <v>263</v>
      </c>
    </row>
    <row r="2808" spans="1:14">
      <c r="A2808" s="272">
        <v>813003</v>
      </c>
      <c r="B2808" s="272" t="s">
        <v>712</v>
      </c>
      <c r="C2808" s="272" t="s">
        <v>264</v>
      </c>
      <c r="D2808" s="272" t="s">
        <v>264</v>
      </c>
      <c r="E2808" s="272" t="s">
        <v>264</v>
      </c>
      <c r="F2808" s="272" t="s">
        <v>264</v>
      </c>
      <c r="G2808" s="272" t="s">
        <v>264</v>
      </c>
      <c r="H2808" s="272" t="s">
        <v>264</v>
      </c>
      <c r="I2808" s="272" t="s">
        <v>263</v>
      </c>
      <c r="J2808" s="272" t="s">
        <v>263</v>
      </c>
      <c r="K2808" s="272" t="s">
        <v>263</v>
      </c>
      <c r="L2808" s="272" t="s">
        <v>263</v>
      </c>
      <c r="M2808" s="272" t="s">
        <v>263</v>
      </c>
      <c r="N2808" s="272" t="s">
        <v>263</v>
      </c>
    </row>
    <row r="2809" spans="1:14">
      <c r="A2809" s="272">
        <v>813004</v>
      </c>
      <c r="B2809" s="272" t="s">
        <v>712</v>
      </c>
      <c r="C2809" s="272" t="s">
        <v>264</v>
      </c>
      <c r="D2809" s="272" t="s">
        <v>264</v>
      </c>
      <c r="E2809" s="272" t="s">
        <v>264</v>
      </c>
      <c r="F2809" s="272" t="s">
        <v>264</v>
      </c>
      <c r="G2809" s="272" t="s">
        <v>264</v>
      </c>
      <c r="H2809" s="272" t="s">
        <v>264</v>
      </c>
      <c r="I2809" s="272" t="s">
        <v>263</v>
      </c>
      <c r="J2809" s="272" t="s">
        <v>263</v>
      </c>
      <c r="K2809" s="272" t="s">
        <v>263</v>
      </c>
      <c r="L2809" s="272" t="s">
        <v>263</v>
      </c>
      <c r="M2809" s="272" t="s">
        <v>263</v>
      </c>
      <c r="N2809" s="272" t="s">
        <v>263</v>
      </c>
    </row>
    <row r="2810" spans="1:14">
      <c r="A2810" s="272">
        <v>813006</v>
      </c>
      <c r="B2810" s="272" t="s">
        <v>712</v>
      </c>
      <c r="C2810" s="272" t="s">
        <v>264</v>
      </c>
      <c r="D2810" s="272" t="s">
        <v>264</v>
      </c>
      <c r="E2810" s="272" t="s">
        <v>263</v>
      </c>
      <c r="F2810" s="272" t="s">
        <v>263</v>
      </c>
      <c r="G2810" s="272" t="s">
        <v>263</v>
      </c>
      <c r="H2810" s="272" t="s">
        <v>264</v>
      </c>
      <c r="I2810" s="272" t="s">
        <v>263</v>
      </c>
      <c r="J2810" s="272" t="s">
        <v>263</v>
      </c>
      <c r="K2810" s="272" t="s">
        <v>263</v>
      </c>
      <c r="L2810" s="272" t="s">
        <v>263</v>
      </c>
      <c r="M2810" s="272" t="s">
        <v>263</v>
      </c>
      <c r="N2810" s="272" t="s">
        <v>263</v>
      </c>
    </row>
    <row r="2811" spans="1:14">
      <c r="A2811" s="272">
        <v>813007</v>
      </c>
      <c r="B2811" s="272" t="s">
        <v>712</v>
      </c>
      <c r="C2811" s="272" t="s">
        <v>264</v>
      </c>
      <c r="D2811" s="272" t="s">
        <v>264</v>
      </c>
      <c r="E2811" s="272" t="s">
        <v>264</v>
      </c>
      <c r="F2811" s="272" t="s">
        <v>264</v>
      </c>
      <c r="G2811" s="272" t="s">
        <v>264</v>
      </c>
      <c r="H2811" s="272" t="s">
        <v>264</v>
      </c>
      <c r="I2811" s="272" t="s">
        <v>263</v>
      </c>
      <c r="J2811" s="272" t="s">
        <v>263</v>
      </c>
      <c r="K2811" s="272" t="s">
        <v>263</v>
      </c>
      <c r="L2811" s="272" t="s">
        <v>263</v>
      </c>
      <c r="M2811" s="272" t="s">
        <v>263</v>
      </c>
      <c r="N2811" s="272" t="s">
        <v>263</v>
      </c>
    </row>
    <row r="2812" spans="1:14">
      <c r="A2812" s="272">
        <v>813008</v>
      </c>
      <c r="B2812" s="272" t="s">
        <v>712</v>
      </c>
      <c r="C2812" s="272" t="s">
        <v>264</v>
      </c>
      <c r="D2812" s="272" t="s">
        <v>264</v>
      </c>
      <c r="E2812" s="272" t="s">
        <v>264</v>
      </c>
      <c r="F2812" s="272" t="s">
        <v>264</v>
      </c>
      <c r="G2812" s="272" t="s">
        <v>264</v>
      </c>
      <c r="H2812" s="272" t="s">
        <v>264</v>
      </c>
      <c r="I2812" s="272" t="s">
        <v>263</v>
      </c>
      <c r="J2812" s="272" t="s">
        <v>263</v>
      </c>
      <c r="K2812" s="272" t="s">
        <v>263</v>
      </c>
      <c r="L2812" s="272" t="s">
        <v>263</v>
      </c>
      <c r="M2812" s="272" t="s">
        <v>263</v>
      </c>
      <c r="N2812" s="272" t="s">
        <v>263</v>
      </c>
    </row>
    <row r="2813" spans="1:14">
      <c r="A2813" s="272">
        <v>813010</v>
      </c>
      <c r="B2813" s="272" t="s">
        <v>712</v>
      </c>
      <c r="C2813" s="272" t="s">
        <v>264</v>
      </c>
      <c r="D2813" s="272" t="s">
        <v>263</v>
      </c>
      <c r="E2813" s="272" t="s">
        <v>263</v>
      </c>
      <c r="F2813" s="272" t="s">
        <v>264</v>
      </c>
      <c r="G2813" s="272" t="s">
        <v>264</v>
      </c>
      <c r="H2813" s="272" t="s">
        <v>263</v>
      </c>
      <c r="I2813" s="272" t="s">
        <v>263</v>
      </c>
      <c r="J2813" s="272" t="s">
        <v>263</v>
      </c>
      <c r="K2813" s="272" t="s">
        <v>263</v>
      </c>
      <c r="L2813" s="272" t="s">
        <v>263</v>
      </c>
      <c r="M2813" s="272" t="s">
        <v>263</v>
      </c>
      <c r="N2813" s="272" t="s">
        <v>263</v>
      </c>
    </row>
    <row r="2814" spans="1:14">
      <c r="A2814" s="272">
        <v>813011</v>
      </c>
      <c r="B2814" s="272" t="s">
        <v>712</v>
      </c>
      <c r="C2814" s="272" t="s">
        <v>264</v>
      </c>
      <c r="D2814" s="272" t="s">
        <v>263</v>
      </c>
      <c r="E2814" s="272" t="s">
        <v>263</v>
      </c>
      <c r="F2814" s="272" t="s">
        <v>263</v>
      </c>
      <c r="G2814" s="272" t="s">
        <v>263</v>
      </c>
      <c r="H2814" s="272" t="s">
        <v>264</v>
      </c>
      <c r="I2814" s="272" t="s">
        <v>263</v>
      </c>
      <c r="J2814" s="272" t="s">
        <v>263</v>
      </c>
      <c r="K2814" s="272" t="s">
        <v>263</v>
      </c>
      <c r="L2814" s="272" t="s">
        <v>263</v>
      </c>
      <c r="M2814" s="272" t="s">
        <v>263</v>
      </c>
      <c r="N2814" s="272" t="s">
        <v>263</v>
      </c>
    </row>
    <row r="2815" spans="1:14">
      <c r="A2815" s="272">
        <v>813012</v>
      </c>
      <c r="B2815" s="272" t="s">
        <v>712</v>
      </c>
      <c r="C2815" s="272" t="s">
        <v>264</v>
      </c>
      <c r="D2815" s="272" t="s">
        <v>264</v>
      </c>
      <c r="E2815" s="272" t="s">
        <v>264</v>
      </c>
      <c r="F2815" s="272" t="s">
        <v>264</v>
      </c>
      <c r="G2815" s="272" t="s">
        <v>264</v>
      </c>
      <c r="H2815" s="272" t="s">
        <v>264</v>
      </c>
      <c r="I2815" s="272" t="s">
        <v>263</v>
      </c>
      <c r="J2815" s="272" t="s">
        <v>263</v>
      </c>
      <c r="K2815" s="272" t="s">
        <v>263</v>
      </c>
      <c r="L2815" s="272" t="s">
        <v>263</v>
      </c>
      <c r="M2815" s="272" t="s">
        <v>263</v>
      </c>
      <c r="N2815" s="272" t="s">
        <v>263</v>
      </c>
    </row>
    <row r="2816" spans="1:14">
      <c r="A2816" s="272">
        <v>813014</v>
      </c>
      <c r="B2816" s="272" t="s">
        <v>712</v>
      </c>
      <c r="C2816" s="272" t="s">
        <v>264</v>
      </c>
      <c r="D2816" s="272" t="s">
        <v>264</v>
      </c>
      <c r="E2816" s="272" t="s">
        <v>264</v>
      </c>
      <c r="F2816" s="272" t="s">
        <v>263</v>
      </c>
      <c r="G2816" s="272" t="s">
        <v>264</v>
      </c>
      <c r="H2816" s="272" t="s">
        <v>263</v>
      </c>
      <c r="I2816" s="272" t="s">
        <v>263</v>
      </c>
      <c r="J2816" s="272" t="s">
        <v>263</v>
      </c>
      <c r="K2816" s="272" t="s">
        <v>263</v>
      </c>
      <c r="L2816" s="272" t="s">
        <v>263</v>
      </c>
      <c r="M2816" s="272" t="s">
        <v>263</v>
      </c>
      <c r="N2816" s="272" t="s">
        <v>263</v>
      </c>
    </row>
    <row r="2817" spans="1:14">
      <c r="A2817" s="272">
        <v>813015</v>
      </c>
      <c r="B2817" s="272" t="s">
        <v>712</v>
      </c>
      <c r="C2817" s="272" t="s">
        <v>264</v>
      </c>
      <c r="D2817" s="272" t="s">
        <v>264</v>
      </c>
      <c r="E2817" s="272" t="s">
        <v>264</v>
      </c>
      <c r="F2817" s="272" t="s">
        <v>264</v>
      </c>
      <c r="G2817" s="272" t="s">
        <v>264</v>
      </c>
      <c r="H2817" s="272" t="s">
        <v>263</v>
      </c>
      <c r="I2817" s="272" t="s">
        <v>263</v>
      </c>
      <c r="J2817" s="272" t="s">
        <v>263</v>
      </c>
      <c r="K2817" s="272" t="s">
        <v>263</v>
      </c>
      <c r="L2817" s="272" t="s">
        <v>263</v>
      </c>
      <c r="M2817" s="272" t="s">
        <v>263</v>
      </c>
      <c r="N2817" s="272" t="s">
        <v>263</v>
      </c>
    </row>
    <row r="2818" spans="1:14">
      <c r="A2818" s="272">
        <v>813016</v>
      </c>
      <c r="B2818" s="272" t="s">
        <v>712</v>
      </c>
      <c r="C2818" s="272" t="s">
        <v>264</v>
      </c>
      <c r="D2818" s="272" t="s">
        <v>264</v>
      </c>
      <c r="E2818" s="272" t="s">
        <v>264</v>
      </c>
      <c r="F2818" s="272" t="s">
        <v>264</v>
      </c>
      <c r="G2818" s="272" t="s">
        <v>263</v>
      </c>
      <c r="H2818" s="272" t="s">
        <v>263</v>
      </c>
      <c r="I2818" s="272" t="s">
        <v>263</v>
      </c>
      <c r="J2818" s="272" t="s">
        <v>263</v>
      </c>
      <c r="K2818" s="272" t="s">
        <v>263</v>
      </c>
      <c r="L2818" s="272" t="s">
        <v>263</v>
      </c>
      <c r="M2818" s="272" t="s">
        <v>263</v>
      </c>
      <c r="N2818" s="272" t="s">
        <v>263</v>
      </c>
    </row>
    <row r="2819" spans="1:14">
      <c r="A2819" s="272">
        <v>813017</v>
      </c>
      <c r="B2819" s="272" t="s">
        <v>712</v>
      </c>
      <c r="C2819" s="272" t="s">
        <v>264</v>
      </c>
      <c r="D2819" s="272" t="s">
        <v>264</v>
      </c>
      <c r="E2819" s="272" t="s">
        <v>264</v>
      </c>
      <c r="F2819" s="272" t="s">
        <v>263</v>
      </c>
      <c r="G2819" s="272" t="s">
        <v>264</v>
      </c>
      <c r="H2819" s="272" t="s">
        <v>264</v>
      </c>
      <c r="I2819" s="272" t="s">
        <v>263</v>
      </c>
      <c r="J2819" s="272" t="s">
        <v>263</v>
      </c>
      <c r="K2819" s="272" t="s">
        <v>263</v>
      </c>
      <c r="L2819" s="272" t="s">
        <v>263</v>
      </c>
      <c r="M2819" s="272" t="s">
        <v>263</v>
      </c>
      <c r="N2819" s="272" t="s">
        <v>263</v>
      </c>
    </row>
    <row r="2820" spans="1:14">
      <c r="A2820" s="272">
        <v>813018</v>
      </c>
      <c r="B2820" s="272" t="s">
        <v>712</v>
      </c>
      <c r="C2820" s="272" t="s">
        <v>264</v>
      </c>
      <c r="D2820" s="272" t="s">
        <v>264</v>
      </c>
      <c r="E2820" s="272" t="s">
        <v>264</v>
      </c>
      <c r="F2820" s="272" t="s">
        <v>264</v>
      </c>
      <c r="G2820" s="272" t="s">
        <v>264</v>
      </c>
      <c r="H2820" s="272" t="s">
        <v>264</v>
      </c>
      <c r="I2820" s="272" t="s">
        <v>263</v>
      </c>
      <c r="J2820" s="272" t="s">
        <v>263</v>
      </c>
      <c r="K2820" s="272" t="s">
        <v>263</v>
      </c>
      <c r="L2820" s="272" t="s">
        <v>263</v>
      </c>
      <c r="M2820" s="272" t="s">
        <v>263</v>
      </c>
      <c r="N2820" s="272" t="s">
        <v>263</v>
      </c>
    </row>
    <row r="2821" spans="1:14">
      <c r="A2821" s="272">
        <v>813019</v>
      </c>
      <c r="B2821" s="272" t="s">
        <v>712</v>
      </c>
      <c r="C2821" s="272" t="s">
        <v>264</v>
      </c>
      <c r="D2821" s="272" t="s">
        <v>264</v>
      </c>
      <c r="E2821" s="272" t="s">
        <v>264</v>
      </c>
      <c r="F2821" s="272" t="s">
        <v>264</v>
      </c>
      <c r="G2821" s="272" t="s">
        <v>264</v>
      </c>
      <c r="H2821" s="272" t="s">
        <v>264</v>
      </c>
      <c r="I2821" s="272" t="s">
        <v>263</v>
      </c>
      <c r="J2821" s="272" t="s">
        <v>263</v>
      </c>
      <c r="K2821" s="272" t="s">
        <v>263</v>
      </c>
      <c r="L2821" s="272" t="s">
        <v>263</v>
      </c>
      <c r="M2821" s="272" t="s">
        <v>263</v>
      </c>
      <c r="N2821" s="272" t="s">
        <v>263</v>
      </c>
    </row>
    <row r="2822" spans="1:14">
      <c r="A2822" s="272">
        <v>813020</v>
      </c>
      <c r="B2822" s="272" t="s">
        <v>712</v>
      </c>
      <c r="C2822" s="272" t="s">
        <v>264</v>
      </c>
      <c r="D2822" s="272" t="s">
        <v>264</v>
      </c>
      <c r="E2822" s="272" t="s">
        <v>263</v>
      </c>
      <c r="F2822" s="272" t="s">
        <v>264</v>
      </c>
      <c r="G2822" s="272" t="s">
        <v>264</v>
      </c>
      <c r="H2822" s="272" t="s">
        <v>263</v>
      </c>
      <c r="I2822" s="272" t="s">
        <v>263</v>
      </c>
      <c r="J2822" s="272" t="s">
        <v>263</v>
      </c>
      <c r="K2822" s="272" t="s">
        <v>263</v>
      </c>
      <c r="L2822" s="272" t="s">
        <v>263</v>
      </c>
      <c r="M2822" s="272" t="s">
        <v>263</v>
      </c>
      <c r="N2822" s="272" t="s">
        <v>263</v>
      </c>
    </row>
    <row r="2823" spans="1:14">
      <c r="A2823" s="272">
        <v>813021</v>
      </c>
      <c r="B2823" s="272" t="s">
        <v>712</v>
      </c>
      <c r="C2823" s="272" t="s">
        <v>263</v>
      </c>
      <c r="D2823" s="272" t="s">
        <v>264</v>
      </c>
      <c r="E2823" s="272" t="s">
        <v>264</v>
      </c>
      <c r="F2823" s="272" t="s">
        <v>264</v>
      </c>
      <c r="G2823" s="272" t="s">
        <v>264</v>
      </c>
      <c r="H2823" s="272" t="s">
        <v>264</v>
      </c>
      <c r="I2823" s="272" t="s">
        <v>263</v>
      </c>
      <c r="J2823" s="272" t="s">
        <v>263</v>
      </c>
      <c r="K2823" s="272" t="s">
        <v>263</v>
      </c>
      <c r="L2823" s="272" t="s">
        <v>263</v>
      </c>
      <c r="M2823" s="272" t="s">
        <v>263</v>
      </c>
      <c r="N2823" s="272" t="s">
        <v>263</v>
      </c>
    </row>
    <row r="2824" spans="1:14">
      <c r="A2824" s="272">
        <v>813022</v>
      </c>
      <c r="B2824" s="272" t="s">
        <v>712</v>
      </c>
      <c r="C2824" s="272" t="s">
        <v>264</v>
      </c>
      <c r="D2824" s="272" t="s">
        <v>264</v>
      </c>
      <c r="E2824" s="272" t="s">
        <v>264</v>
      </c>
      <c r="F2824" s="272" t="s">
        <v>264</v>
      </c>
      <c r="G2824" s="272" t="s">
        <v>264</v>
      </c>
      <c r="H2824" s="272" t="s">
        <v>263</v>
      </c>
      <c r="I2824" s="272" t="s">
        <v>263</v>
      </c>
      <c r="J2824" s="272" t="s">
        <v>263</v>
      </c>
      <c r="K2824" s="272" t="s">
        <v>263</v>
      </c>
      <c r="L2824" s="272" t="s">
        <v>263</v>
      </c>
      <c r="M2824" s="272" t="s">
        <v>263</v>
      </c>
      <c r="N2824" s="272" t="s">
        <v>263</v>
      </c>
    </row>
    <row r="2825" spans="1:14">
      <c r="A2825" s="272">
        <v>813023</v>
      </c>
      <c r="B2825" s="272" t="s">
        <v>712</v>
      </c>
      <c r="C2825" s="272" t="s">
        <v>264</v>
      </c>
      <c r="D2825" s="272" t="s">
        <v>264</v>
      </c>
      <c r="E2825" s="272" t="s">
        <v>264</v>
      </c>
      <c r="F2825" s="272" t="s">
        <v>264</v>
      </c>
      <c r="G2825" s="272" t="s">
        <v>264</v>
      </c>
      <c r="H2825" s="272" t="s">
        <v>264</v>
      </c>
      <c r="I2825" s="272" t="s">
        <v>263</v>
      </c>
      <c r="J2825" s="272" t="s">
        <v>263</v>
      </c>
      <c r="K2825" s="272" t="s">
        <v>263</v>
      </c>
      <c r="L2825" s="272" t="s">
        <v>263</v>
      </c>
      <c r="M2825" s="272" t="s">
        <v>263</v>
      </c>
      <c r="N2825" s="272" t="s">
        <v>263</v>
      </c>
    </row>
    <row r="2826" spans="1:14">
      <c r="A2826" s="272">
        <v>813024</v>
      </c>
      <c r="B2826" s="272" t="s">
        <v>712</v>
      </c>
      <c r="C2826" s="272" t="s">
        <v>264</v>
      </c>
      <c r="D2826" s="272" t="s">
        <v>264</v>
      </c>
      <c r="E2826" s="272" t="s">
        <v>264</v>
      </c>
      <c r="F2826" s="272" t="s">
        <v>264</v>
      </c>
      <c r="G2826" s="272" t="s">
        <v>264</v>
      </c>
      <c r="H2826" s="272" t="s">
        <v>264</v>
      </c>
      <c r="I2826" s="272" t="s">
        <v>263</v>
      </c>
      <c r="J2826" s="272" t="s">
        <v>263</v>
      </c>
      <c r="K2826" s="272" t="s">
        <v>263</v>
      </c>
      <c r="L2826" s="272" t="s">
        <v>263</v>
      </c>
      <c r="M2826" s="272" t="s">
        <v>263</v>
      </c>
      <c r="N2826" s="272" t="s">
        <v>263</v>
      </c>
    </row>
    <row r="2827" spans="1:14">
      <c r="A2827" s="272">
        <v>813025</v>
      </c>
      <c r="B2827" s="272" t="s">
        <v>712</v>
      </c>
      <c r="C2827" s="272" t="s">
        <v>264</v>
      </c>
      <c r="D2827" s="272" t="s">
        <v>264</v>
      </c>
      <c r="E2827" s="272" t="s">
        <v>263</v>
      </c>
      <c r="F2827" s="272" t="s">
        <v>263</v>
      </c>
      <c r="G2827" s="272" t="s">
        <v>263</v>
      </c>
      <c r="H2827" s="272" t="s">
        <v>264</v>
      </c>
      <c r="I2827" s="272" t="s">
        <v>263</v>
      </c>
      <c r="J2827" s="272" t="s">
        <v>263</v>
      </c>
      <c r="K2827" s="272" t="s">
        <v>263</v>
      </c>
      <c r="L2827" s="272" t="s">
        <v>263</v>
      </c>
      <c r="M2827" s="272" t="s">
        <v>263</v>
      </c>
      <c r="N2827" s="272" t="s">
        <v>263</v>
      </c>
    </row>
    <row r="2828" spans="1:14">
      <c r="A2828" s="272">
        <v>813026</v>
      </c>
      <c r="B2828" s="272" t="s">
        <v>712</v>
      </c>
      <c r="C2828" s="272" t="s">
        <v>264</v>
      </c>
      <c r="D2828" s="272" t="s">
        <v>264</v>
      </c>
      <c r="E2828" s="272" t="s">
        <v>264</v>
      </c>
      <c r="F2828" s="272" t="s">
        <v>263</v>
      </c>
      <c r="G2828" s="272" t="s">
        <v>263</v>
      </c>
      <c r="H2828" s="272" t="s">
        <v>264</v>
      </c>
      <c r="I2828" s="272" t="s">
        <v>263</v>
      </c>
      <c r="J2828" s="272" t="s">
        <v>263</v>
      </c>
      <c r="K2828" s="272" t="s">
        <v>263</v>
      </c>
      <c r="L2828" s="272" t="s">
        <v>263</v>
      </c>
      <c r="M2828" s="272" t="s">
        <v>263</v>
      </c>
      <c r="N2828" s="272" t="s">
        <v>263</v>
      </c>
    </row>
    <row r="2829" spans="1:14">
      <c r="A2829" s="272">
        <v>813027</v>
      </c>
      <c r="B2829" s="272" t="s">
        <v>712</v>
      </c>
      <c r="C2829" s="272" t="s">
        <v>264</v>
      </c>
      <c r="D2829" s="272" t="s">
        <v>264</v>
      </c>
      <c r="E2829" s="272" t="s">
        <v>264</v>
      </c>
      <c r="F2829" s="272" t="s">
        <v>263</v>
      </c>
      <c r="G2829" s="272" t="s">
        <v>263</v>
      </c>
      <c r="H2829" s="272" t="s">
        <v>264</v>
      </c>
      <c r="I2829" s="272" t="s">
        <v>263</v>
      </c>
      <c r="J2829" s="272" t="s">
        <v>263</v>
      </c>
      <c r="K2829" s="272" t="s">
        <v>263</v>
      </c>
      <c r="L2829" s="272" t="s">
        <v>263</v>
      </c>
      <c r="M2829" s="272" t="s">
        <v>263</v>
      </c>
      <c r="N2829" s="272" t="s">
        <v>263</v>
      </c>
    </row>
    <row r="2830" spans="1:14">
      <c r="A2830" s="272">
        <v>813028</v>
      </c>
      <c r="B2830" s="272" t="s">
        <v>712</v>
      </c>
      <c r="C2830" s="272" t="s">
        <v>264</v>
      </c>
      <c r="D2830" s="272" t="s">
        <v>264</v>
      </c>
      <c r="E2830" s="272" t="s">
        <v>264</v>
      </c>
      <c r="F2830" s="272" t="s">
        <v>264</v>
      </c>
      <c r="G2830" s="272" t="s">
        <v>264</v>
      </c>
      <c r="H2830" s="272" t="s">
        <v>264</v>
      </c>
      <c r="I2830" s="272" t="s">
        <v>263</v>
      </c>
      <c r="J2830" s="272" t="s">
        <v>263</v>
      </c>
      <c r="K2830" s="272" t="s">
        <v>263</v>
      </c>
      <c r="L2830" s="272" t="s">
        <v>263</v>
      </c>
      <c r="M2830" s="272" t="s">
        <v>263</v>
      </c>
      <c r="N2830" s="272" t="s">
        <v>263</v>
      </c>
    </row>
    <row r="2831" spans="1:14">
      <c r="A2831" s="272">
        <v>813030</v>
      </c>
      <c r="B2831" s="272" t="s">
        <v>712</v>
      </c>
      <c r="C2831" s="272" t="s">
        <v>264</v>
      </c>
      <c r="D2831" s="272" t="s">
        <v>264</v>
      </c>
      <c r="E2831" s="272" t="s">
        <v>264</v>
      </c>
      <c r="F2831" s="272" t="s">
        <v>264</v>
      </c>
      <c r="G2831" s="272" t="s">
        <v>263</v>
      </c>
      <c r="H2831" s="272" t="s">
        <v>263</v>
      </c>
      <c r="I2831" s="272" t="s">
        <v>263</v>
      </c>
      <c r="J2831" s="272" t="s">
        <v>263</v>
      </c>
      <c r="K2831" s="272" t="s">
        <v>263</v>
      </c>
      <c r="L2831" s="272" t="s">
        <v>263</v>
      </c>
      <c r="M2831" s="272" t="s">
        <v>263</v>
      </c>
      <c r="N2831" s="272" t="s">
        <v>263</v>
      </c>
    </row>
    <row r="2832" spans="1:14">
      <c r="A2832" s="272">
        <v>813031</v>
      </c>
      <c r="B2832" s="272" t="s">
        <v>712</v>
      </c>
      <c r="C2832" s="272" t="s">
        <v>264</v>
      </c>
      <c r="D2832" s="272" t="s">
        <v>264</v>
      </c>
      <c r="E2832" s="272" t="s">
        <v>264</v>
      </c>
      <c r="F2832" s="272" t="s">
        <v>264</v>
      </c>
      <c r="G2832" s="272" t="s">
        <v>263</v>
      </c>
      <c r="H2832" s="272" t="s">
        <v>263</v>
      </c>
      <c r="I2832" s="272" t="s">
        <v>263</v>
      </c>
      <c r="J2832" s="272" t="s">
        <v>263</v>
      </c>
      <c r="K2832" s="272" t="s">
        <v>263</v>
      </c>
      <c r="L2832" s="272" t="s">
        <v>263</v>
      </c>
      <c r="M2832" s="272" t="s">
        <v>263</v>
      </c>
      <c r="N2832" s="272" t="s">
        <v>263</v>
      </c>
    </row>
    <row r="2833" spans="1:14">
      <c r="A2833" s="272">
        <v>813032</v>
      </c>
      <c r="B2833" s="272" t="s">
        <v>712</v>
      </c>
      <c r="C2833" s="272" t="s">
        <v>264</v>
      </c>
      <c r="D2833" s="272" t="s">
        <v>264</v>
      </c>
      <c r="E2833" s="272" t="s">
        <v>264</v>
      </c>
      <c r="F2833" s="272" t="s">
        <v>264</v>
      </c>
      <c r="G2833" s="272" t="s">
        <v>263</v>
      </c>
      <c r="H2833" s="272" t="s">
        <v>263</v>
      </c>
      <c r="I2833" s="272" t="s">
        <v>263</v>
      </c>
      <c r="J2833" s="272" t="s">
        <v>263</v>
      </c>
      <c r="K2833" s="272" t="s">
        <v>263</v>
      </c>
      <c r="L2833" s="272" t="s">
        <v>263</v>
      </c>
      <c r="M2833" s="272" t="s">
        <v>263</v>
      </c>
      <c r="N2833" s="272" t="s">
        <v>263</v>
      </c>
    </row>
    <row r="2834" spans="1:14">
      <c r="A2834" s="272">
        <v>813033</v>
      </c>
      <c r="B2834" s="272" t="s">
        <v>712</v>
      </c>
      <c r="C2834" s="272" t="s">
        <v>264</v>
      </c>
      <c r="D2834" s="272" t="s">
        <v>263</v>
      </c>
      <c r="E2834" s="272" t="s">
        <v>263</v>
      </c>
      <c r="F2834" s="272" t="s">
        <v>264</v>
      </c>
      <c r="G2834" s="272" t="s">
        <v>264</v>
      </c>
      <c r="H2834" s="272" t="s">
        <v>263</v>
      </c>
      <c r="I2834" s="272" t="s">
        <v>263</v>
      </c>
      <c r="J2834" s="272" t="s">
        <v>263</v>
      </c>
      <c r="K2834" s="272" t="s">
        <v>263</v>
      </c>
      <c r="L2834" s="272" t="s">
        <v>263</v>
      </c>
      <c r="M2834" s="272" t="s">
        <v>263</v>
      </c>
      <c r="N2834" s="272" t="s">
        <v>263</v>
      </c>
    </row>
    <row r="2835" spans="1:14">
      <c r="A2835" s="272">
        <v>813034</v>
      </c>
      <c r="B2835" s="272" t="s">
        <v>712</v>
      </c>
      <c r="C2835" s="272" t="s">
        <v>264</v>
      </c>
      <c r="D2835" s="272" t="s">
        <v>263</v>
      </c>
      <c r="E2835" s="272" t="s">
        <v>263</v>
      </c>
      <c r="F2835" s="272" t="s">
        <v>264</v>
      </c>
      <c r="G2835" s="272" t="s">
        <v>263</v>
      </c>
      <c r="H2835" s="272" t="s">
        <v>263</v>
      </c>
      <c r="I2835" s="272" t="s">
        <v>263</v>
      </c>
      <c r="J2835" s="272" t="s">
        <v>263</v>
      </c>
      <c r="K2835" s="272" t="s">
        <v>263</v>
      </c>
      <c r="L2835" s="272" t="s">
        <v>263</v>
      </c>
      <c r="M2835" s="272" t="s">
        <v>263</v>
      </c>
      <c r="N2835" s="272" t="s">
        <v>263</v>
      </c>
    </row>
    <row r="2836" spans="1:14">
      <c r="A2836" s="272">
        <v>813035</v>
      </c>
      <c r="B2836" s="272" t="s">
        <v>712</v>
      </c>
      <c r="C2836" s="272" t="s">
        <v>264</v>
      </c>
      <c r="D2836" s="272" t="s">
        <v>263</v>
      </c>
      <c r="E2836" s="272" t="s">
        <v>263</v>
      </c>
      <c r="F2836" s="272" t="s">
        <v>264</v>
      </c>
      <c r="G2836" s="272" t="s">
        <v>263</v>
      </c>
      <c r="H2836" s="272" t="s">
        <v>264</v>
      </c>
      <c r="I2836" s="272" t="s">
        <v>263</v>
      </c>
      <c r="J2836" s="272" t="s">
        <v>263</v>
      </c>
      <c r="K2836" s="272" t="s">
        <v>263</v>
      </c>
      <c r="L2836" s="272" t="s">
        <v>263</v>
      </c>
      <c r="M2836" s="272" t="s">
        <v>263</v>
      </c>
      <c r="N2836" s="272" t="s">
        <v>263</v>
      </c>
    </row>
    <row r="2837" spans="1:14">
      <c r="A2837" s="272">
        <v>813036</v>
      </c>
      <c r="B2837" s="272" t="s">
        <v>712</v>
      </c>
      <c r="C2837" s="272" t="s">
        <v>264</v>
      </c>
      <c r="D2837" s="272" t="s">
        <v>264</v>
      </c>
      <c r="E2837" s="272" t="s">
        <v>264</v>
      </c>
      <c r="F2837" s="272" t="s">
        <v>264</v>
      </c>
      <c r="G2837" s="272" t="s">
        <v>264</v>
      </c>
      <c r="H2837" s="272" t="s">
        <v>264</v>
      </c>
      <c r="I2837" s="272" t="s">
        <v>263</v>
      </c>
      <c r="J2837" s="272" t="s">
        <v>263</v>
      </c>
      <c r="K2837" s="272" t="s">
        <v>263</v>
      </c>
      <c r="L2837" s="272" t="s">
        <v>263</v>
      </c>
      <c r="M2837" s="272" t="s">
        <v>263</v>
      </c>
      <c r="N2837" s="272" t="s">
        <v>263</v>
      </c>
    </row>
    <row r="2838" spans="1:14">
      <c r="A2838" s="272">
        <v>813037</v>
      </c>
      <c r="B2838" s="272" t="s">
        <v>712</v>
      </c>
      <c r="C2838" s="272" t="s">
        <v>264</v>
      </c>
      <c r="D2838" s="272" t="s">
        <v>264</v>
      </c>
      <c r="E2838" s="272" t="s">
        <v>264</v>
      </c>
      <c r="F2838" s="272" t="s">
        <v>264</v>
      </c>
      <c r="G2838" s="272" t="s">
        <v>263</v>
      </c>
      <c r="H2838" s="272" t="s">
        <v>264</v>
      </c>
      <c r="I2838" s="272" t="s">
        <v>263</v>
      </c>
      <c r="J2838" s="272" t="s">
        <v>263</v>
      </c>
      <c r="K2838" s="272" t="s">
        <v>263</v>
      </c>
      <c r="L2838" s="272" t="s">
        <v>263</v>
      </c>
      <c r="M2838" s="272" t="s">
        <v>263</v>
      </c>
      <c r="N2838" s="272" t="s">
        <v>263</v>
      </c>
    </row>
    <row r="2839" spans="1:14">
      <c r="A2839" s="272">
        <v>813038</v>
      </c>
      <c r="B2839" s="272" t="s">
        <v>712</v>
      </c>
      <c r="C2839" s="272" t="s">
        <v>264</v>
      </c>
      <c r="D2839" s="272" t="s">
        <v>264</v>
      </c>
      <c r="E2839" s="272" t="s">
        <v>264</v>
      </c>
      <c r="F2839" s="272" t="s">
        <v>264</v>
      </c>
      <c r="G2839" s="272" t="s">
        <v>264</v>
      </c>
      <c r="H2839" s="272" t="s">
        <v>264</v>
      </c>
      <c r="I2839" s="272" t="s">
        <v>263</v>
      </c>
      <c r="J2839" s="272" t="s">
        <v>263</v>
      </c>
      <c r="K2839" s="272" t="s">
        <v>263</v>
      </c>
      <c r="L2839" s="272" t="s">
        <v>263</v>
      </c>
      <c r="M2839" s="272" t="s">
        <v>263</v>
      </c>
      <c r="N2839" s="272" t="s">
        <v>263</v>
      </c>
    </row>
    <row r="2840" spans="1:14">
      <c r="A2840" s="272">
        <v>813041</v>
      </c>
      <c r="B2840" s="272" t="s">
        <v>712</v>
      </c>
      <c r="C2840" s="272" t="s">
        <v>264</v>
      </c>
      <c r="D2840" s="272" t="s">
        <v>264</v>
      </c>
      <c r="E2840" s="272" t="s">
        <v>264</v>
      </c>
      <c r="F2840" s="272" t="s">
        <v>264</v>
      </c>
      <c r="G2840" s="272" t="s">
        <v>264</v>
      </c>
      <c r="H2840" s="272" t="s">
        <v>264</v>
      </c>
      <c r="I2840" s="272" t="s">
        <v>263</v>
      </c>
      <c r="J2840" s="272" t="s">
        <v>263</v>
      </c>
      <c r="K2840" s="272" t="s">
        <v>263</v>
      </c>
      <c r="L2840" s="272" t="s">
        <v>263</v>
      </c>
      <c r="M2840" s="272" t="s">
        <v>263</v>
      </c>
      <c r="N2840" s="272" t="s">
        <v>263</v>
      </c>
    </row>
    <row r="2841" spans="1:14">
      <c r="A2841" s="272">
        <v>813042</v>
      </c>
      <c r="B2841" s="272" t="s">
        <v>712</v>
      </c>
      <c r="C2841" s="272" t="s">
        <v>264</v>
      </c>
      <c r="D2841" s="272" t="s">
        <v>264</v>
      </c>
      <c r="E2841" s="272" t="s">
        <v>264</v>
      </c>
      <c r="F2841" s="272" t="s">
        <v>264</v>
      </c>
      <c r="G2841" s="272" t="s">
        <v>264</v>
      </c>
      <c r="H2841" s="272" t="s">
        <v>264</v>
      </c>
      <c r="I2841" s="272" t="s">
        <v>263</v>
      </c>
      <c r="J2841" s="272" t="s">
        <v>263</v>
      </c>
      <c r="K2841" s="272" t="s">
        <v>263</v>
      </c>
      <c r="L2841" s="272" t="s">
        <v>263</v>
      </c>
      <c r="M2841" s="272" t="s">
        <v>263</v>
      </c>
      <c r="N2841" s="272" t="s">
        <v>263</v>
      </c>
    </row>
    <row r="2842" spans="1:14">
      <c r="A2842" s="272">
        <v>813043</v>
      </c>
      <c r="B2842" s="272" t="s">
        <v>712</v>
      </c>
      <c r="C2842" s="272" t="s">
        <v>264</v>
      </c>
      <c r="D2842" s="272" t="s">
        <v>263</v>
      </c>
      <c r="E2842" s="272" t="s">
        <v>263</v>
      </c>
      <c r="F2842" s="272" t="s">
        <v>264</v>
      </c>
      <c r="G2842" s="272" t="s">
        <v>264</v>
      </c>
      <c r="H2842" s="272" t="s">
        <v>263</v>
      </c>
      <c r="I2842" s="272" t="s">
        <v>263</v>
      </c>
      <c r="J2842" s="272" t="s">
        <v>263</v>
      </c>
      <c r="K2842" s="272" t="s">
        <v>263</v>
      </c>
      <c r="L2842" s="272" t="s">
        <v>263</v>
      </c>
      <c r="M2842" s="272" t="s">
        <v>263</v>
      </c>
      <c r="N2842" s="272" t="s">
        <v>263</v>
      </c>
    </row>
    <row r="2843" spans="1:14">
      <c r="A2843" s="272">
        <v>813045</v>
      </c>
      <c r="B2843" s="272" t="s">
        <v>712</v>
      </c>
      <c r="C2843" s="272" t="s">
        <v>264</v>
      </c>
      <c r="D2843" s="272" t="s">
        <v>264</v>
      </c>
      <c r="E2843" s="272" t="s">
        <v>264</v>
      </c>
      <c r="F2843" s="272" t="s">
        <v>263</v>
      </c>
      <c r="G2843" s="272" t="s">
        <v>263</v>
      </c>
      <c r="H2843" s="272" t="s">
        <v>263</v>
      </c>
      <c r="I2843" s="272" t="s">
        <v>263</v>
      </c>
      <c r="J2843" s="272" t="s">
        <v>263</v>
      </c>
      <c r="K2843" s="272" t="s">
        <v>263</v>
      </c>
      <c r="L2843" s="272" t="s">
        <v>263</v>
      </c>
      <c r="M2843" s="272" t="s">
        <v>263</v>
      </c>
      <c r="N2843" s="272" t="s">
        <v>263</v>
      </c>
    </row>
    <row r="2844" spans="1:14">
      <c r="A2844" s="272">
        <v>813046</v>
      </c>
      <c r="B2844" s="272" t="s">
        <v>712</v>
      </c>
      <c r="C2844" s="272" t="s">
        <v>264</v>
      </c>
      <c r="D2844" s="272" t="s">
        <v>264</v>
      </c>
      <c r="E2844" s="272" t="s">
        <v>264</v>
      </c>
      <c r="F2844" s="272" t="s">
        <v>263</v>
      </c>
      <c r="G2844" s="272" t="s">
        <v>263</v>
      </c>
      <c r="H2844" s="272" t="s">
        <v>263</v>
      </c>
      <c r="I2844" s="272" t="s">
        <v>263</v>
      </c>
      <c r="J2844" s="272" t="s">
        <v>263</v>
      </c>
      <c r="K2844" s="272" t="s">
        <v>263</v>
      </c>
      <c r="L2844" s="272" t="s">
        <v>263</v>
      </c>
      <c r="M2844" s="272" t="s">
        <v>263</v>
      </c>
      <c r="N2844" s="272" t="s">
        <v>263</v>
      </c>
    </row>
    <row r="2845" spans="1:14">
      <c r="A2845" s="272">
        <v>813047</v>
      </c>
      <c r="B2845" s="272" t="s">
        <v>712</v>
      </c>
      <c r="C2845" s="272" t="s">
        <v>264</v>
      </c>
      <c r="D2845" s="272" t="s">
        <v>264</v>
      </c>
      <c r="E2845" s="272" t="s">
        <v>264</v>
      </c>
      <c r="F2845" s="272" t="s">
        <v>264</v>
      </c>
      <c r="G2845" s="272" t="s">
        <v>264</v>
      </c>
      <c r="H2845" s="272" t="s">
        <v>264</v>
      </c>
      <c r="I2845" s="272" t="s">
        <v>263</v>
      </c>
      <c r="J2845" s="272" t="s">
        <v>263</v>
      </c>
      <c r="K2845" s="272" t="s">
        <v>263</v>
      </c>
      <c r="L2845" s="272" t="s">
        <v>263</v>
      </c>
      <c r="M2845" s="272" t="s">
        <v>263</v>
      </c>
      <c r="N2845" s="272" t="s">
        <v>263</v>
      </c>
    </row>
    <row r="2846" spans="1:14">
      <c r="A2846" s="272">
        <v>813048</v>
      </c>
      <c r="B2846" s="272" t="s">
        <v>712</v>
      </c>
      <c r="C2846" s="272" t="s">
        <v>263</v>
      </c>
      <c r="D2846" s="272" t="s">
        <v>264</v>
      </c>
      <c r="E2846" s="272" t="s">
        <v>264</v>
      </c>
      <c r="F2846" s="272" t="s">
        <v>263</v>
      </c>
      <c r="G2846" s="272" t="s">
        <v>263</v>
      </c>
      <c r="H2846" s="272" t="s">
        <v>263</v>
      </c>
      <c r="I2846" s="272" t="s">
        <v>263</v>
      </c>
      <c r="J2846" s="272" t="s">
        <v>263</v>
      </c>
      <c r="K2846" s="272" t="s">
        <v>263</v>
      </c>
      <c r="L2846" s="272" t="s">
        <v>263</v>
      </c>
      <c r="M2846" s="272" t="s">
        <v>263</v>
      </c>
      <c r="N2846" s="272" t="s">
        <v>263</v>
      </c>
    </row>
    <row r="2847" spans="1:14">
      <c r="A2847" s="272">
        <v>813049</v>
      </c>
      <c r="B2847" s="272" t="s">
        <v>712</v>
      </c>
      <c r="C2847" s="272" t="s">
        <v>263</v>
      </c>
      <c r="D2847" s="272" t="s">
        <v>264</v>
      </c>
      <c r="E2847" s="272" t="s">
        <v>264</v>
      </c>
      <c r="F2847" s="272" t="s">
        <v>264</v>
      </c>
      <c r="G2847" s="272" t="s">
        <v>264</v>
      </c>
      <c r="H2847" s="272" t="s">
        <v>263</v>
      </c>
      <c r="I2847" s="272" t="s">
        <v>263</v>
      </c>
      <c r="J2847" s="272" t="s">
        <v>263</v>
      </c>
      <c r="K2847" s="272" t="s">
        <v>263</v>
      </c>
      <c r="L2847" s="272" t="s">
        <v>263</v>
      </c>
      <c r="M2847" s="272" t="s">
        <v>263</v>
      </c>
      <c r="N2847" s="272" t="s">
        <v>263</v>
      </c>
    </row>
    <row r="2848" spans="1:14">
      <c r="A2848" s="272">
        <v>813050</v>
      </c>
      <c r="B2848" s="272" t="s">
        <v>712</v>
      </c>
      <c r="C2848" s="272" t="s">
        <v>264</v>
      </c>
      <c r="D2848" s="272" t="s">
        <v>264</v>
      </c>
      <c r="E2848" s="272" t="s">
        <v>264</v>
      </c>
      <c r="F2848" s="272" t="s">
        <v>264</v>
      </c>
      <c r="G2848" s="272" t="s">
        <v>264</v>
      </c>
      <c r="H2848" s="272" t="s">
        <v>264</v>
      </c>
      <c r="I2848" s="272" t="s">
        <v>263</v>
      </c>
      <c r="J2848" s="272" t="s">
        <v>263</v>
      </c>
      <c r="K2848" s="272" t="s">
        <v>263</v>
      </c>
      <c r="L2848" s="272" t="s">
        <v>263</v>
      </c>
      <c r="M2848" s="272" t="s">
        <v>263</v>
      </c>
      <c r="N2848" s="272" t="s">
        <v>263</v>
      </c>
    </row>
    <row r="2849" spans="1:14">
      <c r="A2849" s="272">
        <v>813051</v>
      </c>
      <c r="B2849" s="272" t="s">
        <v>712</v>
      </c>
      <c r="C2849" s="272" t="s">
        <v>264</v>
      </c>
      <c r="D2849" s="272" t="s">
        <v>264</v>
      </c>
      <c r="E2849" s="272" t="s">
        <v>264</v>
      </c>
      <c r="F2849" s="272" t="s">
        <v>264</v>
      </c>
      <c r="G2849" s="272" t="s">
        <v>264</v>
      </c>
      <c r="H2849" s="272" t="s">
        <v>264</v>
      </c>
      <c r="I2849" s="272" t="s">
        <v>263</v>
      </c>
      <c r="J2849" s="272" t="s">
        <v>263</v>
      </c>
      <c r="K2849" s="272" t="s">
        <v>263</v>
      </c>
      <c r="L2849" s="272" t="s">
        <v>263</v>
      </c>
      <c r="M2849" s="272" t="s">
        <v>263</v>
      </c>
      <c r="N2849" s="272" t="s">
        <v>263</v>
      </c>
    </row>
    <row r="2850" spans="1:14">
      <c r="A2850" s="272">
        <v>813052</v>
      </c>
      <c r="B2850" s="272" t="s">
        <v>712</v>
      </c>
      <c r="C2850" s="272" t="s">
        <v>264</v>
      </c>
      <c r="D2850" s="272" t="s">
        <v>264</v>
      </c>
      <c r="E2850" s="272" t="s">
        <v>264</v>
      </c>
      <c r="F2850" s="272" t="s">
        <v>264</v>
      </c>
      <c r="G2850" s="272" t="s">
        <v>264</v>
      </c>
      <c r="H2850" s="272" t="s">
        <v>264</v>
      </c>
      <c r="I2850" s="272" t="s">
        <v>263</v>
      </c>
      <c r="J2850" s="272" t="s">
        <v>263</v>
      </c>
      <c r="K2850" s="272" t="s">
        <v>263</v>
      </c>
      <c r="L2850" s="272" t="s">
        <v>263</v>
      </c>
      <c r="M2850" s="272" t="s">
        <v>263</v>
      </c>
      <c r="N2850" s="272" t="s">
        <v>263</v>
      </c>
    </row>
    <row r="2851" spans="1:14">
      <c r="A2851" s="272">
        <v>813053</v>
      </c>
      <c r="B2851" s="272" t="s">
        <v>712</v>
      </c>
      <c r="C2851" s="272" t="s">
        <v>264</v>
      </c>
      <c r="D2851" s="272" t="s">
        <v>264</v>
      </c>
      <c r="E2851" s="272" t="s">
        <v>263</v>
      </c>
      <c r="F2851" s="272" t="s">
        <v>263</v>
      </c>
      <c r="G2851" s="272" t="s">
        <v>264</v>
      </c>
      <c r="H2851" s="272" t="s">
        <v>264</v>
      </c>
      <c r="I2851" s="272" t="s">
        <v>263</v>
      </c>
      <c r="J2851" s="272" t="s">
        <v>263</v>
      </c>
      <c r="K2851" s="272" t="s">
        <v>263</v>
      </c>
      <c r="L2851" s="272" t="s">
        <v>263</v>
      </c>
      <c r="M2851" s="272" t="s">
        <v>263</v>
      </c>
      <c r="N2851" s="272" t="s">
        <v>263</v>
      </c>
    </row>
    <row r="2852" spans="1:14">
      <c r="A2852" s="272">
        <v>813054</v>
      </c>
      <c r="B2852" s="272" t="s">
        <v>712</v>
      </c>
      <c r="C2852" s="272" t="s">
        <v>264</v>
      </c>
      <c r="D2852" s="272" t="s">
        <v>264</v>
      </c>
      <c r="E2852" s="272" t="s">
        <v>264</v>
      </c>
      <c r="F2852" s="272" t="s">
        <v>264</v>
      </c>
      <c r="G2852" s="272" t="s">
        <v>264</v>
      </c>
      <c r="H2852" s="272" t="s">
        <v>264</v>
      </c>
      <c r="I2852" s="272" t="s">
        <v>263</v>
      </c>
      <c r="J2852" s="272" t="s">
        <v>263</v>
      </c>
      <c r="K2852" s="272" t="s">
        <v>263</v>
      </c>
      <c r="L2852" s="272" t="s">
        <v>263</v>
      </c>
      <c r="M2852" s="272" t="s">
        <v>263</v>
      </c>
      <c r="N2852" s="272" t="s">
        <v>263</v>
      </c>
    </row>
    <row r="2853" spans="1:14">
      <c r="A2853" s="272">
        <v>813055</v>
      </c>
      <c r="B2853" s="272" t="s">
        <v>712</v>
      </c>
      <c r="C2853" s="272" t="s">
        <v>264</v>
      </c>
      <c r="D2853" s="272" t="s">
        <v>263</v>
      </c>
      <c r="E2853" s="272" t="s">
        <v>263</v>
      </c>
      <c r="F2853" s="272" t="s">
        <v>263</v>
      </c>
      <c r="G2853" s="272" t="s">
        <v>264</v>
      </c>
      <c r="H2853" s="272" t="s">
        <v>264</v>
      </c>
      <c r="I2853" s="272" t="s">
        <v>263</v>
      </c>
      <c r="J2853" s="272" t="s">
        <v>263</v>
      </c>
      <c r="K2853" s="272" t="s">
        <v>263</v>
      </c>
      <c r="L2853" s="272" t="s">
        <v>263</v>
      </c>
      <c r="M2853" s="272" t="s">
        <v>263</v>
      </c>
      <c r="N2853" s="272" t="s">
        <v>263</v>
      </c>
    </row>
    <row r="2854" spans="1:14">
      <c r="A2854" s="272">
        <v>813056</v>
      </c>
      <c r="B2854" s="272" t="s">
        <v>712</v>
      </c>
      <c r="C2854" s="272" t="s">
        <v>264</v>
      </c>
      <c r="D2854" s="272" t="s">
        <v>264</v>
      </c>
      <c r="E2854" s="272" t="s">
        <v>264</v>
      </c>
      <c r="F2854" s="272" t="s">
        <v>264</v>
      </c>
      <c r="G2854" s="272" t="s">
        <v>264</v>
      </c>
      <c r="H2854" s="272" t="s">
        <v>264</v>
      </c>
      <c r="I2854" s="272" t="s">
        <v>263</v>
      </c>
      <c r="J2854" s="272" t="s">
        <v>263</v>
      </c>
      <c r="K2854" s="272" t="s">
        <v>263</v>
      </c>
      <c r="L2854" s="272" t="s">
        <v>263</v>
      </c>
      <c r="M2854" s="272" t="s">
        <v>263</v>
      </c>
      <c r="N2854" s="272" t="s">
        <v>263</v>
      </c>
    </row>
    <row r="2855" spans="1:14">
      <c r="A2855" s="272">
        <v>813057</v>
      </c>
      <c r="B2855" s="272" t="s">
        <v>712</v>
      </c>
      <c r="C2855" s="272" t="s">
        <v>264</v>
      </c>
      <c r="D2855" s="272" t="s">
        <v>264</v>
      </c>
      <c r="E2855" s="272" t="s">
        <v>264</v>
      </c>
      <c r="F2855" s="272" t="s">
        <v>264</v>
      </c>
      <c r="G2855" s="272" t="s">
        <v>264</v>
      </c>
      <c r="H2855" s="272" t="s">
        <v>263</v>
      </c>
      <c r="I2855" s="272" t="s">
        <v>263</v>
      </c>
      <c r="J2855" s="272" t="s">
        <v>263</v>
      </c>
      <c r="K2855" s="272" t="s">
        <v>263</v>
      </c>
      <c r="L2855" s="272" t="s">
        <v>263</v>
      </c>
      <c r="M2855" s="272" t="s">
        <v>263</v>
      </c>
      <c r="N2855" s="272" t="s">
        <v>263</v>
      </c>
    </row>
    <row r="2856" spans="1:14">
      <c r="A2856" s="272">
        <v>813058</v>
      </c>
      <c r="B2856" s="272" t="s">
        <v>712</v>
      </c>
      <c r="C2856" s="272" t="s">
        <v>264</v>
      </c>
      <c r="D2856" s="272" t="s">
        <v>264</v>
      </c>
      <c r="E2856" s="272" t="s">
        <v>264</v>
      </c>
      <c r="F2856" s="272" t="s">
        <v>264</v>
      </c>
      <c r="G2856" s="272" t="s">
        <v>264</v>
      </c>
      <c r="H2856" s="272" t="s">
        <v>264</v>
      </c>
      <c r="I2856" s="272" t="s">
        <v>263</v>
      </c>
      <c r="J2856" s="272" t="s">
        <v>263</v>
      </c>
      <c r="K2856" s="272" t="s">
        <v>263</v>
      </c>
      <c r="L2856" s="272" t="s">
        <v>263</v>
      </c>
      <c r="M2856" s="272" t="s">
        <v>263</v>
      </c>
      <c r="N2856" s="272" t="s">
        <v>263</v>
      </c>
    </row>
    <row r="2857" spans="1:14">
      <c r="A2857" s="272">
        <v>813059</v>
      </c>
      <c r="B2857" s="272" t="s">
        <v>712</v>
      </c>
      <c r="C2857" s="272" t="s">
        <v>264</v>
      </c>
      <c r="D2857" s="272" t="s">
        <v>264</v>
      </c>
      <c r="E2857" s="272" t="s">
        <v>264</v>
      </c>
      <c r="F2857" s="272" t="s">
        <v>264</v>
      </c>
      <c r="G2857" s="272" t="s">
        <v>264</v>
      </c>
      <c r="H2857" s="272" t="s">
        <v>264</v>
      </c>
      <c r="I2857" s="272" t="s">
        <v>263</v>
      </c>
      <c r="J2857" s="272" t="s">
        <v>263</v>
      </c>
      <c r="K2857" s="272" t="s">
        <v>263</v>
      </c>
      <c r="L2857" s="272" t="s">
        <v>263</v>
      </c>
      <c r="M2857" s="272" t="s">
        <v>263</v>
      </c>
      <c r="N2857" s="272" t="s">
        <v>263</v>
      </c>
    </row>
    <row r="2858" spans="1:14">
      <c r="A2858" s="272">
        <v>813060</v>
      </c>
      <c r="B2858" s="272" t="s">
        <v>712</v>
      </c>
      <c r="C2858" s="272" t="s">
        <v>264</v>
      </c>
      <c r="D2858" s="272" t="s">
        <v>263</v>
      </c>
      <c r="E2858" s="272" t="s">
        <v>264</v>
      </c>
      <c r="F2858" s="272" t="s">
        <v>264</v>
      </c>
      <c r="G2858" s="272" t="s">
        <v>264</v>
      </c>
      <c r="H2858" s="272" t="s">
        <v>264</v>
      </c>
      <c r="I2858" s="272" t="s">
        <v>263</v>
      </c>
      <c r="J2858" s="272" t="s">
        <v>263</v>
      </c>
      <c r="K2858" s="272" t="s">
        <v>263</v>
      </c>
      <c r="L2858" s="272" t="s">
        <v>263</v>
      </c>
      <c r="M2858" s="272" t="s">
        <v>263</v>
      </c>
      <c r="N2858" s="272" t="s">
        <v>263</v>
      </c>
    </row>
    <row r="2859" spans="1:14">
      <c r="A2859" s="272">
        <v>813061</v>
      </c>
      <c r="B2859" s="272" t="s">
        <v>712</v>
      </c>
      <c r="C2859" s="272" t="s">
        <v>264</v>
      </c>
      <c r="D2859" s="272" t="s">
        <v>264</v>
      </c>
      <c r="E2859" s="272" t="s">
        <v>264</v>
      </c>
      <c r="F2859" s="272" t="s">
        <v>264</v>
      </c>
      <c r="G2859" s="272" t="s">
        <v>264</v>
      </c>
      <c r="H2859" s="272" t="s">
        <v>264</v>
      </c>
      <c r="I2859" s="272" t="s">
        <v>263</v>
      </c>
      <c r="J2859" s="272" t="s">
        <v>263</v>
      </c>
      <c r="K2859" s="272" t="s">
        <v>263</v>
      </c>
      <c r="L2859" s="272" t="s">
        <v>263</v>
      </c>
      <c r="M2859" s="272" t="s">
        <v>263</v>
      </c>
      <c r="N2859" s="272" t="s">
        <v>263</v>
      </c>
    </row>
    <row r="2860" spans="1:14">
      <c r="A2860" s="272">
        <v>813062</v>
      </c>
      <c r="B2860" s="272" t="s">
        <v>712</v>
      </c>
      <c r="C2860" s="272" t="s">
        <v>264</v>
      </c>
      <c r="D2860" s="272" t="s">
        <v>264</v>
      </c>
      <c r="E2860" s="272" t="s">
        <v>264</v>
      </c>
      <c r="F2860" s="272" t="s">
        <v>264</v>
      </c>
      <c r="G2860" s="272" t="s">
        <v>264</v>
      </c>
      <c r="H2860" s="272" t="s">
        <v>264</v>
      </c>
      <c r="I2860" s="272" t="s">
        <v>263</v>
      </c>
      <c r="J2860" s="272" t="s">
        <v>263</v>
      </c>
      <c r="K2860" s="272" t="s">
        <v>263</v>
      </c>
      <c r="L2860" s="272" t="s">
        <v>263</v>
      </c>
      <c r="M2860" s="272" t="s">
        <v>263</v>
      </c>
      <c r="N2860" s="272" t="s">
        <v>263</v>
      </c>
    </row>
    <row r="2861" spans="1:14">
      <c r="A2861" s="272">
        <v>813063</v>
      </c>
      <c r="B2861" s="272" t="s">
        <v>712</v>
      </c>
      <c r="C2861" s="272" t="s">
        <v>264</v>
      </c>
      <c r="D2861" s="272" t="s">
        <v>264</v>
      </c>
      <c r="E2861" s="272" t="s">
        <v>264</v>
      </c>
      <c r="F2861" s="272" t="s">
        <v>264</v>
      </c>
      <c r="G2861" s="272" t="s">
        <v>263</v>
      </c>
      <c r="H2861" s="272" t="s">
        <v>264</v>
      </c>
      <c r="I2861" s="272" t="s">
        <v>263</v>
      </c>
      <c r="J2861" s="272" t="s">
        <v>263</v>
      </c>
      <c r="K2861" s="272" t="s">
        <v>263</v>
      </c>
      <c r="L2861" s="272" t="s">
        <v>263</v>
      </c>
      <c r="M2861" s="272" t="s">
        <v>263</v>
      </c>
      <c r="N2861" s="272" t="s">
        <v>263</v>
      </c>
    </row>
    <row r="2862" spans="1:14">
      <c r="A2862" s="272">
        <v>813064</v>
      </c>
      <c r="B2862" s="272" t="s">
        <v>712</v>
      </c>
      <c r="C2862" s="272" t="s">
        <v>264</v>
      </c>
      <c r="D2862" s="272" t="s">
        <v>264</v>
      </c>
      <c r="E2862" s="272" t="s">
        <v>264</v>
      </c>
      <c r="F2862" s="272" t="s">
        <v>264</v>
      </c>
      <c r="G2862" s="272" t="s">
        <v>264</v>
      </c>
      <c r="H2862" s="272" t="s">
        <v>264</v>
      </c>
      <c r="I2862" s="272" t="s">
        <v>263</v>
      </c>
      <c r="J2862" s="272" t="s">
        <v>263</v>
      </c>
      <c r="K2862" s="272" t="s">
        <v>263</v>
      </c>
      <c r="L2862" s="272" t="s">
        <v>263</v>
      </c>
      <c r="M2862" s="272" t="s">
        <v>263</v>
      </c>
      <c r="N2862" s="272" t="s">
        <v>263</v>
      </c>
    </row>
    <row r="2863" spans="1:14">
      <c r="A2863" s="272">
        <v>813065</v>
      </c>
      <c r="B2863" s="272" t="s">
        <v>712</v>
      </c>
      <c r="C2863" s="272" t="s">
        <v>264</v>
      </c>
      <c r="D2863" s="272" t="s">
        <v>264</v>
      </c>
      <c r="E2863" s="272" t="s">
        <v>263</v>
      </c>
      <c r="F2863" s="272" t="s">
        <v>264</v>
      </c>
      <c r="G2863" s="272" t="s">
        <v>264</v>
      </c>
      <c r="H2863" s="272" t="s">
        <v>264</v>
      </c>
      <c r="I2863" s="272" t="s">
        <v>263</v>
      </c>
      <c r="J2863" s="272" t="s">
        <v>263</v>
      </c>
      <c r="K2863" s="272" t="s">
        <v>263</v>
      </c>
      <c r="L2863" s="272" t="s">
        <v>263</v>
      </c>
      <c r="M2863" s="272" t="s">
        <v>263</v>
      </c>
      <c r="N2863" s="272" t="s">
        <v>263</v>
      </c>
    </row>
    <row r="2864" spans="1:14">
      <c r="A2864" s="272">
        <v>813066</v>
      </c>
      <c r="B2864" s="272" t="s">
        <v>712</v>
      </c>
      <c r="C2864" s="272" t="s">
        <v>264</v>
      </c>
      <c r="D2864" s="272" t="s">
        <v>264</v>
      </c>
      <c r="E2864" s="272" t="s">
        <v>264</v>
      </c>
      <c r="F2864" s="272" t="s">
        <v>264</v>
      </c>
      <c r="G2864" s="272" t="s">
        <v>264</v>
      </c>
      <c r="H2864" s="272" t="s">
        <v>264</v>
      </c>
      <c r="I2864" s="272" t="s">
        <v>263</v>
      </c>
      <c r="J2864" s="272" t="s">
        <v>263</v>
      </c>
      <c r="K2864" s="272" t="s">
        <v>263</v>
      </c>
      <c r="L2864" s="272" t="s">
        <v>263</v>
      </c>
      <c r="M2864" s="272" t="s">
        <v>263</v>
      </c>
      <c r="N2864" s="272" t="s">
        <v>263</v>
      </c>
    </row>
    <row r="2865" spans="1:14">
      <c r="A2865" s="272">
        <v>813067</v>
      </c>
      <c r="B2865" s="272" t="s">
        <v>712</v>
      </c>
      <c r="C2865" s="272" t="s">
        <v>263</v>
      </c>
      <c r="D2865" s="272" t="s">
        <v>264</v>
      </c>
      <c r="E2865" s="272" t="s">
        <v>264</v>
      </c>
      <c r="F2865" s="272" t="s">
        <v>264</v>
      </c>
      <c r="G2865" s="272" t="s">
        <v>263</v>
      </c>
      <c r="H2865" s="272" t="s">
        <v>264</v>
      </c>
      <c r="I2865" s="272" t="s">
        <v>263</v>
      </c>
      <c r="J2865" s="272" t="s">
        <v>263</v>
      </c>
      <c r="K2865" s="272" t="s">
        <v>263</v>
      </c>
      <c r="L2865" s="272" t="s">
        <v>263</v>
      </c>
      <c r="M2865" s="272" t="s">
        <v>263</v>
      </c>
      <c r="N2865" s="272" t="s">
        <v>263</v>
      </c>
    </row>
    <row r="2866" spans="1:14">
      <c r="A2866" s="272">
        <v>813068</v>
      </c>
      <c r="B2866" s="272" t="s">
        <v>712</v>
      </c>
      <c r="C2866" s="272" t="s">
        <v>264</v>
      </c>
      <c r="D2866" s="272" t="s">
        <v>264</v>
      </c>
      <c r="E2866" s="272" t="s">
        <v>263</v>
      </c>
      <c r="F2866" s="272" t="s">
        <v>263</v>
      </c>
      <c r="G2866" s="272" t="s">
        <v>263</v>
      </c>
      <c r="H2866" s="272" t="s">
        <v>264</v>
      </c>
      <c r="I2866" s="272" t="s">
        <v>263</v>
      </c>
      <c r="J2866" s="272" t="s">
        <v>263</v>
      </c>
      <c r="K2866" s="272" t="s">
        <v>263</v>
      </c>
      <c r="L2866" s="272" t="s">
        <v>263</v>
      </c>
      <c r="M2866" s="272" t="s">
        <v>263</v>
      </c>
      <c r="N2866" s="272" t="s">
        <v>263</v>
      </c>
    </row>
    <row r="2867" spans="1:14">
      <c r="A2867" s="272">
        <v>813069</v>
      </c>
      <c r="B2867" s="272" t="s">
        <v>712</v>
      </c>
      <c r="C2867" s="272" t="s">
        <v>263</v>
      </c>
      <c r="D2867" s="272" t="s">
        <v>264</v>
      </c>
      <c r="E2867" s="272" t="s">
        <v>264</v>
      </c>
      <c r="F2867" s="272" t="s">
        <v>264</v>
      </c>
      <c r="G2867" s="272" t="s">
        <v>263</v>
      </c>
      <c r="H2867" s="272" t="s">
        <v>264</v>
      </c>
      <c r="I2867" s="272" t="s">
        <v>263</v>
      </c>
      <c r="J2867" s="272" t="s">
        <v>263</v>
      </c>
      <c r="K2867" s="272" t="s">
        <v>263</v>
      </c>
      <c r="L2867" s="272" t="s">
        <v>263</v>
      </c>
      <c r="M2867" s="272" t="s">
        <v>263</v>
      </c>
      <c r="N2867" s="272" t="s">
        <v>263</v>
      </c>
    </row>
    <row r="2868" spans="1:14">
      <c r="A2868" s="272">
        <v>813070</v>
      </c>
      <c r="B2868" s="272" t="s">
        <v>712</v>
      </c>
      <c r="C2868" s="272" t="s">
        <v>264</v>
      </c>
      <c r="D2868" s="272" t="s">
        <v>264</v>
      </c>
      <c r="E2868" s="272" t="s">
        <v>264</v>
      </c>
      <c r="F2868" s="272" t="s">
        <v>264</v>
      </c>
      <c r="G2868" s="272" t="s">
        <v>264</v>
      </c>
      <c r="H2868" s="272" t="s">
        <v>263</v>
      </c>
      <c r="I2868" s="272" t="s">
        <v>263</v>
      </c>
      <c r="J2868" s="272" t="s">
        <v>263</v>
      </c>
      <c r="K2868" s="272" t="s">
        <v>263</v>
      </c>
      <c r="L2868" s="272" t="s">
        <v>263</v>
      </c>
      <c r="M2868" s="272" t="s">
        <v>263</v>
      </c>
      <c r="N2868" s="272" t="s">
        <v>263</v>
      </c>
    </row>
    <row r="2869" spans="1:14">
      <c r="A2869" s="272">
        <v>813071</v>
      </c>
      <c r="B2869" s="272" t="s">
        <v>712</v>
      </c>
      <c r="C2869" s="272" t="s">
        <v>264</v>
      </c>
      <c r="D2869" s="272" t="s">
        <v>264</v>
      </c>
      <c r="E2869" s="272" t="s">
        <v>264</v>
      </c>
      <c r="F2869" s="272" t="s">
        <v>263</v>
      </c>
      <c r="G2869" s="272" t="s">
        <v>264</v>
      </c>
      <c r="H2869" s="272" t="s">
        <v>263</v>
      </c>
      <c r="I2869" s="272" t="s">
        <v>263</v>
      </c>
      <c r="J2869" s="272" t="s">
        <v>263</v>
      </c>
      <c r="K2869" s="272" t="s">
        <v>263</v>
      </c>
      <c r="L2869" s="272" t="s">
        <v>263</v>
      </c>
      <c r="M2869" s="272" t="s">
        <v>263</v>
      </c>
      <c r="N2869" s="272" t="s">
        <v>263</v>
      </c>
    </row>
    <row r="2870" spans="1:14">
      <c r="A2870" s="272">
        <v>813072</v>
      </c>
      <c r="B2870" s="272" t="s">
        <v>712</v>
      </c>
      <c r="C2870" s="272" t="s">
        <v>264</v>
      </c>
      <c r="D2870" s="272" t="s">
        <v>264</v>
      </c>
      <c r="E2870" s="272" t="s">
        <v>264</v>
      </c>
      <c r="F2870" s="272" t="s">
        <v>264</v>
      </c>
      <c r="G2870" s="272" t="s">
        <v>264</v>
      </c>
      <c r="H2870" s="272" t="s">
        <v>264</v>
      </c>
      <c r="I2870" s="272" t="s">
        <v>263</v>
      </c>
      <c r="J2870" s="272" t="s">
        <v>263</v>
      </c>
      <c r="K2870" s="272" t="s">
        <v>263</v>
      </c>
      <c r="L2870" s="272" t="s">
        <v>263</v>
      </c>
      <c r="M2870" s="272" t="s">
        <v>263</v>
      </c>
      <c r="N2870" s="272" t="s">
        <v>263</v>
      </c>
    </row>
    <row r="2871" spans="1:14">
      <c r="A2871" s="272">
        <v>813073</v>
      </c>
      <c r="B2871" s="272" t="s">
        <v>712</v>
      </c>
      <c r="C2871" s="272" t="s">
        <v>264</v>
      </c>
      <c r="D2871" s="272" t="s">
        <v>264</v>
      </c>
      <c r="E2871" s="272" t="s">
        <v>264</v>
      </c>
      <c r="F2871" s="272" t="s">
        <v>263</v>
      </c>
      <c r="G2871" s="272" t="s">
        <v>263</v>
      </c>
      <c r="H2871" s="272" t="s">
        <v>264</v>
      </c>
      <c r="I2871" s="272" t="s">
        <v>263</v>
      </c>
      <c r="J2871" s="272" t="s">
        <v>263</v>
      </c>
      <c r="K2871" s="272" t="s">
        <v>263</v>
      </c>
      <c r="L2871" s="272" t="s">
        <v>263</v>
      </c>
      <c r="M2871" s="272" t="s">
        <v>263</v>
      </c>
      <c r="N2871" s="272" t="s">
        <v>263</v>
      </c>
    </row>
    <row r="2872" spans="1:14">
      <c r="A2872" s="272">
        <v>813074</v>
      </c>
      <c r="B2872" s="272" t="s">
        <v>712</v>
      </c>
      <c r="C2872" s="272" t="s">
        <v>264</v>
      </c>
      <c r="D2872" s="272" t="s">
        <v>264</v>
      </c>
      <c r="E2872" s="272" t="s">
        <v>264</v>
      </c>
      <c r="F2872" s="272" t="s">
        <v>264</v>
      </c>
      <c r="G2872" s="272" t="s">
        <v>264</v>
      </c>
      <c r="H2872" s="272" t="s">
        <v>264</v>
      </c>
      <c r="I2872" s="272" t="s">
        <v>263</v>
      </c>
      <c r="J2872" s="272" t="s">
        <v>263</v>
      </c>
      <c r="K2872" s="272" t="s">
        <v>263</v>
      </c>
      <c r="L2872" s="272" t="s">
        <v>263</v>
      </c>
      <c r="M2872" s="272" t="s">
        <v>263</v>
      </c>
      <c r="N2872" s="272" t="s">
        <v>263</v>
      </c>
    </row>
    <row r="2873" spans="1:14">
      <c r="A2873" s="272">
        <v>813075</v>
      </c>
      <c r="B2873" s="272" t="s">
        <v>712</v>
      </c>
      <c r="C2873" s="272" t="s">
        <v>264</v>
      </c>
      <c r="D2873" s="272" t="s">
        <v>264</v>
      </c>
      <c r="E2873" s="272" t="s">
        <v>264</v>
      </c>
      <c r="F2873" s="272" t="s">
        <v>264</v>
      </c>
      <c r="G2873" s="272" t="s">
        <v>264</v>
      </c>
      <c r="H2873" s="272" t="s">
        <v>264</v>
      </c>
      <c r="I2873" s="272" t="s">
        <v>263</v>
      </c>
      <c r="J2873" s="272" t="s">
        <v>263</v>
      </c>
      <c r="K2873" s="272" t="s">
        <v>263</v>
      </c>
      <c r="L2873" s="272" t="s">
        <v>263</v>
      </c>
      <c r="M2873" s="272" t="s">
        <v>263</v>
      </c>
      <c r="N2873" s="272" t="s">
        <v>263</v>
      </c>
    </row>
    <row r="2874" spans="1:14">
      <c r="A2874" s="272">
        <v>813077</v>
      </c>
      <c r="B2874" s="272" t="s">
        <v>712</v>
      </c>
      <c r="C2874" s="272" t="s">
        <v>264</v>
      </c>
      <c r="D2874" s="272" t="s">
        <v>264</v>
      </c>
      <c r="E2874" s="272" t="s">
        <v>264</v>
      </c>
      <c r="F2874" s="272" t="s">
        <v>264</v>
      </c>
      <c r="G2874" s="272" t="s">
        <v>264</v>
      </c>
      <c r="H2874" s="272" t="s">
        <v>264</v>
      </c>
      <c r="I2874" s="272" t="s">
        <v>263</v>
      </c>
      <c r="J2874" s="272" t="s">
        <v>263</v>
      </c>
      <c r="K2874" s="272" t="s">
        <v>263</v>
      </c>
      <c r="L2874" s="272" t="s">
        <v>263</v>
      </c>
      <c r="M2874" s="272" t="s">
        <v>263</v>
      </c>
      <c r="N2874" s="272" t="s">
        <v>263</v>
      </c>
    </row>
    <row r="2875" spans="1:14">
      <c r="A2875" s="272">
        <v>813078</v>
      </c>
      <c r="B2875" s="272" t="s">
        <v>712</v>
      </c>
      <c r="C2875" s="272" t="s">
        <v>264</v>
      </c>
      <c r="D2875" s="272" t="s">
        <v>264</v>
      </c>
      <c r="E2875" s="272" t="s">
        <v>264</v>
      </c>
      <c r="F2875" s="272" t="s">
        <v>264</v>
      </c>
      <c r="G2875" s="272" t="s">
        <v>264</v>
      </c>
      <c r="H2875" s="272" t="s">
        <v>264</v>
      </c>
      <c r="I2875" s="272" t="s">
        <v>263</v>
      </c>
      <c r="J2875" s="272" t="s">
        <v>263</v>
      </c>
      <c r="K2875" s="272" t="s">
        <v>263</v>
      </c>
      <c r="L2875" s="272" t="s">
        <v>263</v>
      </c>
      <c r="M2875" s="272" t="s">
        <v>263</v>
      </c>
      <c r="N2875" s="272" t="s">
        <v>263</v>
      </c>
    </row>
    <row r="2876" spans="1:14">
      <c r="A2876" s="272">
        <v>813079</v>
      </c>
      <c r="B2876" s="272" t="s">
        <v>712</v>
      </c>
      <c r="C2876" s="272" t="s">
        <v>264</v>
      </c>
      <c r="D2876" s="272" t="s">
        <v>264</v>
      </c>
      <c r="E2876" s="272" t="s">
        <v>264</v>
      </c>
      <c r="F2876" s="272" t="s">
        <v>264</v>
      </c>
      <c r="G2876" s="272" t="s">
        <v>264</v>
      </c>
      <c r="H2876" s="272" t="s">
        <v>264</v>
      </c>
      <c r="I2876" s="272" t="s">
        <v>263</v>
      </c>
      <c r="J2876" s="272" t="s">
        <v>263</v>
      </c>
      <c r="K2876" s="272" t="s">
        <v>263</v>
      </c>
      <c r="L2876" s="272" t="s">
        <v>263</v>
      </c>
      <c r="M2876" s="272" t="s">
        <v>263</v>
      </c>
      <c r="N2876" s="272" t="s">
        <v>263</v>
      </c>
    </row>
    <row r="2877" spans="1:14">
      <c r="A2877" s="272">
        <v>813080</v>
      </c>
      <c r="B2877" s="272" t="s">
        <v>712</v>
      </c>
      <c r="C2877" s="272" t="s">
        <v>264</v>
      </c>
      <c r="D2877" s="272" t="s">
        <v>264</v>
      </c>
      <c r="E2877" s="272" t="s">
        <v>264</v>
      </c>
      <c r="F2877" s="272" t="s">
        <v>264</v>
      </c>
      <c r="G2877" s="272" t="s">
        <v>264</v>
      </c>
      <c r="H2877" s="272" t="s">
        <v>264</v>
      </c>
      <c r="I2877" s="272" t="s">
        <v>263</v>
      </c>
      <c r="J2877" s="272" t="s">
        <v>263</v>
      </c>
      <c r="K2877" s="272" t="s">
        <v>263</v>
      </c>
      <c r="L2877" s="272" t="s">
        <v>263</v>
      </c>
      <c r="M2877" s="272" t="s">
        <v>263</v>
      </c>
      <c r="N2877" s="272" t="s">
        <v>263</v>
      </c>
    </row>
    <row r="2878" spans="1:14">
      <c r="A2878" s="272">
        <v>813081</v>
      </c>
      <c r="B2878" s="272" t="s">
        <v>712</v>
      </c>
      <c r="C2878" s="272" t="s">
        <v>264</v>
      </c>
      <c r="D2878" s="272" t="s">
        <v>264</v>
      </c>
      <c r="E2878" s="272" t="s">
        <v>263</v>
      </c>
      <c r="F2878" s="272" t="s">
        <v>263</v>
      </c>
      <c r="G2878" s="272" t="s">
        <v>263</v>
      </c>
      <c r="H2878" s="272" t="s">
        <v>263</v>
      </c>
      <c r="I2878" s="272" t="s">
        <v>263</v>
      </c>
      <c r="J2878" s="272" t="s">
        <v>263</v>
      </c>
      <c r="K2878" s="272" t="s">
        <v>263</v>
      </c>
      <c r="L2878" s="272" t="s">
        <v>263</v>
      </c>
      <c r="M2878" s="272" t="s">
        <v>263</v>
      </c>
      <c r="N2878" s="272" t="s">
        <v>263</v>
      </c>
    </row>
    <row r="2879" spans="1:14">
      <c r="A2879" s="272">
        <v>813082</v>
      </c>
      <c r="B2879" s="272" t="s">
        <v>712</v>
      </c>
      <c r="C2879" s="272" t="s">
        <v>264</v>
      </c>
      <c r="D2879" s="272" t="s">
        <v>264</v>
      </c>
      <c r="E2879" s="272" t="s">
        <v>264</v>
      </c>
      <c r="F2879" s="272" t="s">
        <v>263</v>
      </c>
      <c r="G2879" s="272" t="s">
        <v>264</v>
      </c>
      <c r="H2879" s="272" t="s">
        <v>264</v>
      </c>
      <c r="I2879" s="272" t="s">
        <v>263</v>
      </c>
      <c r="J2879" s="272" t="s">
        <v>263</v>
      </c>
      <c r="K2879" s="272" t="s">
        <v>263</v>
      </c>
      <c r="L2879" s="272" t="s">
        <v>263</v>
      </c>
      <c r="M2879" s="272" t="s">
        <v>263</v>
      </c>
      <c r="N2879" s="272" t="s">
        <v>263</v>
      </c>
    </row>
    <row r="2880" spans="1:14">
      <c r="A2880" s="272">
        <v>813083</v>
      </c>
      <c r="B2880" s="272" t="s">
        <v>712</v>
      </c>
      <c r="C2880" s="272" t="s">
        <v>264</v>
      </c>
      <c r="D2880" s="272" t="s">
        <v>264</v>
      </c>
      <c r="E2880" s="272" t="s">
        <v>264</v>
      </c>
      <c r="F2880" s="272" t="s">
        <v>264</v>
      </c>
      <c r="G2880" s="272" t="s">
        <v>264</v>
      </c>
      <c r="H2880" s="272" t="s">
        <v>264</v>
      </c>
      <c r="I2880" s="272" t="s">
        <v>263</v>
      </c>
      <c r="J2880" s="272" t="s">
        <v>263</v>
      </c>
      <c r="K2880" s="272" t="s">
        <v>263</v>
      </c>
      <c r="L2880" s="272" t="s">
        <v>263</v>
      </c>
      <c r="M2880" s="272" t="s">
        <v>263</v>
      </c>
      <c r="N2880" s="272" t="s">
        <v>263</v>
      </c>
    </row>
    <row r="2881" spans="1:14">
      <c r="A2881" s="272">
        <v>813085</v>
      </c>
      <c r="B2881" s="272" t="s">
        <v>712</v>
      </c>
      <c r="C2881" s="272" t="s">
        <v>264</v>
      </c>
      <c r="D2881" s="272" t="s">
        <v>263</v>
      </c>
      <c r="E2881" s="272" t="s">
        <v>264</v>
      </c>
      <c r="F2881" s="272" t="s">
        <v>264</v>
      </c>
      <c r="G2881" s="272" t="s">
        <v>264</v>
      </c>
      <c r="H2881" s="272" t="s">
        <v>264</v>
      </c>
      <c r="I2881" s="272" t="s">
        <v>263</v>
      </c>
      <c r="J2881" s="272" t="s">
        <v>263</v>
      </c>
      <c r="K2881" s="272" t="s">
        <v>263</v>
      </c>
      <c r="L2881" s="272" t="s">
        <v>263</v>
      </c>
      <c r="M2881" s="272" t="s">
        <v>263</v>
      </c>
      <c r="N2881" s="272" t="s">
        <v>263</v>
      </c>
    </row>
    <row r="2882" spans="1:14">
      <c r="A2882" s="272">
        <v>813086</v>
      </c>
      <c r="B2882" s="272" t="s">
        <v>712</v>
      </c>
      <c r="C2882" s="272" t="s">
        <v>264</v>
      </c>
      <c r="D2882" s="272" t="s">
        <v>264</v>
      </c>
      <c r="E2882" s="272" t="s">
        <v>264</v>
      </c>
      <c r="F2882" s="272" t="s">
        <v>264</v>
      </c>
      <c r="G2882" s="272" t="s">
        <v>264</v>
      </c>
      <c r="H2882" s="272" t="s">
        <v>264</v>
      </c>
      <c r="I2882" s="272" t="s">
        <v>263</v>
      </c>
      <c r="J2882" s="272" t="s">
        <v>263</v>
      </c>
      <c r="K2882" s="272" t="s">
        <v>263</v>
      </c>
      <c r="L2882" s="272" t="s">
        <v>263</v>
      </c>
      <c r="M2882" s="272" t="s">
        <v>263</v>
      </c>
      <c r="N2882" s="272" t="s">
        <v>263</v>
      </c>
    </row>
    <row r="2883" spans="1:14">
      <c r="A2883" s="272">
        <v>813087</v>
      </c>
      <c r="B2883" s="272" t="s">
        <v>712</v>
      </c>
      <c r="C2883" s="272" t="s">
        <v>264</v>
      </c>
      <c r="D2883" s="272" t="s">
        <v>264</v>
      </c>
      <c r="E2883" s="272" t="s">
        <v>264</v>
      </c>
      <c r="F2883" s="272" t="s">
        <v>264</v>
      </c>
      <c r="G2883" s="272" t="s">
        <v>264</v>
      </c>
      <c r="H2883" s="272" t="s">
        <v>264</v>
      </c>
      <c r="I2883" s="272" t="s">
        <v>263</v>
      </c>
      <c r="J2883" s="272" t="s">
        <v>263</v>
      </c>
      <c r="K2883" s="272" t="s">
        <v>263</v>
      </c>
      <c r="L2883" s="272" t="s">
        <v>263</v>
      </c>
      <c r="M2883" s="272" t="s">
        <v>263</v>
      </c>
      <c r="N2883" s="272" t="s">
        <v>263</v>
      </c>
    </row>
    <row r="2884" spans="1:14">
      <c r="A2884" s="272">
        <v>813088</v>
      </c>
      <c r="B2884" s="272" t="s">
        <v>712</v>
      </c>
      <c r="C2884" s="272" t="s">
        <v>263</v>
      </c>
      <c r="D2884" s="272" t="s">
        <v>264</v>
      </c>
      <c r="E2884" s="272" t="s">
        <v>264</v>
      </c>
      <c r="F2884" s="272" t="s">
        <v>264</v>
      </c>
      <c r="G2884" s="272" t="s">
        <v>264</v>
      </c>
      <c r="H2884" s="272" t="s">
        <v>264</v>
      </c>
      <c r="I2884" s="272" t="s">
        <v>263</v>
      </c>
      <c r="J2884" s="272" t="s">
        <v>263</v>
      </c>
      <c r="K2884" s="272" t="s">
        <v>263</v>
      </c>
      <c r="L2884" s="272" t="s">
        <v>263</v>
      </c>
      <c r="M2884" s="272" t="s">
        <v>263</v>
      </c>
      <c r="N2884" s="272" t="s">
        <v>263</v>
      </c>
    </row>
    <row r="2885" spans="1:14">
      <c r="A2885" s="272">
        <v>813089</v>
      </c>
      <c r="B2885" s="272" t="s">
        <v>712</v>
      </c>
      <c r="C2885" s="272" t="s">
        <v>264</v>
      </c>
      <c r="D2885" s="272" t="s">
        <v>264</v>
      </c>
      <c r="E2885" s="272" t="s">
        <v>264</v>
      </c>
      <c r="F2885" s="272" t="s">
        <v>264</v>
      </c>
      <c r="G2885" s="272" t="s">
        <v>264</v>
      </c>
      <c r="H2885" s="272" t="s">
        <v>264</v>
      </c>
      <c r="I2885" s="272" t="s">
        <v>263</v>
      </c>
      <c r="J2885" s="272" t="s">
        <v>263</v>
      </c>
      <c r="K2885" s="272" t="s">
        <v>263</v>
      </c>
      <c r="L2885" s="272" t="s">
        <v>263</v>
      </c>
      <c r="M2885" s="272" t="s">
        <v>263</v>
      </c>
      <c r="N2885" s="272" t="s">
        <v>263</v>
      </c>
    </row>
    <row r="2886" spans="1:14">
      <c r="A2886" s="272">
        <v>813090</v>
      </c>
      <c r="B2886" s="272" t="s">
        <v>712</v>
      </c>
      <c r="C2886" s="272" t="s">
        <v>264</v>
      </c>
      <c r="D2886" s="272" t="s">
        <v>264</v>
      </c>
      <c r="E2886" s="272" t="s">
        <v>264</v>
      </c>
      <c r="F2886" s="272" t="s">
        <v>264</v>
      </c>
      <c r="G2886" s="272" t="s">
        <v>264</v>
      </c>
      <c r="H2886" s="272" t="s">
        <v>263</v>
      </c>
      <c r="I2886" s="272" t="s">
        <v>263</v>
      </c>
      <c r="J2886" s="272" t="s">
        <v>263</v>
      </c>
      <c r="K2886" s="272" t="s">
        <v>263</v>
      </c>
      <c r="L2886" s="272" t="s">
        <v>263</v>
      </c>
      <c r="M2886" s="272" t="s">
        <v>263</v>
      </c>
      <c r="N2886" s="272" t="s">
        <v>263</v>
      </c>
    </row>
    <row r="2887" spans="1:14">
      <c r="A2887" s="272">
        <v>813091</v>
      </c>
      <c r="B2887" s="272" t="s">
        <v>712</v>
      </c>
      <c r="C2887" s="272" t="s">
        <v>264</v>
      </c>
      <c r="D2887" s="272" t="s">
        <v>264</v>
      </c>
      <c r="E2887" s="272" t="s">
        <v>264</v>
      </c>
      <c r="F2887" s="272" t="s">
        <v>264</v>
      </c>
      <c r="G2887" s="272" t="s">
        <v>264</v>
      </c>
      <c r="H2887" s="272" t="s">
        <v>264</v>
      </c>
      <c r="I2887" s="272" t="s">
        <v>263</v>
      </c>
      <c r="J2887" s="272" t="s">
        <v>263</v>
      </c>
      <c r="K2887" s="272" t="s">
        <v>263</v>
      </c>
      <c r="L2887" s="272" t="s">
        <v>263</v>
      </c>
      <c r="M2887" s="272" t="s">
        <v>263</v>
      </c>
      <c r="N2887" s="272" t="s">
        <v>263</v>
      </c>
    </row>
    <row r="2888" spans="1:14">
      <c r="A2888" s="272">
        <v>813092</v>
      </c>
      <c r="B2888" s="272" t="s">
        <v>712</v>
      </c>
      <c r="C2888" s="272" t="s">
        <v>264</v>
      </c>
      <c r="D2888" s="272" t="s">
        <v>263</v>
      </c>
      <c r="E2888" s="272" t="s">
        <v>263</v>
      </c>
      <c r="F2888" s="272" t="s">
        <v>263</v>
      </c>
      <c r="G2888" s="272" t="s">
        <v>263</v>
      </c>
      <c r="H2888" s="272" t="s">
        <v>264</v>
      </c>
      <c r="I2888" s="272" t="s">
        <v>263</v>
      </c>
      <c r="J2888" s="272" t="s">
        <v>263</v>
      </c>
      <c r="K2888" s="272" t="s">
        <v>263</v>
      </c>
      <c r="L2888" s="272" t="s">
        <v>263</v>
      </c>
      <c r="M2888" s="272" t="s">
        <v>263</v>
      </c>
      <c r="N2888" s="272" t="s">
        <v>263</v>
      </c>
    </row>
    <row r="2889" spans="1:14">
      <c r="A2889" s="272">
        <v>813093</v>
      </c>
      <c r="B2889" s="272" t="s">
        <v>712</v>
      </c>
      <c r="C2889" s="272" t="s">
        <v>264</v>
      </c>
      <c r="D2889" s="272" t="s">
        <v>264</v>
      </c>
      <c r="E2889" s="272" t="s">
        <v>264</v>
      </c>
      <c r="F2889" s="272" t="s">
        <v>263</v>
      </c>
      <c r="G2889" s="272" t="s">
        <v>263</v>
      </c>
      <c r="H2889" s="272" t="s">
        <v>263</v>
      </c>
      <c r="I2889" s="272" t="s">
        <v>263</v>
      </c>
      <c r="J2889" s="272" t="s">
        <v>263</v>
      </c>
      <c r="K2889" s="272" t="s">
        <v>263</v>
      </c>
      <c r="L2889" s="272" t="s">
        <v>263</v>
      </c>
      <c r="M2889" s="272" t="s">
        <v>263</v>
      </c>
      <c r="N2889" s="272" t="s">
        <v>263</v>
      </c>
    </row>
    <row r="2890" spans="1:14">
      <c r="A2890" s="272">
        <v>813095</v>
      </c>
      <c r="B2890" s="272" t="s">
        <v>712</v>
      </c>
      <c r="C2890" s="272" t="s">
        <v>264</v>
      </c>
      <c r="D2890" s="272" t="s">
        <v>263</v>
      </c>
      <c r="E2890" s="272" t="s">
        <v>264</v>
      </c>
      <c r="F2890" s="272" t="s">
        <v>263</v>
      </c>
      <c r="G2890" s="272" t="s">
        <v>263</v>
      </c>
      <c r="H2890" s="272" t="s">
        <v>263</v>
      </c>
      <c r="I2890" s="272" t="s">
        <v>263</v>
      </c>
      <c r="J2890" s="272" t="s">
        <v>263</v>
      </c>
      <c r="K2890" s="272" t="s">
        <v>263</v>
      </c>
      <c r="L2890" s="272" t="s">
        <v>263</v>
      </c>
      <c r="M2890" s="272" t="s">
        <v>263</v>
      </c>
      <c r="N2890" s="272" t="s">
        <v>263</v>
      </c>
    </row>
    <row r="2891" spans="1:14">
      <c r="A2891" s="272">
        <v>813096</v>
      </c>
      <c r="B2891" s="272" t="s">
        <v>712</v>
      </c>
      <c r="C2891" s="272" t="s">
        <v>264</v>
      </c>
      <c r="D2891" s="272" t="s">
        <v>264</v>
      </c>
      <c r="E2891" s="272" t="s">
        <v>264</v>
      </c>
      <c r="F2891" s="272" t="s">
        <v>264</v>
      </c>
      <c r="G2891" s="272" t="s">
        <v>264</v>
      </c>
      <c r="H2891" s="272" t="s">
        <v>264</v>
      </c>
      <c r="I2891" s="272" t="s">
        <v>263</v>
      </c>
      <c r="J2891" s="272" t="s">
        <v>263</v>
      </c>
      <c r="K2891" s="272" t="s">
        <v>263</v>
      </c>
      <c r="L2891" s="272" t="s">
        <v>263</v>
      </c>
      <c r="M2891" s="272" t="s">
        <v>263</v>
      </c>
      <c r="N2891" s="272" t="s">
        <v>263</v>
      </c>
    </row>
    <row r="2892" spans="1:14">
      <c r="A2892" s="272">
        <v>813097</v>
      </c>
      <c r="B2892" s="272" t="s">
        <v>712</v>
      </c>
      <c r="C2892" s="272" t="s">
        <v>264</v>
      </c>
      <c r="D2892" s="272" t="s">
        <v>264</v>
      </c>
      <c r="E2892" s="272" t="s">
        <v>264</v>
      </c>
      <c r="F2892" s="272" t="s">
        <v>264</v>
      </c>
      <c r="G2892" s="272" t="s">
        <v>263</v>
      </c>
      <c r="H2892" s="272" t="s">
        <v>264</v>
      </c>
      <c r="I2892" s="272" t="s">
        <v>263</v>
      </c>
      <c r="J2892" s="272" t="s">
        <v>263</v>
      </c>
      <c r="K2892" s="272" t="s">
        <v>263</v>
      </c>
      <c r="L2892" s="272" t="s">
        <v>263</v>
      </c>
      <c r="M2892" s="272" t="s">
        <v>263</v>
      </c>
      <c r="N2892" s="272" t="s">
        <v>263</v>
      </c>
    </row>
    <row r="2893" spans="1:14">
      <c r="A2893" s="272">
        <v>813098</v>
      </c>
      <c r="B2893" s="272" t="s">
        <v>712</v>
      </c>
      <c r="C2893" s="272" t="s">
        <v>264</v>
      </c>
      <c r="D2893" s="272" t="s">
        <v>263</v>
      </c>
      <c r="E2893" s="272" t="s">
        <v>264</v>
      </c>
      <c r="F2893" s="272" t="s">
        <v>264</v>
      </c>
      <c r="G2893" s="272" t="s">
        <v>264</v>
      </c>
      <c r="H2893" s="272" t="s">
        <v>263</v>
      </c>
      <c r="I2893" s="272" t="s">
        <v>263</v>
      </c>
      <c r="J2893" s="272" t="s">
        <v>263</v>
      </c>
      <c r="K2893" s="272" t="s">
        <v>263</v>
      </c>
      <c r="L2893" s="272" t="s">
        <v>263</v>
      </c>
      <c r="M2893" s="272" t="s">
        <v>263</v>
      </c>
      <c r="N2893" s="272" t="s">
        <v>263</v>
      </c>
    </row>
    <row r="2894" spans="1:14">
      <c r="A2894" s="272">
        <v>813099</v>
      </c>
      <c r="B2894" s="272" t="s">
        <v>712</v>
      </c>
      <c r="C2894" s="272" t="s">
        <v>264</v>
      </c>
      <c r="D2894" s="272" t="s">
        <v>264</v>
      </c>
      <c r="E2894" s="272" t="s">
        <v>264</v>
      </c>
      <c r="F2894" s="272" t="s">
        <v>264</v>
      </c>
      <c r="G2894" s="272" t="s">
        <v>264</v>
      </c>
      <c r="H2894" s="272" t="s">
        <v>264</v>
      </c>
      <c r="I2894" s="272" t="s">
        <v>263</v>
      </c>
      <c r="J2894" s="272" t="s">
        <v>263</v>
      </c>
      <c r="K2894" s="272" t="s">
        <v>263</v>
      </c>
      <c r="L2894" s="272" t="s">
        <v>263</v>
      </c>
      <c r="M2894" s="272" t="s">
        <v>263</v>
      </c>
      <c r="N2894" s="272" t="s">
        <v>263</v>
      </c>
    </row>
    <row r="2895" spans="1:14">
      <c r="A2895" s="272">
        <v>813100</v>
      </c>
      <c r="B2895" s="272" t="s">
        <v>712</v>
      </c>
      <c r="C2895" s="272" t="s">
        <v>263</v>
      </c>
      <c r="D2895" s="272" t="s">
        <v>263</v>
      </c>
      <c r="E2895" s="272" t="s">
        <v>264</v>
      </c>
      <c r="F2895" s="272" t="s">
        <v>264</v>
      </c>
      <c r="G2895" s="272" t="s">
        <v>264</v>
      </c>
      <c r="H2895" s="272" t="s">
        <v>264</v>
      </c>
      <c r="I2895" s="272" t="s">
        <v>263</v>
      </c>
      <c r="J2895" s="272" t="s">
        <v>263</v>
      </c>
      <c r="K2895" s="272" t="s">
        <v>263</v>
      </c>
      <c r="L2895" s="272" t="s">
        <v>263</v>
      </c>
      <c r="M2895" s="272" t="s">
        <v>263</v>
      </c>
      <c r="N2895" s="272" t="s">
        <v>263</v>
      </c>
    </row>
    <row r="2896" spans="1:14">
      <c r="A2896" s="272">
        <v>813101</v>
      </c>
      <c r="B2896" s="272" t="s">
        <v>712</v>
      </c>
      <c r="C2896" s="272" t="s">
        <v>264</v>
      </c>
      <c r="D2896" s="272" t="s">
        <v>263</v>
      </c>
      <c r="E2896" s="272" t="s">
        <v>263</v>
      </c>
      <c r="F2896" s="272" t="s">
        <v>264</v>
      </c>
      <c r="G2896" s="272" t="s">
        <v>263</v>
      </c>
      <c r="H2896" s="272" t="s">
        <v>264</v>
      </c>
      <c r="I2896" s="272" t="s">
        <v>263</v>
      </c>
      <c r="J2896" s="272" t="s">
        <v>263</v>
      </c>
      <c r="K2896" s="272" t="s">
        <v>263</v>
      </c>
      <c r="L2896" s="272" t="s">
        <v>263</v>
      </c>
      <c r="M2896" s="272" t="s">
        <v>263</v>
      </c>
      <c r="N2896" s="272" t="s">
        <v>263</v>
      </c>
    </row>
    <row r="2897" spans="1:14">
      <c r="A2897" s="272">
        <v>813102</v>
      </c>
      <c r="B2897" s="272" t="s">
        <v>712</v>
      </c>
      <c r="C2897" s="272" t="s">
        <v>264</v>
      </c>
      <c r="D2897" s="272" t="s">
        <v>263</v>
      </c>
      <c r="E2897" s="272" t="s">
        <v>263</v>
      </c>
      <c r="F2897" s="272" t="s">
        <v>264</v>
      </c>
      <c r="G2897" s="272" t="s">
        <v>263</v>
      </c>
      <c r="H2897" s="272" t="s">
        <v>264</v>
      </c>
      <c r="I2897" s="272" t="s">
        <v>263</v>
      </c>
      <c r="J2897" s="272" t="s">
        <v>263</v>
      </c>
      <c r="K2897" s="272" t="s">
        <v>263</v>
      </c>
      <c r="L2897" s="272" t="s">
        <v>263</v>
      </c>
      <c r="M2897" s="272" t="s">
        <v>263</v>
      </c>
      <c r="N2897" s="272" t="s">
        <v>263</v>
      </c>
    </row>
    <row r="2898" spans="1:14">
      <c r="A2898" s="272">
        <v>813103</v>
      </c>
      <c r="B2898" s="272" t="s">
        <v>712</v>
      </c>
      <c r="C2898" s="272" t="s">
        <v>264</v>
      </c>
      <c r="D2898" s="272" t="s">
        <v>263</v>
      </c>
      <c r="E2898" s="272" t="s">
        <v>263</v>
      </c>
      <c r="F2898" s="272" t="s">
        <v>264</v>
      </c>
      <c r="G2898" s="272" t="s">
        <v>264</v>
      </c>
      <c r="H2898" s="272" t="s">
        <v>263</v>
      </c>
      <c r="I2898" s="272" t="s">
        <v>263</v>
      </c>
      <c r="J2898" s="272" t="s">
        <v>263</v>
      </c>
      <c r="K2898" s="272" t="s">
        <v>263</v>
      </c>
      <c r="L2898" s="272" t="s">
        <v>263</v>
      </c>
      <c r="M2898" s="272" t="s">
        <v>263</v>
      </c>
      <c r="N2898" s="272" t="s">
        <v>263</v>
      </c>
    </row>
    <row r="2899" spans="1:14">
      <c r="A2899" s="272">
        <v>813104</v>
      </c>
      <c r="B2899" s="272" t="s">
        <v>712</v>
      </c>
      <c r="C2899" s="272" t="s">
        <v>264</v>
      </c>
      <c r="D2899" s="272" t="s">
        <v>263</v>
      </c>
      <c r="E2899" s="272" t="s">
        <v>263</v>
      </c>
      <c r="F2899" s="272" t="s">
        <v>263</v>
      </c>
      <c r="G2899" s="272" t="s">
        <v>263</v>
      </c>
      <c r="H2899" s="272" t="s">
        <v>264</v>
      </c>
      <c r="I2899" s="272" t="s">
        <v>263</v>
      </c>
      <c r="J2899" s="272" t="s">
        <v>263</v>
      </c>
      <c r="K2899" s="272" t="s">
        <v>263</v>
      </c>
      <c r="L2899" s="272" t="s">
        <v>263</v>
      </c>
      <c r="M2899" s="272" t="s">
        <v>263</v>
      </c>
      <c r="N2899" s="272" t="s">
        <v>263</v>
      </c>
    </row>
    <row r="2900" spans="1:14">
      <c r="A2900" s="272">
        <v>813105</v>
      </c>
      <c r="B2900" s="272" t="s">
        <v>712</v>
      </c>
      <c r="C2900" s="272" t="s">
        <v>264</v>
      </c>
      <c r="D2900" s="272" t="s">
        <v>263</v>
      </c>
      <c r="E2900" s="272" t="s">
        <v>264</v>
      </c>
      <c r="F2900" s="272" t="s">
        <v>264</v>
      </c>
      <c r="G2900" s="272" t="s">
        <v>264</v>
      </c>
      <c r="H2900" s="272" t="s">
        <v>263</v>
      </c>
      <c r="I2900" s="272" t="s">
        <v>263</v>
      </c>
      <c r="J2900" s="272" t="s">
        <v>263</v>
      </c>
      <c r="K2900" s="272" t="s">
        <v>263</v>
      </c>
      <c r="L2900" s="272" t="s">
        <v>263</v>
      </c>
      <c r="M2900" s="272" t="s">
        <v>263</v>
      </c>
      <c r="N2900" s="272" t="s">
        <v>263</v>
      </c>
    </row>
    <row r="2901" spans="1:14">
      <c r="A2901" s="272">
        <v>813106</v>
      </c>
      <c r="B2901" s="272" t="s">
        <v>712</v>
      </c>
      <c r="C2901" s="272" t="s">
        <v>263</v>
      </c>
      <c r="D2901" s="272" t="s">
        <v>263</v>
      </c>
      <c r="E2901" s="272" t="s">
        <v>263</v>
      </c>
      <c r="F2901" s="272" t="s">
        <v>264</v>
      </c>
      <c r="G2901" s="272" t="s">
        <v>264</v>
      </c>
      <c r="H2901" s="272" t="s">
        <v>263</v>
      </c>
      <c r="I2901" s="272" t="s">
        <v>263</v>
      </c>
      <c r="J2901" s="272" t="s">
        <v>263</v>
      </c>
      <c r="K2901" s="272" t="s">
        <v>263</v>
      </c>
      <c r="L2901" s="272" t="s">
        <v>263</v>
      </c>
      <c r="M2901" s="272" t="s">
        <v>263</v>
      </c>
      <c r="N2901" s="272" t="s">
        <v>263</v>
      </c>
    </row>
    <row r="2902" spans="1:14">
      <c r="A2902" s="272">
        <v>813107</v>
      </c>
      <c r="B2902" s="272" t="s">
        <v>712</v>
      </c>
      <c r="C2902" s="272" t="s">
        <v>264</v>
      </c>
      <c r="D2902" s="272" t="s">
        <v>264</v>
      </c>
      <c r="E2902" s="272" t="s">
        <v>263</v>
      </c>
      <c r="F2902" s="272" t="s">
        <v>263</v>
      </c>
      <c r="G2902" s="272" t="s">
        <v>264</v>
      </c>
      <c r="H2902" s="272" t="s">
        <v>264</v>
      </c>
      <c r="I2902" s="272" t="s">
        <v>263</v>
      </c>
      <c r="J2902" s="272" t="s">
        <v>263</v>
      </c>
      <c r="K2902" s="272" t="s">
        <v>263</v>
      </c>
      <c r="L2902" s="272" t="s">
        <v>263</v>
      </c>
      <c r="M2902" s="272" t="s">
        <v>263</v>
      </c>
      <c r="N2902" s="272" t="s">
        <v>263</v>
      </c>
    </row>
    <row r="2903" spans="1:14">
      <c r="A2903" s="272">
        <v>813108</v>
      </c>
      <c r="B2903" s="272" t="s">
        <v>712</v>
      </c>
      <c r="C2903" s="272" t="s">
        <v>264</v>
      </c>
      <c r="D2903" s="272" t="s">
        <v>264</v>
      </c>
      <c r="E2903" s="272" t="s">
        <v>263</v>
      </c>
      <c r="F2903" s="272" t="s">
        <v>264</v>
      </c>
      <c r="G2903" s="272" t="s">
        <v>264</v>
      </c>
      <c r="H2903" s="272" t="s">
        <v>263</v>
      </c>
      <c r="I2903" s="272" t="s">
        <v>263</v>
      </c>
      <c r="J2903" s="272" t="s">
        <v>263</v>
      </c>
      <c r="K2903" s="272" t="s">
        <v>263</v>
      </c>
      <c r="L2903" s="272" t="s">
        <v>263</v>
      </c>
      <c r="M2903" s="272" t="s">
        <v>263</v>
      </c>
      <c r="N2903" s="272" t="s">
        <v>263</v>
      </c>
    </row>
    <row r="2904" spans="1:14">
      <c r="A2904" s="272">
        <v>813109</v>
      </c>
      <c r="B2904" s="272" t="s">
        <v>712</v>
      </c>
      <c r="C2904" s="272" t="s">
        <v>264</v>
      </c>
      <c r="D2904" s="272" t="s">
        <v>264</v>
      </c>
      <c r="E2904" s="272" t="s">
        <v>264</v>
      </c>
      <c r="F2904" s="272" t="s">
        <v>264</v>
      </c>
      <c r="G2904" s="272" t="s">
        <v>263</v>
      </c>
      <c r="H2904" s="272" t="s">
        <v>264</v>
      </c>
      <c r="I2904" s="272" t="s">
        <v>263</v>
      </c>
      <c r="J2904" s="272" t="s">
        <v>263</v>
      </c>
      <c r="K2904" s="272" t="s">
        <v>263</v>
      </c>
      <c r="L2904" s="272" t="s">
        <v>263</v>
      </c>
      <c r="M2904" s="272" t="s">
        <v>263</v>
      </c>
      <c r="N2904" s="272" t="s">
        <v>263</v>
      </c>
    </row>
    <row r="2905" spans="1:14">
      <c r="A2905" s="272">
        <v>813110</v>
      </c>
      <c r="B2905" s="272" t="s">
        <v>712</v>
      </c>
      <c r="C2905" s="272" t="s">
        <v>264</v>
      </c>
      <c r="D2905" s="272" t="s">
        <v>264</v>
      </c>
      <c r="E2905" s="272" t="s">
        <v>264</v>
      </c>
      <c r="F2905" s="272" t="s">
        <v>264</v>
      </c>
      <c r="G2905" s="272" t="s">
        <v>264</v>
      </c>
      <c r="H2905" s="272" t="s">
        <v>264</v>
      </c>
      <c r="I2905" s="272" t="s">
        <v>263</v>
      </c>
      <c r="J2905" s="272" t="s">
        <v>263</v>
      </c>
      <c r="K2905" s="272" t="s">
        <v>263</v>
      </c>
      <c r="L2905" s="272" t="s">
        <v>263</v>
      </c>
      <c r="M2905" s="272" t="s">
        <v>263</v>
      </c>
      <c r="N2905" s="272" t="s">
        <v>263</v>
      </c>
    </row>
    <row r="2906" spans="1:14">
      <c r="A2906" s="272">
        <v>813111</v>
      </c>
      <c r="B2906" s="272" t="s">
        <v>712</v>
      </c>
      <c r="C2906" s="272" t="s">
        <v>264</v>
      </c>
      <c r="D2906" s="272" t="s">
        <v>263</v>
      </c>
      <c r="E2906" s="272" t="s">
        <v>264</v>
      </c>
      <c r="F2906" s="272" t="s">
        <v>264</v>
      </c>
      <c r="G2906" s="272" t="s">
        <v>263</v>
      </c>
      <c r="H2906" s="272" t="s">
        <v>264</v>
      </c>
      <c r="I2906" s="272" t="s">
        <v>263</v>
      </c>
      <c r="J2906" s="272" t="s">
        <v>263</v>
      </c>
      <c r="K2906" s="272" t="s">
        <v>263</v>
      </c>
      <c r="L2906" s="272" t="s">
        <v>263</v>
      </c>
      <c r="M2906" s="272" t="s">
        <v>263</v>
      </c>
      <c r="N2906" s="272" t="s">
        <v>263</v>
      </c>
    </row>
    <row r="2907" spans="1:14">
      <c r="A2907" s="272">
        <v>813112</v>
      </c>
      <c r="B2907" s="272" t="s">
        <v>712</v>
      </c>
      <c r="C2907" s="272" t="s">
        <v>264</v>
      </c>
      <c r="D2907" s="272" t="s">
        <v>264</v>
      </c>
      <c r="E2907" s="272" t="s">
        <v>264</v>
      </c>
      <c r="F2907" s="272" t="s">
        <v>264</v>
      </c>
      <c r="G2907" s="272" t="s">
        <v>264</v>
      </c>
      <c r="H2907" s="272" t="s">
        <v>264</v>
      </c>
      <c r="I2907" s="272" t="s">
        <v>263</v>
      </c>
      <c r="J2907" s="272" t="s">
        <v>263</v>
      </c>
      <c r="K2907" s="272" t="s">
        <v>263</v>
      </c>
      <c r="L2907" s="272" t="s">
        <v>263</v>
      </c>
      <c r="M2907" s="272" t="s">
        <v>263</v>
      </c>
      <c r="N2907" s="272" t="s">
        <v>263</v>
      </c>
    </row>
    <row r="2908" spans="1:14">
      <c r="A2908" s="272">
        <v>813113</v>
      </c>
      <c r="B2908" s="272" t="s">
        <v>712</v>
      </c>
      <c r="C2908" s="272" t="s">
        <v>264</v>
      </c>
      <c r="D2908" s="272" t="s">
        <v>264</v>
      </c>
      <c r="E2908" s="272" t="s">
        <v>264</v>
      </c>
      <c r="F2908" s="272" t="s">
        <v>264</v>
      </c>
      <c r="G2908" s="272" t="s">
        <v>264</v>
      </c>
      <c r="H2908" s="272" t="s">
        <v>264</v>
      </c>
      <c r="I2908" s="272" t="s">
        <v>263</v>
      </c>
      <c r="J2908" s="272" t="s">
        <v>263</v>
      </c>
      <c r="K2908" s="272" t="s">
        <v>263</v>
      </c>
      <c r="L2908" s="272" t="s">
        <v>263</v>
      </c>
      <c r="M2908" s="272" t="s">
        <v>263</v>
      </c>
      <c r="N2908" s="272" t="s">
        <v>263</v>
      </c>
    </row>
    <row r="2909" spans="1:14">
      <c r="A2909" s="272">
        <v>813114</v>
      </c>
      <c r="B2909" s="272" t="s">
        <v>712</v>
      </c>
      <c r="C2909" s="272" t="s">
        <v>264</v>
      </c>
      <c r="D2909" s="272" t="s">
        <v>264</v>
      </c>
      <c r="E2909" s="272" t="s">
        <v>264</v>
      </c>
      <c r="F2909" s="272" t="s">
        <v>264</v>
      </c>
      <c r="G2909" s="272" t="s">
        <v>264</v>
      </c>
      <c r="H2909" s="272" t="s">
        <v>264</v>
      </c>
      <c r="I2909" s="272" t="s">
        <v>263</v>
      </c>
      <c r="J2909" s="272" t="s">
        <v>263</v>
      </c>
      <c r="K2909" s="272" t="s">
        <v>263</v>
      </c>
      <c r="L2909" s="272" t="s">
        <v>263</v>
      </c>
      <c r="M2909" s="272" t="s">
        <v>263</v>
      </c>
      <c r="N2909" s="272" t="s">
        <v>263</v>
      </c>
    </row>
    <row r="2910" spans="1:14">
      <c r="A2910" s="272">
        <v>813115</v>
      </c>
      <c r="B2910" s="272" t="s">
        <v>712</v>
      </c>
      <c r="C2910" s="272" t="s">
        <v>264</v>
      </c>
      <c r="D2910" s="272" t="s">
        <v>264</v>
      </c>
      <c r="E2910" s="272" t="s">
        <v>264</v>
      </c>
      <c r="F2910" s="272" t="s">
        <v>264</v>
      </c>
      <c r="G2910" s="272" t="s">
        <v>264</v>
      </c>
      <c r="H2910" s="272" t="s">
        <v>264</v>
      </c>
      <c r="I2910" s="272" t="s">
        <v>263</v>
      </c>
      <c r="J2910" s="272" t="s">
        <v>263</v>
      </c>
      <c r="K2910" s="272" t="s">
        <v>263</v>
      </c>
      <c r="L2910" s="272" t="s">
        <v>263</v>
      </c>
      <c r="M2910" s="272" t="s">
        <v>263</v>
      </c>
      <c r="N2910" s="272" t="s">
        <v>263</v>
      </c>
    </row>
    <row r="2911" spans="1:14">
      <c r="A2911" s="272">
        <v>813116</v>
      </c>
      <c r="B2911" s="272" t="s">
        <v>712</v>
      </c>
      <c r="C2911" s="272" t="s">
        <v>264</v>
      </c>
      <c r="D2911" s="272" t="s">
        <v>264</v>
      </c>
      <c r="E2911" s="272" t="s">
        <v>264</v>
      </c>
      <c r="F2911" s="272" t="s">
        <v>264</v>
      </c>
      <c r="G2911" s="272" t="s">
        <v>264</v>
      </c>
      <c r="H2911" s="272" t="s">
        <v>264</v>
      </c>
      <c r="I2911" s="272" t="s">
        <v>263</v>
      </c>
      <c r="J2911" s="272" t="s">
        <v>263</v>
      </c>
      <c r="K2911" s="272" t="s">
        <v>263</v>
      </c>
      <c r="L2911" s="272" t="s">
        <v>263</v>
      </c>
      <c r="M2911" s="272" t="s">
        <v>263</v>
      </c>
      <c r="N2911" s="272" t="s">
        <v>263</v>
      </c>
    </row>
    <row r="2912" spans="1:14">
      <c r="A2912" s="272">
        <v>813117</v>
      </c>
      <c r="B2912" s="272" t="s">
        <v>712</v>
      </c>
      <c r="C2912" s="272" t="s">
        <v>263</v>
      </c>
      <c r="D2912" s="272" t="s">
        <v>264</v>
      </c>
      <c r="E2912" s="272" t="s">
        <v>263</v>
      </c>
      <c r="F2912" s="272" t="s">
        <v>264</v>
      </c>
      <c r="G2912" s="272" t="s">
        <v>264</v>
      </c>
      <c r="H2912" s="272" t="s">
        <v>264</v>
      </c>
      <c r="I2912" s="272" t="s">
        <v>263</v>
      </c>
      <c r="J2912" s="272" t="s">
        <v>263</v>
      </c>
      <c r="K2912" s="272" t="s">
        <v>263</v>
      </c>
      <c r="L2912" s="272" t="s">
        <v>263</v>
      </c>
      <c r="M2912" s="272" t="s">
        <v>263</v>
      </c>
      <c r="N2912" s="272" t="s">
        <v>263</v>
      </c>
    </row>
    <row r="2913" spans="1:14">
      <c r="A2913" s="272">
        <v>813118</v>
      </c>
      <c r="B2913" s="272" t="s">
        <v>712</v>
      </c>
      <c r="C2913" s="272" t="s">
        <v>264</v>
      </c>
      <c r="D2913" s="272" t="s">
        <v>264</v>
      </c>
      <c r="E2913" s="272" t="s">
        <v>264</v>
      </c>
      <c r="F2913" s="272" t="s">
        <v>264</v>
      </c>
      <c r="G2913" s="272" t="s">
        <v>264</v>
      </c>
      <c r="H2913" s="272" t="s">
        <v>264</v>
      </c>
      <c r="I2913" s="272" t="s">
        <v>263</v>
      </c>
      <c r="J2913" s="272" t="s">
        <v>263</v>
      </c>
      <c r="K2913" s="272" t="s">
        <v>263</v>
      </c>
      <c r="L2913" s="272" t="s">
        <v>263</v>
      </c>
      <c r="M2913" s="272" t="s">
        <v>263</v>
      </c>
      <c r="N2913" s="272" t="s">
        <v>263</v>
      </c>
    </row>
    <row r="2914" spans="1:14">
      <c r="A2914" s="272">
        <v>813119</v>
      </c>
      <c r="B2914" s="272" t="s">
        <v>712</v>
      </c>
      <c r="C2914" s="272" t="s">
        <v>264</v>
      </c>
      <c r="D2914" s="272" t="s">
        <v>264</v>
      </c>
      <c r="E2914" s="272" t="s">
        <v>264</v>
      </c>
      <c r="F2914" s="272" t="s">
        <v>264</v>
      </c>
      <c r="G2914" s="272" t="s">
        <v>264</v>
      </c>
      <c r="H2914" s="272" t="s">
        <v>264</v>
      </c>
      <c r="I2914" s="272" t="s">
        <v>263</v>
      </c>
      <c r="J2914" s="272" t="s">
        <v>263</v>
      </c>
      <c r="K2914" s="272" t="s">
        <v>263</v>
      </c>
      <c r="L2914" s="272" t="s">
        <v>263</v>
      </c>
      <c r="M2914" s="272" t="s">
        <v>263</v>
      </c>
      <c r="N2914" s="272" t="s">
        <v>263</v>
      </c>
    </row>
    <row r="2915" spans="1:14">
      <c r="A2915" s="272">
        <v>813120</v>
      </c>
      <c r="B2915" s="272" t="s">
        <v>712</v>
      </c>
      <c r="C2915" s="272" t="s">
        <v>264</v>
      </c>
      <c r="D2915" s="272" t="s">
        <v>263</v>
      </c>
      <c r="E2915" s="272" t="s">
        <v>263</v>
      </c>
      <c r="F2915" s="272" t="s">
        <v>264</v>
      </c>
      <c r="G2915" s="272" t="s">
        <v>264</v>
      </c>
      <c r="H2915" s="272" t="s">
        <v>264</v>
      </c>
      <c r="I2915" s="272" t="s">
        <v>263</v>
      </c>
      <c r="J2915" s="272" t="s">
        <v>263</v>
      </c>
      <c r="K2915" s="272" t="s">
        <v>263</v>
      </c>
      <c r="L2915" s="272" t="s">
        <v>263</v>
      </c>
      <c r="M2915" s="272" t="s">
        <v>263</v>
      </c>
      <c r="N2915" s="272" t="s">
        <v>263</v>
      </c>
    </row>
    <row r="2916" spans="1:14">
      <c r="A2916" s="272">
        <v>813121</v>
      </c>
      <c r="B2916" s="272" t="s">
        <v>712</v>
      </c>
      <c r="C2916" s="272" t="s">
        <v>264</v>
      </c>
      <c r="D2916" s="272" t="s">
        <v>263</v>
      </c>
      <c r="E2916" s="272" t="s">
        <v>263</v>
      </c>
      <c r="F2916" s="272" t="s">
        <v>263</v>
      </c>
      <c r="G2916" s="272" t="s">
        <v>264</v>
      </c>
      <c r="H2916" s="272" t="s">
        <v>264</v>
      </c>
      <c r="I2916" s="272" t="s">
        <v>263</v>
      </c>
      <c r="J2916" s="272" t="s">
        <v>263</v>
      </c>
      <c r="K2916" s="272" t="s">
        <v>263</v>
      </c>
      <c r="L2916" s="272" t="s">
        <v>263</v>
      </c>
      <c r="M2916" s="272" t="s">
        <v>263</v>
      </c>
      <c r="N2916" s="272" t="s">
        <v>263</v>
      </c>
    </row>
    <row r="2917" spans="1:14">
      <c r="A2917" s="272">
        <v>813122</v>
      </c>
      <c r="B2917" s="272" t="s">
        <v>712</v>
      </c>
      <c r="C2917" s="272" t="s">
        <v>264</v>
      </c>
      <c r="D2917" s="272" t="s">
        <v>264</v>
      </c>
      <c r="E2917" s="272" t="s">
        <v>264</v>
      </c>
      <c r="F2917" s="272" t="s">
        <v>264</v>
      </c>
      <c r="G2917" s="272" t="s">
        <v>264</v>
      </c>
      <c r="H2917" s="272" t="s">
        <v>264</v>
      </c>
      <c r="I2917" s="272" t="s">
        <v>263</v>
      </c>
      <c r="J2917" s="272" t="s">
        <v>263</v>
      </c>
      <c r="K2917" s="272" t="s">
        <v>263</v>
      </c>
      <c r="L2917" s="272" t="s">
        <v>263</v>
      </c>
      <c r="M2917" s="272" t="s">
        <v>263</v>
      </c>
      <c r="N2917" s="272" t="s">
        <v>263</v>
      </c>
    </row>
    <row r="2918" spans="1:14">
      <c r="A2918" s="272">
        <v>813123</v>
      </c>
      <c r="B2918" s="272" t="s">
        <v>712</v>
      </c>
      <c r="C2918" s="272" t="s">
        <v>264</v>
      </c>
      <c r="D2918" s="272" t="s">
        <v>264</v>
      </c>
      <c r="E2918" s="272" t="s">
        <v>264</v>
      </c>
      <c r="F2918" s="272" t="s">
        <v>264</v>
      </c>
      <c r="G2918" s="272" t="s">
        <v>263</v>
      </c>
      <c r="H2918" s="272" t="s">
        <v>263</v>
      </c>
      <c r="I2918" s="272" t="s">
        <v>263</v>
      </c>
      <c r="J2918" s="272" t="s">
        <v>263</v>
      </c>
      <c r="K2918" s="272" t="s">
        <v>263</v>
      </c>
      <c r="L2918" s="272" t="s">
        <v>263</v>
      </c>
      <c r="M2918" s="272" t="s">
        <v>263</v>
      </c>
      <c r="N2918" s="272" t="s">
        <v>263</v>
      </c>
    </row>
    <row r="2919" spans="1:14">
      <c r="A2919" s="272">
        <v>813124</v>
      </c>
      <c r="B2919" s="272" t="s">
        <v>712</v>
      </c>
      <c r="C2919" s="272" t="s">
        <v>264</v>
      </c>
      <c r="D2919" s="272" t="s">
        <v>264</v>
      </c>
      <c r="E2919" s="272" t="s">
        <v>264</v>
      </c>
      <c r="F2919" s="272" t="s">
        <v>264</v>
      </c>
      <c r="G2919" s="272" t="s">
        <v>264</v>
      </c>
      <c r="H2919" s="272" t="s">
        <v>264</v>
      </c>
      <c r="I2919" s="272" t="s">
        <v>263</v>
      </c>
      <c r="J2919" s="272" t="s">
        <v>263</v>
      </c>
      <c r="K2919" s="272" t="s">
        <v>263</v>
      </c>
      <c r="L2919" s="272" t="s">
        <v>263</v>
      </c>
      <c r="M2919" s="272" t="s">
        <v>263</v>
      </c>
      <c r="N2919" s="272" t="s">
        <v>263</v>
      </c>
    </row>
    <row r="2920" spans="1:14">
      <c r="A2920" s="272">
        <v>813125</v>
      </c>
      <c r="B2920" s="272" t="s">
        <v>712</v>
      </c>
      <c r="C2920" s="272" t="s">
        <v>264</v>
      </c>
      <c r="D2920" s="272" t="s">
        <v>264</v>
      </c>
      <c r="E2920" s="272" t="s">
        <v>264</v>
      </c>
      <c r="F2920" s="272" t="s">
        <v>264</v>
      </c>
      <c r="G2920" s="272" t="s">
        <v>264</v>
      </c>
      <c r="H2920" s="272" t="s">
        <v>264</v>
      </c>
      <c r="I2920" s="272" t="s">
        <v>263</v>
      </c>
      <c r="J2920" s="272" t="s">
        <v>263</v>
      </c>
      <c r="K2920" s="272" t="s">
        <v>263</v>
      </c>
      <c r="L2920" s="272" t="s">
        <v>263</v>
      </c>
      <c r="M2920" s="272" t="s">
        <v>263</v>
      </c>
      <c r="N2920" s="272" t="s">
        <v>263</v>
      </c>
    </row>
    <row r="2921" spans="1:14">
      <c r="A2921" s="272">
        <v>813127</v>
      </c>
      <c r="B2921" s="272" t="s">
        <v>712</v>
      </c>
      <c r="C2921" s="272" t="s">
        <v>264</v>
      </c>
      <c r="D2921" s="272" t="s">
        <v>264</v>
      </c>
      <c r="E2921" s="272" t="s">
        <v>264</v>
      </c>
      <c r="F2921" s="272" t="s">
        <v>264</v>
      </c>
      <c r="G2921" s="272" t="s">
        <v>264</v>
      </c>
      <c r="H2921" s="272" t="s">
        <v>264</v>
      </c>
      <c r="I2921" s="272" t="s">
        <v>263</v>
      </c>
      <c r="J2921" s="272" t="s">
        <v>263</v>
      </c>
      <c r="K2921" s="272" t="s">
        <v>263</v>
      </c>
      <c r="L2921" s="272" t="s">
        <v>263</v>
      </c>
      <c r="M2921" s="272" t="s">
        <v>263</v>
      </c>
      <c r="N2921" s="272" t="s">
        <v>263</v>
      </c>
    </row>
    <row r="2922" spans="1:14">
      <c r="A2922" s="272">
        <v>813128</v>
      </c>
      <c r="B2922" s="272" t="s">
        <v>712</v>
      </c>
      <c r="C2922" s="272" t="s">
        <v>264</v>
      </c>
      <c r="D2922" s="272" t="s">
        <v>264</v>
      </c>
      <c r="E2922" s="272" t="s">
        <v>264</v>
      </c>
      <c r="F2922" s="272" t="s">
        <v>264</v>
      </c>
      <c r="G2922" s="272" t="s">
        <v>264</v>
      </c>
      <c r="H2922" s="272" t="s">
        <v>264</v>
      </c>
      <c r="I2922" s="272" t="s">
        <v>263</v>
      </c>
      <c r="J2922" s="272" t="s">
        <v>263</v>
      </c>
      <c r="K2922" s="272" t="s">
        <v>263</v>
      </c>
      <c r="L2922" s="272" t="s">
        <v>263</v>
      </c>
      <c r="M2922" s="272" t="s">
        <v>263</v>
      </c>
      <c r="N2922" s="272" t="s">
        <v>263</v>
      </c>
    </row>
    <row r="2923" spans="1:14">
      <c r="A2923" s="272">
        <v>813129</v>
      </c>
      <c r="B2923" s="272" t="s">
        <v>712</v>
      </c>
      <c r="C2923" s="272" t="s">
        <v>264</v>
      </c>
      <c r="D2923" s="272" t="s">
        <v>264</v>
      </c>
      <c r="E2923" s="272" t="s">
        <v>263</v>
      </c>
      <c r="F2923" s="272" t="s">
        <v>264</v>
      </c>
      <c r="G2923" s="272" t="s">
        <v>264</v>
      </c>
      <c r="H2923" s="272" t="s">
        <v>263</v>
      </c>
      <c r="I2923" s="272" t="s">
        <v>263</v>
      </c>
      <c r="J2923" s="272" t="s">
        <v>263</v>
      </c>
      <c r="K2923" s="272" t="s">
        <v>263</v>
      </c>
      <c r="L2923" s="272" t="s">
        <v>263</v>
      </c>
      <c r="M2923" s="272" t="s">
        <v>263</v>
      </c>
      <c r="N2923" s="272" t="s">
        <v>263</v>
      </c>
    </row>
    <row r="2924" spans="1:14">
      <c r="A2924" s="272">
        <v>813130</v>
      </c>
      <c r="B2924" s="272" t="s">
        <v>712</v>
      </c>
      <c r="C2924" s="272" t="s">
        <v>264</v>
      </c>
      <c r="D2924" s="272" t="s">
        <v>264</v>
      </c>
      <c r="E2924" s="272" t="s">
        <v>263</v>
      </c>
      <c r="F2924" s="272" t="s">
        <v>263</v>
      </c>
      <c r="G2924" s="272" t="s">
        <v>263</v>
      </c>
      <c r="H2924" s="272" t="s">
        <v>263</v>
      </c>
      <c r="I2924" s="272" t="s">
        <v>263</v>
      </c>
      <c r="J2924" s="272" t="s">
        <v>263</v>
      </c>
      <c r="K2924" s="272" t="s">
        <v>263</v>
      </c>
      <c r="L2924" s="272" t="s">
        <v>263</v>
      </c>
      <c r="M2924" s="272" t="s">
        <v>263</v>
      </c>
      <c r="N2924" s="272" t="s">
        <v>263</v>
      </c>
    </row>
    <row r="2925" spans="1:14">
      <c r="A2925" s="272">
        <v>813131</v>
      </c>
      <c r="B2925" s="272" t="s">
        <v>712</v>
      </c>
      <c r="C2925" s="272" t="s">
        <v>264</v>
      </c>
      <c r="D2925" s="272" t="s">
        <v>264</v>
      </c>
      <c r="E2925" s="272" t="s">
        <v>264</v>
      </c>
      <c r="F2925" s="272" t="s">
        <v>264</v>
      </c>
      <c r="G2925" s="272" t="s">
        <v>263</v>
      </c>
      <c r="H2925" s="272" t="s">
        <v>263</v>
      </c>
      <c r="I2925" s="272" t="s">
        <v>263</v>
      </c>
      <c r="J2925" s="272" t="s">
        <v>263</v>
      </c>
      <c r="K2925" s="272" t="s">
        <v>263</v>
      </c>
      <c r="L2925" s="272" t="s">
        <v>263</v>
      </c>
      <c r="M2925" s="272" t="s">
        <v>263</v>
      </c>
      <c r="N2925" s="272" t="s">
        <v>263</v>
      </c>
    </row>
    <row r="2926" spans="1:14">
      <c r="A2926" s="272">
        <v>813132</v>
      </c>
      <c r="B2926" s="272" t="s">
        <v>712</v>
      </c>
      <c r="C2926" s="272" t="s">
        <v>264</v>
      </c>
      <c r="D2926" s="272" t="s">
        <v>264</v>
      </c>
      <c r="E2926" s="272" t="s">
        <v>263</v>
      </c>
      <c r="F2926" s="272" t="s">
        <v>263</v>
      </c>
      <c r="G2926" s="272" t="s">
        <v>264</v>
      </c>
      <c r="H2926" s="272" t="s">
        <v>264</v>
      </c>
      <c r="I2926" s="272" t="s">
        <v>263</v>
      </c>
      <c r="J2926" s="272" t="s">
        <v>263</v>
      </c>
      <c r="K2926" s="272" t="s">
        <v>263</v>
      </c>
      <c r="L2926" s="272" t="s">
        <v>263</v>
      </c>
      <c r="M2926" s="272" t="s">
        <v>263</v>
      </c>
      <c r="N2926" s="272" t="s">
        <v>263</v>
      </c>
    </row>
    <row r="2927" spans="1:14">
      <c r="A2927" s="272">
        <v>813133</v>
      </c>
      <c r="B2927" s="272" t="s">
        <v>712</v>
      </c>
      <c r="C2927" s="272" t="s">
        <v>264</v>
      </c>
      <c r="D2927" s="272" t="s">
        <v>263</v>
      </c>
      <c r="E2927" s="272" t="s">
        <v>264</v>
      </c>
      <c r="F2927" s="272" t="s">
        <v>264</v>
      </c>
      <c r="G2927" s="272" t="s">
        <v>264</v>
      </c>
      <c r="H2927" s="272" t="s">
        <v>264</v>
      </c>
      <c r="I2927" s="272" t="s">
        <v>263</v>
      </c>
      <c r="J2927" s="272" t="s">
        <v>263</v>
      </c>
      <c r="K2927" s="272" t="s">
        <v>263</v>
      </c>
      <c r="L2927" s="272" t="s">
        <v>263</v>
      </c>
      <c r="M2927" s="272" t="s">
        <v>263</v>
      </c>
      <c r="N2927" s="272" t="s">
        <v>263</v>
      </c>
    </row>
    <row r="2928" spans="1:14">
      <c r="A2928" s="272">
        <v>813134</v>
      </c>
      <c r="B2928" s="272" t="s">
        <v>712</v>
      </c>
      <c r="C2928" s="272" t="s">
        <v>264</v>
      </c>
      <c r="D2928" s="272" t="s">
        <v>263</v>
      </c>
      <c r="E2928" s="272" t="s">
        <v>263</v>
      </c>
      <c r="F2928" s="272" t="s">
        <v>264</v>
      </c>
      <c r="G2928" s="272" t="s">
        <v>263</v>
      </c>
      <c r="H2928" s="272" t="s">
        <v>264</v>
      </c>
      <c r="I2928" s="272" t="s">
        <v>263</v>
      </c>
      <c r="J2928" s="272" t="s">
        <v>263</v>
      </c>
      <c r="K2928" s="272" t="s">
        <v>263</v>
      </c>
      <c r="L2928" s="272" t="s">
        <v>263</v>
      </c>
      <c r="M2928" s="272" t="s">
        <v>263</v>
      </c>
      <c r="N2928" s="272" t="s">
        <v>263</v>
      </c>
    </row>
    <row r="2929" spans="1:14">
      <c r="A2929" s="272">
        <v>813135</v>
      </c>
      <c r="B2929" s="272" t="s">
        <v>712</v>
      </c>
      <c r="C2929" s="272" t="s">
        <v>264</v>
      </c>
      <c r="D2929" s="272" t="s">
        <v>263</v>
      </c>
      <c r="E2929" s="272" t="s">
        <v>263</v>
      </c>
      <c r="F2929" s="272" t="s">
        <v>264</v>
      </c>
      <c r="G2929" s="272" t="s">
        <v>264</v>
      </c>
      <c r="H2929" s="272" t="s">
        <v>263</v>
      </c>
      <c r="I2929" s="272" t="s">
        <v>263</v>
      </c>
      <c r="J2929" s="272" t="s">
        <v>263</v>
      </c>
      <c r="K2929" s="272" t="s">
        <v>263</v>
      </c>
      <c r="L2929" s="272" t="s">
        <v>263</v>
      </c>
      <c r="M2929" s="272" t="s">
        <v>263</v>
      </c>
      <c r="N2929" s="272" t="s">
        <v>263</v>
      </c>
    </row>
    <row r="2930" spans="1:14">
      <c r="A2930" s="272">
        <v>813136</v>
      </c>
      <c r="B2930" s="272" t="s">
        <v>712</v>
      </c>
      <c r="C2930" s="272" t="s">
        <v>264</v>
      </c>
      <c r="D2930" s="272" t="s">
        <v>264</v>
      </c>
      <c r="E2930" s="272" t="s">
        <v>264</v>
      </c>
      <c r="F2930" s="272" t="s">
        <v>264</v>
      </c>
      <c r="G2930" s="272" t="s">
        <v>264</v>
      </c>
      <c r="H2930" s="272" t="s">
        <v>264</v>
      </c>
      <c r="I2930" s="272" t="s">
        <v>263</v>
      </c>
      <c r="J2930" s="272" t="s">
        <v>263</v>
      </c>
      <c r="K2930" s="272" t="s">
        <v>263</v>
      </c>
      <c r="L2930" s="272" t="s">
        <v>263</v>
      </c>
      <c r="M2930" s="272" t="s">
        <v>263</v>
      </c>
      <c r="N2930" s="272" t="s">
        <v>263</v>
      </c>
    </row>
    <row r="2931" spans="1:14">
      <c r="A2931" s="272">
        <v>813137</v>
      </c>
      <c r="B2931" s="272" t="s">
        <v>712</v>
      </c>
      <c r="C2931" s="272" t="s">
        <v>264</v>
      </c>
      <c r="D2931" s="272" t="s">
        <v>264</v>
      </c>
      <c r="E2931" s="272" t="s">
        <v>264</v>
      </c>
      <c r="F2931" s="272" t="s">
        <v>263</v>
      </c>
      <c r="G2931" s="272" t="s">
        <v>263</v>
      </c>
      <c r="H2931" s="272" t="s">
        <v>263</v>
      </c>
      <c r="I2931" s="272" t="s">
        <v>263</v>
      </c>
      <c r="J2931" s="272" t="s">
        <v>263</v>
      </c>
      <c r="K2931" s="272" t="s">
        <v>263</v>
      </c>
      <c r="L2931" s="272" t="s">
        <v>263</v>
      </c>
      <c r="M2931" s="272" t="s">
        <v>263</v>
      </c>
      <c r="N2931" s="272" t="s">
        <v>263</v>
      </c>
    </row>
    <row r="2932" spans="1:14">
      <c r="A2932" s="272">
        <v>813138</v>
      </c>
      <c r="B2932" s="272" t="s">
        <v>712</v>
      </c>
      <c r="C2932" s="272" t="s">
        <v>264</v>
      </c>
      <c r="D2932" s="272" t="s">
        <v>264</v>
      </c>
      <c r="E2932" s="272" t="s">
        <v>264</v>
      </c>
      <c r="F2932" s="272" t="s">
        <v>264</v>
      </c>
      <c r="G2932" s="272" t="s">
        <v>264</v>
      </c>
      <c r="H2932" s="272" t="s">
        <v>264</v>
      </c>
      <c r="I2932" s="272" t="s">
        <v>263</v>
      </c>
      <c r="J2932" s="272" t="s">
        <v>263</v>
      </c>
      <c r="K2932" s="272" t="s">
        <v>263</v>
      </c>
      <c r="L2932" s="272" t="s">
        <v>263</v>
      </c>
      <c r="M2932" s="272" t="s">
        <v>263</v>
      </c>
      <c r="N2932" s="272" t="s">
        <v>263</v>
      </c>
    </row>
    <row r="2933" spans="1:14">
      <c r="A2933" s="272">
        <v>813139</v>
      </c>
      <c r="B2933" s="272" t="s">
        <v>712</v>
      </c>
      <c r="C2933" s="272" t="s">
        <v>264</v>
      </c>
      <c r="D2933" s="272" t="s">
        <v>263</v>
      </c>
      <c r="E2933" s="272" t="s">
        <v>264</v>
      </c>
      <c r="F2933" s="272" t="s">
        <v>264</v>
      </c>
      <c r="G2933" s="272" t="s">
        <v>263</v>
      </c>
      <c r="H2933" s="272" t="s">
        <v>264</v>
      </c>
      <c r="I2933" s="272" t="s">
        <v>263</v>
      </c>
      <c r="J2933" s="272" t="s">
        <v>263</v>
      </c>
      <c r="K2933" s="272" t="s">
        <v>263</v>
      </c>
      <c r="L2933" s="272" t="s">
        <v>263</v>
      </c>
      <c r="M2933" s="272" t="s">
        <v>263</v>
      </c>
      <c r="N2933" s="272" t="s">
        <v>263</v>
      </c>
    </row>
    <row r="2934" spans="1:14">
      <c r="A2934" s="272">
        <v>813140</v>
      </c>
      <c r="B2934" s="272" t="s">
        <v>712</v>
      </c>
      <c r="C2934" s="272" t="s">
        <v>264</v>
      </c>
      <c r="D2934" s="272" t="s">
        <v>263</v>
      </c>
      <c r="E2934" s="272" t="s">
        <v>263</v>
      </c>
      <c r="F2934" s="272" t="s">
        <v>264</v>
      </c>
      <c r="G2934" s="272" t="s">
        <v>263</v>
      </c>
      <c r="H2934" s="272" t="s">
        <v>264</v>
      </c>
      <c r="I2934" s="272" t="s">
        <v>263</v>
      </c>
      <c r="J2934" s="272" t="s">
        <v>263</v>
      </c>
      <c r="K2934" s="272" t="s">
        <v>263</v>
      </c>
      <c r="L2934" s="272" t="s">
        <v>263</v>
      </c>
      <c r="M2934" s="272" t="s">
        <v>263</v>
      </c>
      <c r="N2934" s="272" t="s">
        <v>263</v>
      </c>
    </row>
    <row r="2935" spans="1:14">
      <c r="A2935" s="272">
        <v>813141</v>
      </c>
      <c r="B2935" s="272" t="s">
        <v>712</v>
      </c>
      <c r="C2935" s="272" t="s">
        <v>264</v>
      </c>
      <c r="D2935" s="272" t="s">
        <v>264</v>
      </c>
      <c r="E2935" s="272" t="s">
        <v>264</v>
      </c>
      <c r="I2935" s="272" t="s">
        <v>263</v>
      </c>
      <c r="J2935" s="272" t="s">
        <v>263</v>
      </c>
      <c r="K2935" s="272" t="s">
        <v>263</v>
      </c>
      <c r="L2935" s="272" t="s">
        <v>263</v>
      </c>
      <c r="M2935" s="272" t="s">
        <v>263</v>
      </c>
      <c r="N2935" s="272" t="s">
        <v>263</v>
      </c>
    </row>
    <row r="2936" spans="1:14">
      <c r="A2936" s="272">
        <v>813142</v>
      </c>
      <c r="B2936" s="272" t="s">
        <v>712</v>
      </c>
      <c r="C2936" s="272" t="s">
        <v>264</v>
      </c>
      <c r="D2936" s="272" t="s">
        <v>264</v>
      </c>
      <c r="E2936" s="272" t="s">
        <v>264</v>
      </c>
      <c r="F2936" s="272" t="s">
        <v>264</v>
      </c>
      <c r="G2936" s="272" t="s">
        <v>264</v>
      </c>
      <c r="H2936" s="272" t="s">
        <v>264</v>
      </c>
      <c r="I2936" s="272" t="s">
        <v>263</v>
      </c>
      <c r="J2936" s="272" t="s">
        <v>263</v>
      </c>
      <c r="K2936" s="272" t="s">
        <v>263</v>
      </c>
      <c r="L2936" s="272" t="s">
        <v>263</v>
      </c>
      <c r="M2936" s="272" t="s">
        <v>263</v>
      </c>
      <c r="N2936" s="272" t="s">
        <v>263</v>
      </c>
    </row>
    <row r="2937" spans="1:14">
      <c r="A2937" s="272">
        <v>813143</v>
      </c>
      <c r="B2937" s="272" t="s">
        <v>712</v>
      </c>
      <c r="C2937" s="272" t="s">
        <v>264</v>
      </c>
      <c r="D2937" s="272" t="s">
        <v>264</v>
      </c>
      <c r="E2937" s="272" t="s">
        <v>264</v>
      </c>
      <c r="F2937" s="272" t="s">
        <v>264</v>
      </c>
      <c r="G2937" s="272" t="s">
        <v>264</v>
      </c>
      <c r="H2937" s="272" t="s">
        <v>264</v>
      </c>
      <c r="I2937" s="272" t="s">
        <v>263</v>
      </c>
      <c r="J2937" s="272" t="s">
        <v>263</v>
      </c>
      <c r="K2937" s="272" t="s">
        <v>263</v>
      </c>
      <c r="L2937" s="272" t="s">
        <v>263</v>
      </c>
      <c r="M2937" s="272" t="s">
        <v>263</v>
      </c>
      <c r="N2937" s="272" t="s">
        <v>263</v>
      </c>
    </row>
    <row r="2938" spans="1:14">
      <c r="A2938" s="272">
        <v>813144</v>
      </c>
      <c r="B2938" s="272" t="s">
        <v>712</v>
      </c>
      <c r="C2938" s="272" t="s">
        <v>264</v>
      </c>
      <c r="D2938" s="272" t="s">
        <v>264</v>
      </c>
      <c r="E2938" s="272" t="s">
        <v>264</v>
      </c>
      <c r="F2938" s="272" t="s">
        <v>264</v>
      </c>
      <c r="G2938" s="272" t="s">
        <v>264</v>
      </c>
      <c r="H2938" s="272" t="s">
        <v>264</v>
      </c>
      <c r="I2938" s="272" t="s">
        <v>263</v>
      </c>
      <c r="J2938" s="272" t="s">
        <v>263</v>
      </c>
      <c r="K2938" s="272" t="s">
        <v>263</v>
      </c>
      <c r="L2938" s="272" t="s">
        <v>263</v>
      </c>
      <c r="M2938" s="272" t="s">
        <v>263</v>
      </c>
      <c r="N2938" s="272" t="s">
        <v>263</v>
      </c>
    </row>
    <row r="2939" spans="1:14">
      <c r="A2939" s="272">
        <v>813145</v>
      </c>
      <c r="B2939" s="272" t="s">
        <v>712</v>
      </c>
      <c r="C2939" s="272" t="s">
        <v>264</v>
      </c>
      <c r="D2939" s="272" t="s">
        <v>264</v>
      </c>
      <c r="E2939" s="272" t="s">
        <v>264</v>
      </c>
      <c r="F2939" s="272" t="s">
        <v>264</v>
      </c>
      <c r="G2939" s="272" t="s">
        <v>264</v>
      </c>
      <c r="H2939" s="272" t="s">
        <v>264</v>
      </c>
      <c r="I2939" s="272" t="s">
        <v>263</v>
      </c>
      <c r="J2939" s="272" t="s">
        <v>263</v>
      </c>
      <c r="K2939" s="272" t="s">
        <v>263</v>
      </c>
      <c r="L2939" s="272" t="s">
        <v>263</v>
      </c>
      <c r="M2939" s="272" t="s">
        <v>263</v>
      </c>
      <c r="N2939" s="272" t="s">
        <v>263</v>
      </c>
    </row>
    <row r="2940" spans="1:14">
      <c r="A2940" s="272">
        <v>813146</v>
      </c>
      <c r="B2940" s="272" t="s">
        <v>712</v>
      </c>
      <c r="C2940" s="272" t="s">
        <v>264</v>
      </c>
      <c r="D2940" s="272" t="s">
        <v>264</v>
      </c>
      <c r="E2940" s="272" t="s">
        <v>263</v>
      </c>
      <c r="F2940" s="272" t="s">
        <v>264</v>
      </c>
      <c r="G2940" s="272" t="s">
        <v>264</v>
      </c>
      <c r="H2940" s="272" t="s">
        <v>263</v>
      </c>
      <c r="I2940" s="272" t="s">
        <v>263</v>
      </c>
      <c r="J2940" s="272" t="s">
        <v>263</v>
      </c>
      <c r="K2940" s="272" t="s">
        <v>263</v>
      </c>
      <c r="L2940" s="272" t="s">
        <v>263</v>
      </c>
      <c r="M2940" s="272" t="s">
        <v>263</v>
      </c>
      <c r="N2940" s="272" t="s">
        <v>263</v>
      </c>
    </row>
    <row r="2941" spans="1:14">
      <c r="A2941" s="272">
        <v>813147</v>
      </c>
      <c r="B2941" s="272" t="s">
        <v>712</v>
      </c>
      <c r="C2941" s="272" t="s">
        <v>264</v>
      </c>
      <c r="D2941" s="272" t="s">
        <v>264</v>
      </c>
      <c r="E2941" s="272" t="s">
        <v>264</v>
      </c>
      <c r="F2941" s="272" t="s">
        <v>264</v>
      </c>
      <c r="G2941" s="272" t="s">
        <v>264</v>
      </c>
      <c r="H2941" s="272" t="s">
        <v>264</v>
      </c>
      <c r="I2941" s="272" t="s">
        <v>263</v>
      </c>
      <c r="J2941" s="272" t="s">
        <v>263</v>
      </c>
      <c r="K2941" s="272" t="s">
        <v>263</v>
      </c>
      <c r="L2941" s="272" t="s">
        <v>263</v>
      </c>
      <c r="M2941" s="272" t="s">
        <v>263</v>
      </c>
      <c r="N2941" s="272" t="s">
        <v>263</v>
      </c>
    </row>
    <row r="2942" spans="1:14">
      <c r="A2942" s="272">
        <v>813148</v>
      </c>
      <c r="B2942" s="272" t="s">
        <v>712</v>
      </c>
      <c r="C2942" s="272" t="s">
        <v>264</v>
      </c>
      <c r="D2942" s="272" t="s">
        <v>263</v>
      </c>
      <c r="E2942" s="272" t="s">
        <v>263</v>
      </c>
      <c r="F2942" s="272" t="s">
        <v>264</v>
      </c>
      <c r="G2942" s="272" t="s">
        <v>264</v>
      </c>
      <c r="H2942" s="272" t="s">
        <v>264</v>
      </c>
      <c r="I2942" s="272" t="s">
        <v>263</v>
      </c>
      <c r="J2942" s="272" t="s">
        <v>263</v>
      </c>
      <c r="K2942" s="272" t="s">
        <v>263</v>
      </c>
      <c r="L2942" s="272" t="s">
        <v>263</v>
      </c>
      <c r="M2942" s="272" t="s">
        <v>263</v>
      </c>
      <c r="N2942" s="272" t="s">
        <v>263</v>
      </c>
    </row>
    <row r="2943" spans="1:14">
      <c r="A2943" s="272">
        <v>813149</v>
      </c>
      <c r="B2943" s="272" t="s">
        <v>712</v>
      </c>
      <c r="C2943" s="272" t="s">
        <v>263</v>
      </c>
      <c r="D2943" s="272" t="s">
        <v>264</v>
      </c>
      <c r="E2943" s="272" t="s">
        <v>264</v>
      </c>
      <c r="F2943" s="272" t="s">
        <v>264</v>
      </c>
      <c r="G2943" s="272" t="s">
        <v>263</v>
      </c>
      <c r="H2943" s="272" t="s">
        <v>263</v>
      </c>
      <c r="I2943" s="272" t="s">
        <v>263</v>
      </c>
      <c r="J2943" s="272" t="s">
        <v>263</v>
      </c>
      <c r="K2943" s="272" t="s">
        <v>263</v>
      </c>
      <c r="L2943" s="272" t="s">
        <v>263</v>
      </c>
      <c r="M2943" s="272" t="s">
        <v>263</v>
      </c>
      <c r="N2943" s="272" t="s">
        <v>263</v>
      </c>
    </row>
    <row r="2944" spans="1:14">
      <c r="A2944" s="272">
        <v>813150</v>
      </c>
      <c r="B2944" s="272" t="s">
        <v>712</v>
      </c>
      <c r="C2944" s="272" t="s">
        <v>264</v>
      </c>
      <c r="D2944" s="272" t="s">
        <v>263</v>
      </c>
      <c r="E2944" s="272" t="s">
        <v>263</v>
      </c>
      <c r="F2944" s="272" t="s">
        <v>263</v>
      </c>
      <c r="G2944" s="272" t="s">
        <v>264</v>
      </c>
      <c r="H2944" s="272" t="s">
        <v>264</v>
      </c>
      <c r="I2944" s="272" t="s">
        <v>263</v>
      </c>
      <c r="J2944" s="272" t="s">
        <v>263</v>
      </c>
      <c r="K2944" s="272" t="s">
        <v>263</v>
      </c>
      <c r="L2944" s="272" t="s">
        <v>263</v>
      </c>
      <c r="M2944" s="272" t="s">
        <v>263</v>
      </c>
      <c r="N2944" s="272" t="s">
        <v>263</v>
      </c>
    </row>
    <row r="2945" spans="1:14">
      <c r="A2945" s="272">
        <v>813151</v>
      </c>
      <c r="B2945" s="272" t="s">
        <v>712</v>
      </c>
      <c r="C2945" s="272" t="s">
        <v>264</v>
      </c>
      <c r="D2945" s="272" t="s">
        <v>263</v>
      </c>
      <c r="E2945" s="272" t="s">
        <v>263</v>
      </c>
      <c r="F2945" s="272" t="s">
        <v>264</v>
      </c>
      <c r="G2945" s="272" t="s">
        <v>264</v>
      </c>
      <c r="H2945" s="272" t="s">
        <v>264</v>
      </c>
      <c r="I2945" s="272" t="s">
        <v>263</v>
      </c>
      <c r="J2945" s="272" t="s">
        <v>263</v>
      </c>
      <c r="K2945" s="272" t="s">
        <v>263</v>
      </c>
      <c r="L2945" s="272" t="s">
        <v>263</v>
      </c>
      <c r="M2945" s="272" t="s">
        <v>263</v>
      </c>
      <c r="N2945" s="272" t="s">
        <v>263</v>
      </c>
    </row>
    <row r="2946" spans="1:14">
      <c r="A2946" s="272">
        <v>813152</v>
      </c>
      <c r="B2946" s="272" t="s">
        <v>712</v>
      </c>
      <c r="C2946" s="272" t="s">
        <v>264</v>
      </c>
      <c r="D2946" s="272" t="s">
        <v>264</v>
      </c>
      <c r="E2946" s="272" t="s">
        <v>263</v>
      </c>
      <c r="F2946" s="272" t="s">
        <v>264</v>
      </c>
      <c r="G2946" s="272" t="s">
        <v>263</v>
      </c>
      <c r="H2946" s="272" t="s">
        <v>264</v>
      </c>
      <c r="I2946" s="272" t="s">
        <v>263</v>
      </c>
      <c r="J2946" s="272" t="s">
        <v>263</v>
      </c>
      <c r="K2946" s="272" t="s">
        <v>263</v>
      </c>
      <c r="L2946" s="272" t="s">
        <v>263</v>
      </c>
      <c r="M2946" s="272" t="s">
        <v>263</v>
      </c>
      <c r="N2946" s="272" t="s">
        <v>263</v>
      </c>
    </row>
    <row r="2947" spans="1:14">
      <c r="A2947" s="272">
        <v>813153</v>
      </c>
      <c r="B2947" s="272" t="s">
        <v>712</v>
      </c>
      <c r="C2947" s="272" t="s">
        <v>264</v>
      </c>
      <c r="D2947" s="272" t="s">
        <v>264</v>
      </c>
      <c r="E2947" s="272" t="s">
        <v>263</v>
      </c>
      <c r="F2947" s="272" t="s">
        <v>263</v>
      </c>
      <c r="G2947" s="272" t="s">
        <v>264</v>
      </c>
      <c r="H2947" s="272" t="s">
        <v>264</v>
      </c>
      <c r="I2947" s="272" t="s">
        <v>263</v>
      </c>
      <c r="J2947" s="272" t="s">
        <v>263</v>
      </c>
      <c r="K2947" s="272" t="s">
        <v>263</v>
      </c>
      <c r="L2947" s="272" t="s">
        <v>263</v>
      </c>
      <c r="M2947" s="272" t="s">
        <v>263</v>
      </c>
      <c r="N2947" s="272" t="s">
        <v>263</v>
      </c>
    </row>
    <row r="2948" spans="1:14">
      <c r="A2948" s="272">
        <v>813154</v>
      </c>
      <c r="B2948" s="272" t="s">
        <v>712</v>
      </c>
      <c r="C2948" s="272" t="s">
        <v>264</v>
      </c>
      <c r="D2948" s="272" t="s">
        <v>264</v>
      </c>
      <c r="E2948" s="272" t="s">
        <v>264</v>
      </c>
      <c r="F2948" s="272" t="s">
        <v>264</v>
      </c>
      <c r="G2948" s="272" t="s">
        <v>264</v>
      </c>
      <c r="H2948" s="272" t="s">
        <v>264</v>
      </c>
      <c r="I2948" s="272" t="s">
        <v>263</v>
      </c>
      <c r="J2948" s="272" t="s">
        <v>263</v>
      </c>
      <c r="K2948" s="272" t="s">
        <v>263</v>
      </c>
      <c r="L2948" s="272" t="s">
        <v>263</v>
      </c>
      <c r="M2948" s="272" t="s">
        <v>263</v>
      </c>
      <c r="N2948" s="272" t="s">
        <v>263</v>
      </c>
    </row>
    <row r="2949" spans="1:14">
      <c r="A2949" s="272">
        <v>813155</v>
      </c>
      <c r="B2949" s="272" t="s">
        <v>712</v>
      </c>
      <c r="C2949" s="272" t="s">
        <v>264</v>
      </c>
      <c r="D2949" s="272" t="s">
        <v>264</v>
      </c>
      <c r="E2949" s="272" t="s">
        <v>264</v>
      </c>
      <c r="F2949" s="272" t="s">
        <v>264</v>
      </c>
      <c r="G2949" s="272" t="s">
        <v>264</v>
      </c>
      <c r="H2949" s="272" t="s">
        <v>264</v>
      </c>
      <c r="I2949" s="272" t="s">
        <v>263</v>
      </c>
      <c r="J2949" s="272" t="s">
        <v>263</v>
      </c>
      <c r="K2949" s="272" t="s">
        <v>263</v>
      </c>
      <c r="L2949" s="272" t="s">
        <v>263</v>
      </c>
      <c r="M2949" s="272" t="s">
        <v>263</v>
      </c>
      <c r="N2949" s="272" t="s">
        <v>263</v>
      </c>
    </row>
    <row r="2950" spans="1:14">
      <c r="A2950" s="272">
        <v>813156</v>
      </c>
      <c r="B2950" s="272" t="s">
        <v>712</v>
      </c>
      <c r="C2950" s="272" t="s">
        <v>264</v>
      </c>
      <c r="D2950" s="272" t="s">
        <v>264</v>
      </c>
      <c r="E2950" s="272" t="s">
        <v>264</v>
      </c>
      <c r="F2950" s="272" t="s">
        <v>264</v>
      </c>
      <c r="G2950" s="272" t="s">
        <v>264</v>
      </c>
      <c r="H2950" s="272" t="s">
        <v>264</v>
      </c>
      <c r="I2950" s="272" t="s">
        <v>263</v>
      </c>
      <c r="J2950" s="272" t="s">
        <v>263</v>
      </c>
      <c r="K2950" s="272" t="s">
        <v>263</v>
      </c>
      <c r="L2950" s="272" t="s">
        <v>263</v>
      </c>
      <c r="M2950" s="272" t="s">
        <v>263</v>
      </c>
      <c r="N2950" s="272" t="s">
        <v>263</v>
      </c>
    </row>
    <row r="2951" spans="1:14">
      <c r="A2951" s="272">
        <v>813157</v>
      </c>
      <c r="B2951" s="272" t="s">
        <v>712</v>
      </c>
      <c r="C2951" s="272" t="s">
        <v>264</v>
      </c>
      <c r="D2951" s="272" t="s">
        <v>263</v>
      </c>
      <c r="E2951" s="272" t="s">
        <v>263</v>
      </c>
      <c r="F2951" s="272" t="s">
        <v>264</v>
      </c>
      <c r="G2951" s="272" t="s">
        <v>264</v>
      </c>
      <c r="H2951" s="272" t="s">
        <v>264</v>
      </c>
      <c r="I2951" s="272" t="s">
        <v>263</v>
      </c>
      <c r="J2951" s="272" t="s">
        <v>263</v>
      </c>
      <c r="K2951" s="272" t="s">
        <v>263</v>
      </c>
      <c r="L2951" s="272" t="s">
        <v>263</v>
      </c>
      <c r="M2951" s="272" t="s">
        <v>263</v>
      </c>
      <c r="N2951" s="272" t="s">
        <v>263</v>
      </c>
    </row>
    <row r="2952" spans="1:14">
      <c r="A2952" s="272">
        <v>813158</v>
      </c>
      <c r="B2952" s="272" t="s">
        <v>712</v>
      </c>
      <c r="C2952" s="272" t="s">
        <v>264</v>
      </c>
      <c r="D2952" s="272" t="s">
        <v>264</v>
      </c>
      <c r="E2952" s="272" t="s">
        <v>264</v>
      </c>
      <c r="F2952" s="272" t="s">
        <v>264</v>
      </c>
      <c r="G2952" s="272" t="s">
        <v>264</v>
      </c>
      <c r="H2952" s="272" t="s">
        <v>264</v>
      </c>
      <c r="I2952" s="272" t="s">
        <v>263</v>
      </c>
      <c r="J2952" s="272" t="s">
        <v>263</v>
      </c>
      <c r="K2952" s="272" t="s">
        <v>263</v>
      </c>
      <c r="L2952" s="272" t="s">
        <v>263</v>
      </c>
      <c r="M2952" s="272" t="s">
        <v>263</v>
      </c>
      <c r="N2952" s="272" t="s">
        <v>263</v>
      </c>
    </row>
    <row r="2953" spans="1:14">
      <c r="A2953" s="272">
        <v>813159</v>
      </c>
      <c r="B2953" s="272" t="s">
        <v>712</v>
      </c>
      <c r="C2953" s="272" t="s">
        <v>264</v>
      </c>
      <c r="D2953" s="272" t="s">
        <v>263</v>
      </c>
      <c r="E2953" s="272" t="s">
        <v>264</v>
      </c>
      <c r="F2953" s="272" t="s">
        <v>264</v>
      </c>
      <c r="G2953" s="272" t="s">
        <v>264</v>
      </c>
      <c r="H2953" s="272" t="s">
        <v>264</v>
      </c>
      <c r="I2953" s="272" t="s">
        <v>263</v>
      </c>
      <c r="J2953" s="272" t="s">
        <v>263</v>
      </c>
      <c r="K2953" s="272" t="s">
        <v>263</v>
      </c>
      <c r="L2953" s="272" t="s">
        <v>263</v>
      </c>
      <c r="M2953" s="272" t="s">
        <v>263</v>
      </c>
      <c r="N2953" s="272" t="s">
        <v>263</v>
      </c>
    </row>
    <row r="2954" spans="1:14">
      <c r="A2954" s="272">
        <v>813160</v>
      </c>
      <c r="B2954" s="272" t="s">
        <v>712</v>
      </c>
      <c r="C2954" s="272" t="s">
        <v>264</v>
      </c>
      <c r="D2954" s="272" t="s">
        <v>264</v>
      </c>
      <c r="E2954" s="272" t="s">
        <v>263</v>
      </c>
      <c r="F2954" s="272" t="s">
        <v>263</v>
      </c>
      <c r="G2954" s="272" t="s">
        <v>263</v>
      </c>
      <c r="H2954" s="272" t="s">
        <v>263</v>
      </c>
      <c r="I2954" s="272" t="s">
        <v>263</v>
      </c>
      <c r="J2954" s="272" t="s">
        <v>263</v>
      </c>
      <c r="K2954" s="272" t="s">
        <v>263</v>
      </c>
      <c r="L2954" s="272" t="s">
        <v>263</v>
      </c>
      <c r="M2954" s="272" t="s">
        <v>263</v>
      </c>
      <c r="N2954" s="272" t="s">
        <v>263</v>
      </c>
    </row>
    <row r="2955" spans="1:14">
      <c r="A2955" s="272">
        <v>813161</v>
      </c>
      <c r="B2955" s="272" t="s">
        <v>712</v>
      </c>
      <c r="C2955" s="272" t="s">
        <v>264</v>
      </c>
      <c r="D2955" s="272" t="s">
        <v>264</v>
      </c>
      <c r="E2955" s="272" t="s">
        <v>263</v>
      </c>
      <c r="F2955" s="272" t="s">
        <v>264</v>
      </c>
      <c r="G2955" s="272" t="s">
        <v>263</v>
      </c>
      <c r="H2955" s="272" t="s">
        <v>264</v>
      </c>
      <c r="I2955" s="272" t="s">
        <v>263</v>
      </c>
      <c r="J2955" s="272" t="s">
        <v>263</v>
      </c>
      <c r="K2955" s="272" t="s">
        <v>263</v>
      </c>
      <c r="L2955" s="272" t="s">
        <v>263</v>
      </c>
      <c r="M2955" s="272" t="s">
        <v>263</v>
      </c>
      <c r="N2955" s="272" t="s">
        <v>263</v>
      </c>
    </row>
    <row r="2956" spans="1:14">
      <c r="A2956" s="272">
        <v>813162</v>
      </c>
      <c r="B2956" s="272" t="s">
        <v>712</v>
      </c>
      <c r="C2956" s="272" t="s">
        <v>264</v>
      </c>
      <c r="D2956" s="272" t="s">
        <v>263</v>
      </c>
      <c r="E2956" s="272" t="s">
        <v>263</v>
      </c>
      <c r="F2956" s="272" t="s">
        <v>264</v>
      </c>
      <c r="G2956" s="272" t="s">
        <v>264</v>
      </c>
      <c r="H2956" s="272" t="s">
        <v>264</v>
      </c>
      <c r="I2956" s="272" t="s">
        <v>263</v>
      </c>
      <c r="J2956" s="272" t="s">
        <v>263</v>
      </c>
      <c r="K2956" s="272" t="s">
        <v>263</v>
      </c>
      <c r="L2956" s="272" t="s">
        <v>263</v>
      </c>
      <c r="M2956" s="272" t="s">
        <v>263</v>
      </c>
      <c r="N2956" s="272" t="s">
        <v>263</v>
      </c>
    </row>
    <row r="2957" spans="1:14">
      <c r="A2957" s="272">
        <v>813163</v>
      </c>
      <c r="B2957" s="272" t="s">
        <v>712</v>
      </c>
      <c r="C2957" s="272" t="s">
        <v>264</v>
      </c>
      <c r="D2957" s="272" t="s">
        <v>264</v>
      </c>
      <c r="E2957" s="272" t="s">
        <v>264</v>
      </c>
      <c r="F2957" s="272" t="s">
        <v>264</v>
      </c>
      <c r="G2957" s="272" t="s">
        <v>264</v>
      </c>
      <c r="H2957" s="272" t="s">
        <v>264</v>
      </c>
      <c r="I2957" s="272" t="s">
        <v>263</v>
      </c>
      <c r="J2957" s="272" t="s">
        <v>263</v>
      </c>
      <c r="K2957" s="272" t="s">
        <v>263</v>
      </c>
      <c r="L2957" s="272" t="s">
        <v>263</v>
      </c>
      <c r="M2957" s="272" t="s">
        <v>263</v>
      </c>
      <c r="N2957" s="272" t="s">
        <v>263</v>
      </c>
    </row>
    <row r="2958" spans="1:14">
      <c r="A2958" s="272">
        <v>813164</v>
      </c>
      <c r="B2958" s="272" t="s">
        <v>712</v>
      </c>
      <c r="C2958" s="272" t="s">
        <v>264</v>
      </c>
      <c r="D2958" s="272" t="s">
        <v>263</v>
      </c>
      <c r="E2958" s="272" t="s">
        <v>263</v>
      </c>
      <c r="F2958" s="272" t="s">
        <v>264</v>
      </c>
      <c r="G2958" s="272" t="s">
        <v>263</v>
      </c>
      <c r="H2958" s="272" t="s">
        <v>263</v>
      </c>
      <c r="I2958" s="272" t="s">
        <v>263</v>
      </c>
      <c r="J2958" s="272" t="s">
        <v>263</v>
      </c>
      <c r="K2958" s="272" t="s">
        <v>263</v>
      </c>
      <c r="L2958" s="272" t="s">
        <v>263</v>
      </c>
      <c r="M2958" s="272" t="s">
        <v>263</v>
      </c>
      <c r="N2958" s="272" t="s">
        <v>263</v>
      </c>
    </row>
    <row r="2959" spans="1:14">
      <c r="A2959" s="272">
        <v>813165</v>
      </c>
      <c r="B2959" s="272" t="s">
        <v>712</v>
      </c>
      <c r="C2959" s="272" t="s">
        <v>264</v>
      </c>
      <c r="D2959" s="272" t="s">
        <v>263</v>
      </c>
      <c r="E2959" s="272" t="s">
        <v>263</v>
      </c>
      <c r="F2959" s="272" t="s">
        <v>264</v>
      </c>
      <c r="G2959" s="272" t="s">
        <v>264</v>
      </c>
      <c r="H2959" s="272" t="s">
        <v>263</v>
      </c>
      <c r="I2959" s="272" t="s">
        <v>263</v>
      </c>
      <c r="J2959" s="272" t="s">
        <v>263</v>
      </c>
      <c r="K2959" s="272" t="s">
        <v>263</v>
      </c>
      <c r="L2959" s="272" t="s">
        <v>263</v>
      </c>
      <c r="M2959" s="272" t="s">
        <v>263</v>
      </c>
      <c r="N2959" s="272" t="s">
        <v>263</v>
      </c>
    </row>
    <row r="2960" spans="1:14">
      <c r="A2960" s="272">
        <v>813166</v>
      </c>
      <c r="B2960" s="272" t="s">
        <v>712</v>
      </c>
      <c r="C2960" s="272" t="s">
        <v>264</v>
      </c>
      <c r="D2960" s="272" t="s">
        <v>263</v>
      </c>
      <c r="E2960" s="272" t="s">
        <v>264</v>
      </c>
      <c r="F2960" s="272" t="s">
        <v>263</v>
      </c>
      <c r="G2960" s="272" t="s">
        <v>263</v>
      </c>
      <c r="H2960" s="272" t="s">
        <v>264</v>
      </c>
      <c r="I2960" s="272" t="s">
        <v>263</v>
      </c>
      <c r="J2960" s="272" t="s">
        <v>263</v>
      </c>
      <c r="K2960" s="272" t="s">
        <v>263</v>
      </c>
      <c r="L2960" s="272" t="s">
        <v>263</v>
      </c>
      <c r="M2960" s="272" t="s">
        <v>263</v>
      </c>
      <c r="N2960" s="272" t="s">
        <v>263</v>
      </c>
    </row>
    <row r="2961" spans="1:14">
      <c r="A2961" s="272">
        <v>813167</v>
      </c>
      <c r="B2961" s="272" t="s">
        <v>712</v>
      </c>
      <c r="C2961" s="272" t="s">
        <v>264</v>
      </c>
      <c r="D2961" s="272" t="s">
        <v>264</v>
      </c>
      <c r="E2961" s="272" t="s">
        <v>263</v>
      </c>
      <c r="F2961" s="272" t="s">
        <v>264</v>
      </c>
      <c r="G2961" s="272" t="s">
        <v>263</v>
      </c>
      <c r="H2961" s="272" t="s">
        <v>264</v>
      </c>
      <c r="I2961" s="272" t="s">
        <v>263</v>
      </c>
      <c r="J2961" s="272" t="s">
        <v>263</v>
      </c>
      <c r="K2961" s="272" t="s">
        <v>263</v>
      </c>
      <c r="L2961" s="272" t="s">
        <v>263</v>
      </c>
      <c r="M2961" s="272" t="s">
        <v>263</v>
      </c>
      <c r="N2961" s="272" t="s">
        <v>263</v>
      </c>
    </row>
    <row r="2962" spans="1:14">
      <c r="A2962" s="272">
        <v>813169</v>
      </c>
      <c r="B2962" s="272" t="s">
        <v>712</v>
      </c>
      <c r="C2962" s="272" t="s">
        <v>264</v>
      </c>
      <c r="D2962" s="272" t="s">
        <v>264</v>
      </c>
      <c r="E2962" s="272" t="s">
        <v>264</v>
      </c>
      <c r="F2962" s="272" t="s">
        <v>264</v>
      </c>
      <c r="G2962" s="272" t="s">
        <v>264</v>
      </c>
      <c r="H2962" s="272" t="s">
        <v>264</v>
      </c>
      <c r="I2962" s="272" t="s">
        <v>263</v>
      </c>
      <c r="J2962" s="272" t="s">
        <v>263</v>
      </c>
      <c r="K2962" s="272" t="s">
        <v>263</v>
      </c>
      <c r="L2962" s="272" t="s">
        <v>263</v>
      </c>
      <c r="M2962" s="272" t="s">
        <v>263</v>
      </c>
      <c r="N2962" s="272" t="s">
        <v>263</v>
      </c>
    </row>
    <row r="2963" spans="1:14">
      <c r="A2963" s="272">
        <v>813170</v>
      </c>
      <c r="B2963" s="272" t="s">
        <v>712</v>
      </c>
      <c r="C2963" s="272" t="s">
        <v>264</v>
      </c>
      <c r="D2963" s="272" t="s">
        <v>264</v>
      </c>
      <c r="E2963" s="272" t="s">
        <v>264</v>
      </c>
      <c r="F2963" s="272" t="s">
        <v>264</v>
      </c>
      <c r="G2963" s="272" t="s">
        <v>264</v>
      </c>
      <c r="H2963" s="272" t="s">
        <v>264</v>
      </c>
      <c r="I2963" s="272" t="s">
        <v>263</v>
      </c>
      <c r="J2963" s="272" t="s">
        <v>263</v>
      </c>
      <c r="K2963" s="272" t="s">
        <v>263</v>
      </c>
      <c r="L2963" s="272" t="s">
        <v>263</v>
      </c>
      <c r="M2963" s="272" t="s">
        <v>263</v>
      </c>
      <c r="N2963" s="272" t="s">
        <v>263</v>
      </c>
    </row>
    <row r="2964" spans="1:14">
      <c r="A2964" s="272">
        <v>813171</v>
      </c>
      <c r="B2964" s="272" t="s">
        <v>712</v>
      </c>
      <c r="C2964" s="272" t="s">
        <v>263</v>
      </c>
      <c r="D2964" s="272" t="s">
        <v>263</v>
      </c>
      <c r="E2964" s="272" t="s">
        <v>264</v>
      </c>
      <c r="F2964" s="272" t="s">
        <v>264</v>
      </c>
      <c r="G2964" s="272" t="s">
        <v>264</v>
      </c>
      <c r="H2964" s="272" t="s">
        <v>264</v>
      </c>
      <c r="I2964" s="272" t="s">
        <v>263</v>
      </c>
      <c r="J2964" s="272" t="s">
        <v>263</v>
      </c>
      <c r="K2964" s="272" t="s">
        <v>263</v>
      </c>
      <c r="L2964" s="272" t="s">
        <v>263</v>
      </c>
      <c r="M2964" s="272" t="s">
        <v>263</v>
      </c>
      <c r="N2964" s="272" t="s">
        <v>263</v>
      </c>
    </row>
    <row r="2965" spans="1:14">
      <c r="A2965" s="272">
        <v>813172</v>
      </c>
      <c r="B2965" s="272" t="s">
        <v>712</v>
      </c>
      <c r="C2965" s="272" t="s">
        <v>264</v>
      </c>
      <c r="D2965" s="272" t="s">
        <v>264</v>
      </c>
      <c r="E2965" s="272" t="s">
        <v>264</v>
      </c>
      <c r="F2965" s="272" t="s">
        <v>263</v>
      </c>
      <c r="G2965" s="272" t="s">
        <v>263</v>
      </c>
      <c r="H2965" s="272" t="s">
        <v>264</v>
      </c>
      <c r="I2965" s="272" t="s">
        <v>263</v>
      </c>
      <c r="J2965" s="272" t="s">
        <v>263</v>
      </c>
      <c r="K2965" s="272" t="s">
        <v>263</v>
      </c>
      <c r="L2965" s="272" t="s">
        <v>263</v>
      </c>
      <c r="M2965" s="272" t="s">
        <v>263</v>
      </c>
      <c r="N2965" s="272" t="s">
        <v>263</v>
      </c>
    </row>
    <row r="2966" spans="1:14">
      <c r="A2966" s="272">
        <v>813173</v>
      </c>
      <c r="B2966" s="272" t="s">
        <v>712</v>
      </c>
      <c r="C2966" s="272" t="s">
        <v>264</v>
      </c>
      <c r="D2966" s="272" t="s">
        <v>264</v>
      </c>
      <c r="E2966" s="272" t="s">
        <v>263</v>
      </c>
      <c r="F2966" s="272" t="s">
        <v>264</v>
      </c>
      <c r="G2966" s="272" t="s">
        <v>264</v>
      </c>
      <c r="H2966" s="272" t="s">
        <v>263</v>
      </c>
      <c r="I2966" s="272" t="s">
        <v>263</v>
      </c>
      <c r="J2966" s="272" t="s">
        <v>263</v>
      </c>
      <c r="K2966" s="272" t="s">
        <v>263</v>
      </c>
      <c r="L2966" s="272" t="s">
        <v>263</v>
      </c>
      <c r="M2966" s="272" t="s">
        <v>263</v>
      </c>
      <c r="N2966" s="272" t="s">
        <v>263</v>
      </c>
    </row>
    <row r="2967" spans="1:14">
      <c r="A2967" s="272">
        <v>813174</v>
      </c>
      <c r="B2967" s="272" t="s">
        <v>712</v>
      </c>
      <c r="C2967" s="272" t="s">
        <v>264</v>
      </c>
      <c r="D2967" s="272" t="s">
        <v>263</v>
      </c>
      <c r="E2967" s="272" t="s">
        <v>263</v>
      </c>
      <c r="F2967" s="272" t="s">
        <v>263</v>
      </c>
      <c r="G2967" s="272" t="s">
        <v>263</v>
      </c>
      <c r="H2967" s="272" t="s">
        <v>264</v>
      </c>
      <c r="I2967" s="272" t="s">
        <v>263</v>
      </c>
      <c r="J2967" s="272" t="s">
        <v>263</v>
      </c>
      <c r="K2967" s="272" t="s">
        <v>263</v>
      </c>
      <c r="L2967" s="272" t="s">
        <v>263</v>
      </c>
      <c r="M2967" s="272" t="s">
        <v>263</v>
      </c>
      <c r="N2967" s="272" t="s">
        <v>263</v>
      </c>
    </row>
    <row r="2968" spans="1:14">
      <c r="A2968" s="272">
        <v>813175</v>
      </c>
      <c r="B2968" s="272" t="s">
        <v>712</v>
      </c>
      <c r="C2968" s="272" t="s">
        <v>264</v>
      </c>
      <c r="D2968" s="272" t="s">
        <v>263</v>
      </c>
      <c r="E2968" s="272" t="s">
        <v>263</v>
      </c>
      <c r="F2968" s="272" t="s">
        <v>264</v>
      </c>
      <c r="G2968" s="272" t="s">
        <v>264</v>
      </c>
      <c r="H2968" s="272" t="s">
        <v>263</v>
      </c>
      <c r="I2968" s="272" t="s">
        <v>263</v>
      </c>
      <c r="J2968" s="272" t="s">
        <v>263</v>
      </c>
      <c r="K2968" s="272" t="s">
        <v>263</v>
      </c>
      <c r="L2968" s="272" t="s">
        <v>263</v>
      </c>
      <c r="M2968" s="272" t="s">
        <v>263</v>
      </c>
      <c r="N2968" s="272" t="s">
        <v>263</v>
      </c>
    </row>
    <row r="2969" spans="1:14">
      <c r="A2969" s="272">
        <v>813176</v>
      </c>
      <c r="B2969" s="272" t="s">
        <v>712</v>
      </c>
      <c r="C2969" s="272" t="s">
        <v>264</v>
      </c>
      <c r="D2969" s="272" t="s">
        <v>264</v>
      </c>
      <c r="E2969" s="272" t="s">
        <v>264</v>
      </c>
      <c r="F2969" s="272" t="s">
        <v>263</v>
      </c>
      <c r="G2969" s="272" t="s">
        <v>264</v>
      </c>
      <c r="H2969" s="272" t="s">
        <v>264</v>
      </c>
      <c r="I2969" s="272" t="s">
        <v>263</v>
      </c>
      <c r="J2969" s="272" t="s">
        <v>263</v>
      </c>
      <c r="K2969" s="272" t="s">
        <v>263</v>
      </c>
      <c r="L2969" s="272" t="s">
        <v>263</v>
      </c>
      <c r="M2969" s="272" t="s">
        <v>263</v>
      </c>
      <c r="N2969" s="272" t="s">
        <v>263</v>
      </c>
    </row>
    <row r="2970" spans="1:14">
      <c r="A2970" s="272">
        <v>813177</v>
      </c>
      <c r="B2970" s="272" t="s">
        <v>712</v>
      </c>
      <c r="C2970" s="272" t="s">
        <v>264</v>
      </c>
      <c r="D2970" s="272" t="s">
        <v>263</v>
      </c>
      <c r="E2970" s="272" t="s">
        <v>263</v>
      </c>
      <c r="F2970" s="272" t="s">
        <v>264</v>
      </c>
      <c r="G2970" s="272" t="s">
        <v>264</v>
      </c>
      <c r="H2970" s="272" t="s">
        <v>264</v>
      </c>
      <c r="I2970" s="272" t="s">
        <v>263</v>
      </c>
      <c r="J2970" s="272" t="s">
        <v>263</v>
      </c>
      <c r="K2970" s="272" t="s">
        <v>263</v>
      </c>
      <c r="L2970" s="272" t="s">
        <v>263</v>
      </c>
      <c r="M2970" s="272" t="s">
        <v>263</v>
      </c>
      <c r="N2970" s="272" t="s">
        <v>263</v>
      </c>
    </row>
    <row r="2971" spans="1:14">
      <c r="A2971" s="272">
        <v>813178</v>
      </c>
      <c r="B2971" s="272" t="s">
        <v>712</v>
      </c>
      <c r="C2971" s="272" t="s">
        <v>264</v>
      </c>
      <c r="D2971" s="272" t="s">
        <v>264</v>
      </c>
      <c r="E2971" s="272" t="s">
        <v>264</v>
      </c>
      <c r="F2971" s="272" t="s">
        <v>264</v>
      </c>
      <c r="G2971" s="272" t="s">
        <v>264</v>
      </c>
      <c r="H2971" s="272" t="s">
        <v>263</v>
      </c>
      <c r="I2971" s="272" t="s">
        <v>263</v>
      </c>
      <c r="J2971" s="272" t="s">
        <v>263</v>
      </c>
      <c r="K2971" s="272" t="s">
        <v>263</v>
      </c>
      <c r="L2971" s="272" t="s">
        <v>263</v>
      </c>
      <c r="M2971" s="272" t="s">
        <v>263</v>
      </c>
      <c r="N2971" s="272" t="s">
        <v>263</v>
      </c>
    </row>
    <row r="2972" spans="1:14">
      <c r="A2972" s="272">
        <v>813179</v>
      </c>
      <c r="B2972" s="272" t="s">
        <v>712</v>
      </c>
      <c r="C2972" s="272" t="s">
        <v>264</v>
      </c>
      <c r="D2972" s="272" t="s">
        <v>264</v>
      </c>
      <c r="E2972" s="272" t="s">
        <v>264</v>
      </c>
      <c r="F2972" s="272" t="s">
        <v>264</v>
      </c>
      <c r="G2972" s="272" t="s">
        <v>263</v>
      </c>
      <c r="H2972" s="272" t="s">
        <v>263</v>
      </c>
      <c r="I2972" s="272" t="s">
        <v>263</v>
      </c>
      <c r="J2972" s="272" t="s">
        <v>263</v>
      </c>
      <c r="K2972" s="272" t="s">
        <v>263</v>
      </c>
      <c r="L2972" s="272" t="s">
        <v>263</v>
      </c>
      <c r="M2972" s="272" t="s">
        <v>263</v>
      </c>
      <c r="N2972" s="272" t="s">
        <v>263</v>
      </c>
    </row>
    <row r="2973" spans="1:14">
      <c r="A2973" s="272">
        <v>813180</v>
      </c>
      <c r="B2973" s="272" t="s">
        <v>712</v>
      </c>
      <c r="C2973" s="272" t="s">
        <v>264</v>
      </c>
      <c r="D2973" s="272" t="s">
        <v>264</v>
      </c>
      <c r="E2973" s="272" t="s">
        <v>264</v>
      </c>
      <c r="F2973" s="272" t="s">
        <v>264</v>
      </c>
      <c r="G2973" s="272" t="s">
        <v>264</v>
      </c>
      <c r="H2973" s="272" t="s">
        <v>264</v>
      </c>
      <c r="I2973" s="272" t="s">
        <v>263</v>
      </c>
      <c r="J2973" s="272" t="s">
        <v>263</v>
      </c>
      <c r="K2973" s="272" t="s">
        <v>263</v>
      </c>
      <c r="L2973" s="272" t="s">
        <v>263</v>
      </c>
      <c r="M2973" s="272" t="s">
        <v>263</v>
      </c>
      <c r="N2973" s="272" t="s">
        <v>263</v>
      </c>
    </row>
    <row r="2974" spans="1:14">
      <c r="A2974" s="272">
        <v>813181</v>
      </c>
      <c r="B2974" s="272" t="s">
        <v>712</v>
      </c>
      <c r="C2974" s="272" t="s">
        <v>264</v>
      </c>
      <c r="D2974" s="272" t="s">
        <v>263</v>
      </c>
      <c r="E2974" s="272" t="s">
        <v>263</v>
      </c>
      <c r="F2974" s="272" t="s">
        <v>264</v>
      </c>
      <c r="G2974" s="272" t="s">
        <v>264</v>
      </c>
      <c r="H2974" s="272" t="s">
        <v>264</v>
      </c>
      <c r="I2974" s="272" t="s">
        <v>263</v>
      </c>
      <c r="J2974" s="272" t="s">
        <v>263</v>
      </c>
      <c r="K2974" s="272" t="s">
        <v>263</v>
      </c>
      <c r="L2974" s="272" t="s">
        <v>263</v>
      </c>
      <c r="M2974" s="272" t="s">
        <v>263</v>
      </c>
      <c r="N2974" s="272" t="s">
        <v>263</v>
      </c>
    </row>
    <row r="2975" spans="1:14">
      <c r="A2975" s="272">
        <v>813182</v>
      </c>
      <c r="B2975" s="272" t="s">
        <v>712</v>
      </c>
      <c r="C2975" s="272" t="s">
        <v>264</v>
      </c>
      <c r="D2975" s="272" t="s">
        <v>264</v>
      </c>
      <c r="E2975" s="272" t="s">
        <v>263</v>
      </c>
      <c r="F2975" s="272" t="s">
        <v>263</v>
      </c>
      <c r="G2975" s="272" t="s">
        <v>263</v>
      </c>
      <c r="H2975" s="272" t="s">
        <v>263</v>
      </c>
      <c r="I2975" s="272" t="s">
        <v>263</v>
      </c>
      <c r="J2975" s="272" t="s">
        <v>263</v>
      </c>
      <c r="K2975" s="272" t="s">
        <v>263</v>
      </c>
      <c r="L2975" s="272" t="s">
        <v>263</v>
      </c>
      <c r="M2975" s="272" t="s">
        <v>263</v>
      </c>
      <c r="N2975" s="272" t="s">
        <v>263</v>
      </c>
    </row>
    <row r="2976" spans="1:14">
      <c r="A2976" s="272">
        <v>813183</v>
      </c>
      <c r="B2976" s="272" t="s">
        <v>712</v>
      </c>
      <c r="C2976" s="272" t="s">
        <v>264</v>
      </c>
      <c r="D2976" s="272" t="s">
        <v>263</v>
      </c>
      <c r="E2976" s="272" t="s">
        <v>263</v>
      </c>
      <c r="F2976" s="272" t="s">
        <v>264</v>
      </c>
      <c r="G2976" s="272" t="s">
        <v>264</v>
      </c>
      <c r="H2976" s="272" t="s">
        <v>264</v>
      </c>
      <c r="I2976" s="272" t="s">
        <v>263</v>
      </c>
      <c r="J2976" s="272" t="s">
        <v>263</v>
      </c>
      <c r="K2976" s="272" t="s">
        <v>263</v>
      </c>
      <c r="L2976" s="272" t="s">
        <v>263</v>
      </c>
      <c r="M2976" s="272" t="s">
        <v>263</v>
      </c>
      <c r="N2976" s="272" t="s">
        <v>263</v>
      </c>
    </row>
    <row r="2977" spans="1:14">
      <c r="A2977" s="272">
        <v>813184</v>
      </c>
      <c r="B2977" s="272" t="s">
        <v>712</v>
      </c>
      <c r="C2977" s="272" t="s">
        <v>264</v>
      </c>
      <c r="D2977" s="272" t="s">
        <v>264</v>
      </c>
      <c r="E2977" s="272" t="s">
        <v>263</v>
      </c>
      <c r="F2977" s="272" t="s">
        <v>264</v>
      </c>
      <c r="G2977" s="272" t="s">
        <v>264</v>
      </c>
      <c r="H2977" s="272" t="s">
        <v>264</v>
      </c>
      <c r="I2977" s="272" t="s">
        <v>263</v>
      </c>
      <c r="J2977" s="272" t="s">
        <v>263</v>
      </c>
      <c r="K2977" s="272" t="s">
        <v>263</v>
      </c>
      <c r="L2977" s="272" t="s">
        <v>263</v>
      </c>
      <c r="M2977" s="272" t="s">
        <v>263</v>
      </c>
      <c r="N2977" s="272" t="s">
        <v>263</v>
      </c>
    </row>
    <row r="2978" spans="1:14">
      <c r="A2978" s="272">
        <v>813185</v>
      </c>
      <c r="B2978" s="272" t="s">
        <v>712</v>
      </c>
      <c r="C2978" s="272" t="s">
        <v>264</v>
      </c>
      <c r="D2978" s="272" t="s">
        <v>264</v>
      </c>
      <c r="E2978" s="272" t="s">
        <v>264</v>
      </c>
      <c r="F2978" s="272" t="s">
        <v>264</v>
      </c>
      <c r="G2978" s="272" t="s">
        <v>264</v>
      </c>
      <c r="H2978" s="272" t="s">
        <v>264</v>
      </c>
      <c r="I2978" s="272" t="s">
        <v>263</v>
      </c>
      <c r="J2978" s="272" t="s">
        <v>263</v>
      </c>
      <c r="K2978" s="272" t="s">
        <v>263</v>
      </c>
      <c r="L2978" s="272" t="s">
        <v>263</v>
      </c>
      <c r="M2978" s="272" t="s">
        <v>263</v>
      </c>
      <c r="N2978" s="272" t="s">
        <v>263</v>
      </c>
    </row>
    <row r="2979" spans="1:14">
      <c r="A2979" s="272">
        <v>813187</v>
      </c>
      <c r="B2979" s="272" t="s">
        <v>712</v>
      </c>
      <c r="C2979" s="272" t="s">
        <v>264</v>
      </c>
      <c r="D2979" s="272" t="s">
        <v>263</v>
      </c>
      <c r="E2979" s="272" t="s">
        <v>263</v>
      </c>
      <c r="F2979" s="272" t="s">
        <v>264</v>
      </c>
      <c r="G2979" s="272" t="s">
        <v>263</v>
      </c>
      <c r="H2979" s="272" t="s">
        <v>264</v>
      </c>
      <c r="I2979" s="272" t="s">
        <v>263</v>
      </c>
      <c r="J2979" s="272" t="s">
        <v>263</v>
      </c>
      <c r="K2979" s="272" t="s">
        <v>263</v>
      </c>
      <c r="L2979" s="272" t="s">
        <v>263</v>
      </c>
      <c r="M2979" s="272" t="s">
        <v>263</v>
      </c>
      <c r="N2979" s="272" t="s">
        <v>263</v>
      </c>
    </row>
    <row r="2980" spans="1:14">
      <c r="A2980" s="272">
        <v>813188</v>
      </c>
      <c r="B2980" s="272" t="s">
        <v>712</v>
      </c>
      <c r="C2980" s="272" t="s">
        <v>264</v>
      </c>
      <c r="D2980" s="272" t="s">
        <v>264</v>
      </c>
      <c r="E2980" s="272" t="s">
        <v>264</v>
      </c>
      <c r="F2980" s="272" t="s">
        <v>263</v>
      </c>
      <c r="G2980" s="272" t="s">
        <v>264</v>
      </c>
      <c r="H2980" s="272" t="s">
        <v>264</v>
      </c>
      <c r="I2980" s="272" t="s">
        <v>263</v>
      </c>
      <c r="J2980" s="272" t="s">
        <v>263</v>
      </c>
      <c r="K2980" s="272" t="s">
        <v>263</v>
      </c>
      <c r="L2980" s="272" t="s">
        <v>263</v>
      </c>
      <c r="M2980" s="272" t="s">
        <v>263</v>
      </c>
      <c r="N2980" s="272" t="s">
        <v>263</v>
      </c>
    </row>
    <row r="2981" spans="1:14">
      <c r="A2981" s="272">
        <v>813190</v>
      </c>
      <c r="B2981" s="272" t="s">
        <v>712</v>
      </c>
      <c r="C2981" s="272" t="s">
        <v>264</v>
      </c>
      <c r="D2981" s="272" t="s">
        <v>263</v>
      </c>
      <c r="E2981" s="272" t="s">
        <v>263</v>
      </c>
      <c r="F2981" s="272" t="s">
        <v>264</v>
      </c>
      <c r="G2981" s="272" t="s">
        <v>264</v>
      </c>
      <c r="H2981" s="272" t="s">
        <v>264</v>
      </c>
      <c r="I2981" s="272" t="s">
        <v>263</v>
      </c>
      <c r="J2981" s="272" t="s">
        <v>263</v>
      </c>
      <c r="K2981" s="272" t="s">
        <v>263</v>
      </c>
      <c r="L2981" s="272" t="s">
        <v>263</v>
      </c>
      <c r="M2981" s="272" t="s">
        <v>263</v>
      </c>
      <c r="N2981" s="272" t="s">
        <v>263</v>
      </c>
    </row>
    <row r="2982" spans="1:14">
      <c r="A2982" s="272">
        <v>813191</v>
      </c>
      <c r="B2982" s="272" t="s">
        <v>712</v>
      </c>
      <c r="C2982" s="272" t="s">
        <v>264</v>
      </c>
      <c r="D2982" s="272" t="s">
        <v>263</v>
      </c>
      <c r="E2982" s="272" t="s">
        <v>263</v>
      </c>
      <c r="F2982" s="272" t="s">
        <v>264</v>
      </c>
      <c r="G2982" s="272" t="s">
        <v>264</v>
      </c>
      <c r="H2982" s="272" t="s">
        <v>263</v>
      </c>
      <c r="I2982" s="272" t="s">
        <v>263</v>
      </c>
      <c r="J2982" s="272" t="s">
        <v>263</v>
      </c>
      <c r="K2982" s="272" t="s">
        <v>263</v>
      </c>
      <c r="L2982" s="272" t="s">
        <v>263</v>
      </c>
      <c r="M2982" s="272" t="s">
        <v>263</v>
      </c>
      <c r="N2982" s="272" t="s">
        <v>263</v>
      </c>
    </row>
    <row r="2983" spans="1:14">
      <c r="A2983" s="272">
        <v>813192</v>
      </c>
      <c r="B2983" s="272" t="s">
        <v>712</v>
      </c>
      <c r="C2983" s="272" t="s">
        <v>264</v>
      </c>
      <c r="D2983" s="272" t="s">
        <v>263</v>
      </c>
      <c r="E2983" s="272" t="s">
        <v>263</v>
      </c>
      <c r="F2983" s="272" t="s">
        <v>264</v>
      </c>
      <c r="G2983" s="272" t="s">
        <v>263</v>
      </c>
      <c r="H2983" s="272" t="s">
        <v>263</v>
      </c>
      <c r="I2983" s="272" t="s">
        <v>263</v>
      </c>
      <c r="J2983" s="272" t="s">
        <v>263</v>
      </c>
      <c r="K2983" s="272" t="s">
        <v>263</v>
      </c>
      <c r="L2983" s="272" t="s">
        <v>263</v>
      </c>
      <c r="M2983" s="272" t="s">
        <v>263</v>
      </c>
      <c r="N2983" s="272" t="s">
        <v>263</v>
      </c>
    </row>
    <row r="2984" spans="1:14">
      <c r="A2984" s="272">
        <v>813193</v>
      </c>
      <c r="B2984" s="272" t="s">
        <v>712</v>
      </c>
      <c r="C2984" s="272" t="s">
        <v>264</v>
      </c>
      <c r="D2984" s="272" t="s">
        <v>263</v>
      </c>
      <c r="E2984" s="272" t="s">
        <v>264</v>
      </c>
      <c r="F2984" s="272" t="s">
        <v>264</v>
      </c>
      <c r="G2984" s="272" t="s">
        <v>264</v>
      </c>
      <c r="H2984" s="272" t="s">
        <v>264</v>
      </c>
      <c r="I2984" s="272" t="s">
        <v>263</v>
      </c>
      <c r="J2984" s="272" t="s">
        <v>263</v>
      </c>
      <c r="K2984" s="272" t="s">
        <v>263</v>
      </c>
      <c r="L2984" s="272" t="s">
        <v>263</v>
      </c>
      <c r="M2984" s="272" t="s">
        <v>263</v>
      </c>
      <c r="N2984" s="272" t="s">
        <v>263</v>
      </c>
    </row>
    <row r="2985" spans="1:14">
      <c r="A2985" s="272">
        <v>813195</v>
      </c>
      <c r="B2985" s="272" t="s">
        <v>712</v>
      </c>
      <c r="C2985" s="272" t="s">
        <v>263</v>
      </c>
      <c r="D2985" s="272" t="s">
        <v>264</v>
      </c>
      <c r="E2985" s="272" t="s">
        <v>264</v>
      </c>
      <c r="F2985" s="272" t="s">
        <v>264</v>
      </c>
      <c r="G2985" s="272" t="s">
        <v>264</v>
      </c>
      <c r="H2985" s="272" t="s">
        <v>264</v>
      </c>
      <c r="I2985" s="272" t="s">
        <v>263</v>
      </c>
      <c r="J2985" s="272" t="s">
        <v>263</v>
      </c>
      <c r="K2985" s="272" t="s">
        <v>263</v>
      </c>
      <c r="L2985" s="272" t="s">
        <v>263</v>
      </c>
      <c r="M2985" s="272" t="s">
        <v>263</v>
      </c>
      <c r="N2985" s="272" t="s">
        <v>263</v>
      </c>
    </row>
    <row r="2986" spans="1:14">
      <c r="A2986" s="272">
        <v>813196</v>
      </c>
      <c r="B2986" s="272" t="s">
        <v>712</v>
      </c>
      <c r="C2986" s="272" t="s">
        <v>264</v>
      </c>
      <c r="D2986" s="272" t="s">
        <v>263</v>
      </c>
      <c r="E2986" s="272" t="s">
        <v>264</v>
      </c>
      <c r="F2986" s="272" t="s">
        <v>264</v>
      </c>
      <c r="G2986" s="272" t="s">
        <v>263</v>
      </c>
      <c r="H2986" s="272" t="s">
        <v>264</v>
      </c>
      <c r="I2986" s="272" t="s">
        <v>263</v>
      </c>
      <c r="J2986" s="272" t="s">
        <v>263</v>
      </c>
      <c r="K2986" s="272" t="s">
        <v>263</v>
      </c>
      <c r="L2986" s="272" t="s">
        <v>263</v>
      </c>
      <c r="M2986" s="272" t="s">
        <v>263</v>
      </c>
      <c r="N2986" s="272" t="s">
        <v>263</v>
      </c>
    </row>
    <row r="2987" spans="1:14">
      <c r="A2987" s="272">
        <v>813197</v>
      </c>
      <c r="B2987" s="272" t="s">
        <v>712</v>
      </c>
      <c r="C2987" s="272" t="s">
        <v>264</v>
      </c>
      <c r="D2987" s="272" t="s">
        <v>263</v>
      </c>
      <c r="E2987" s="272" t="s">
        <v>264</v>
      </c>
      <c r="F2987" s="272" t="s">
        <v>264</v>
      </c>
      <c r="G2987" s="272" t="s">
        <v>263</v>
      </c>
      <c r="H2987" s="272" t="s">
        <v>264</v>
      </c>
      <c r="I2987" s="272" t="s">
        <v>263</v>
      </c>
      <c r="J2987" s="272" t="s">
        <v>263</v>
      </c>
      <c r="K2987" s="272" t="s">
        <v>263</v>
      </c>
      <c r="L2987" s="272" t="s">
        <v>263</v>
      </c>
      <c r="M2987" s="272" t="s">
        <v>263</v>
      </c>
      <c r="N2987" s="272" t="s">
        <v>263</v>
      </c>
    </row>
    <row r="2988" spans="1:14">
      <c r="A2988" s="272">
        <v>813198</v>
      </c>
      <c r="B2988" s="272" t="s">
        <v>712</v>
      </c>
      <c r="C2988" s="272" t="s">
        <v>264</v>
      </c>
      <c r="D2988" s="272" t="s">
        <v>263</v>
      </c>
      <c r="E2988" s="272" t="s">
        <v>264</v>
      </c>
      <c r="F2988" s="272" t="s">
        <v>264</v>
      </c>
      <c r="G2988" s="272" t="s">
        <v>263</v>
      </c>
      <c r="H2988" s="272" t="s">
        <v>264</v>
      </c>
      <c r="I2988" s="272" t="s">
        <v>263</v>
      </c>
      <c r="J2988" s="272" t="s">
        <v>263</v>
      </c>
      <c r="K2988" s="272" t="s">
        <v>263</v>
      </c>
      <c r="L2988" s="272" t="s">
        <v>263</v>
      </c>
      <c r="M2988" s="272" t="s">
        <v>263</v>
      </c>
      <c r="N2988" s="272" t="s">
        <v>263</v>
      </c>
    </row>
    <row r="2989" spans="1:14">
      <c r="A2989" s="272">
        <v>813199</v>
      </c>
      <c r="B2989" s="272" t="s">
        <v>712</v>
      </c>
      <c r="C2989" s="272" t="s">
        <v>264</v>
      </c>
      <c r="D2989" s="272" t="s">
        <v>263</v>
      </c>
      <c r="E2989" s="272" t="s">
        <v>263</v>
      </c>
      <c r="F2989" s="272" t="s">
        <v>264</v>
      </c>
      <c r="G2989" s="272" t="s">
        <v>264</v>
      </c>
      <c r="H2989" s="272" t="s">
        <v>264</v>
      </c>
      <c r="I2989" s="272" t="s">
        <v>263</v>
      </c>
      <c r="J2989" s="272" t="s">
        <v>263</v>
      </c>
      <c r="K2989" s="272" t="s">
        <v>263</v>
      </c>
      <c r="L2989" s="272" t="s">
        <v>263</v>
      </c>
      <c r="M2989" s="272" t="s">
        <v>263</v>
      </c>
      <c r="N2989" s="272" t="s">
        <v>263</v>
      </c>
    </row>
    <row r="2990" spans="1:14">
      <c r="A2990" s="272">
        <v>813200</v>
      </c>
      <c r="B2990" s="272" t="s">
        <v>712</v>
      </c>
      <c r="C2990" s="272" t="s">
        <v>264</v>
      </c>
      <c r="D2990" s="272" t="s">
        <v>263</v>
      </c>
      <c r="E2990" s="272" t="s">
        <v>263</v>
      </c>
      <c r="F2990" s="272" t="s">
        <v>264</v>
      </c>
      <c r="G2990" s="272" t="s">
        <v>264</v>
      </c>
      <c r="H2990" s="272" t="s">
        <v>264</v>
      </c>
      <c r="I2990" s="272" t="s">
        <v>263</v>
      </c>
      <c r="J2990" s="272" t="s">
        <v>263</v>
      </c>
      <c r="K2990" s="272" t="s">
        <v>263</v>
      </c>
      <c r="L2990" s="272" t="s">
        <v>263</v>
      </c>
      <c r="M2990" s="272" t="s">
        <v>263</v>
      </c>
      <c r="N2990" s="272" t="s">
        <v>263</v>
      </c>
    </row>
    <row r="2991" spans="1:14">
      <c r="A2991" s="272">
        <v>813202</v>
      </c>
      <c r="B2991" s="272" t="s">
        <v>712</v>
      </c>
      <c r="C2991" s="272" t="s">
        <v>264</v>
      </c>
      <c r="D2991" s="272" t="s">
        <v>264</v>
      </c>
      <c r="E2991" s="272" t="s">
        <v>264</v>
      </c>
      <c r="F2991" s="272" t="s">
        <v>264</v>
      </c>
      <c r="G2991" s="272" t="s">
        <v>264</v>
      </c>
      <c r="H2991" s="272" t="s">
        <v>263</v>
      </c>
      <c r="I2991" s="272" t="s">
        <v>263</v>
      </c>
      <c r="J2991" s="272" t="s">
        <v>263</v>
      </c>
      <c r="K2991" s="272" t="s">
        <v>263</v>
      </c>
      <c r="L2991" s="272" t="s">
        <v>263</v>
      </c>
      <c r="M2991" s="272" t="s">
        <v>263</v>
      </c>
      <c r="N2991" s="272" t="s">
        <v>263</v>
      </c>
    </row>
    <row r="2992" spans="1:14">
      <c r="A2992" s="272">
        <v>813204</v>
      </c>
      <c r="B2992" s="272" t="s">
        <v>712</v>
      </c>
      <c r="C2992" s="272" t="s">
        <v>263</v>
      </c>
      <c r="D2992" s="272" t="s">
        <v>264</v>
      </c>
      <c r="E2992" s="272" t="s">
        <v>263</v>
      </c>
      <c r="F2992" s="272" t="s">
        <v>263</v>
      </c>
      <c r="G2992" s="272" t="s">
        <v>263</v>
      </c>
      <c r="H2992" s="272" t="s">
        <v>264</v>
      </c>
      <c r="I2992" s="272" t="s">
        <v>263</v>
      </c>
      <c r="J2992" s="272" t="s">
        <v>263</v>
      </c>
      <c r="K2992" s="272" t="s">
        <v>263</v>
      </c>
      <c r="L2992" s="272" t="s">
        <v>263</v>
      </c>
      <c r="M2992" s="272" t="s">
        <v>263</v>
      </c>
      <c r="N2992" s="272" t="s">
        <v>263</v>
      </c>
    </row>
    <row r="2993" spans="1:14">
      <c r="A2993" s="272">
        <v>813205</v>
      </c>
      <c r="B2993" s="272" t="s">
        <v>712</v>
      </c>
      <c r="C2993" s="272" t="s">
        <v>264</v>
      </c>
      <c r="D2993" s="272" t="s">
        <v>264</v>
      </c>
      <c r="E2993" s="272" t="s">
        <v>263</v>
      </c>
      <c r="F2993" s="272" t="s">
        <v>263</v>
      </c>
      <c r="G2993" s="272" t="s">
        <v>264</v>
      </c>
      <c r="H2993" s="272" t="s">
        <v>264</v>
      </c>
      <c r="I2993" s="272" t="s">
        <v>263</v>
      </c>
      <c r="J2993" s="272" t="s">
        <v>263</v>
      </c>
      <c r="K2993" s="272" t="s">
        <v>263</v>
      </c>
      <c r="L2993" s="272" t="s">
        <v>263</v>
      </c>
      <c r="M2993" s="272" t="s">
        <v>263</v>
      </c>
      <c r="N2993" s="272" t="s">
        <v>263</v>
      </c>
    </row>
    <row r="2994" spans="1:14">
      <c r="A2994" s="272">
        <v>813206</v>
      </c>
      <c r="B2994" s="272" t="s">
        <v>712</v>
      </c>
      <c r="C2994" s="272" t="s">
        <v>264</v>
      </c>
      <c r="D2994" s="272" t="s">
        <v>263</v>
      </c>
      <c r="E2994" s="272" t="s">
        <v>264</v>
      </c>
      <c r="F2994" s="272" t="s">
        <v>263</v>
      </c>
      <c r="G2994" s="272" t="s">
        <v>264</v>
      </c>
      <c r="H2994" s="272" t="s">
        <v>264</v>
      </c>
      <c r="I2994" s="272" t="s">
        <v>263</v>
      </c>
      <c r="J2994" s="272" t="s">
        <v>263</v>
      </c>
      <c r="K2994" s="272" t="s">
        <v>263</v>
      </c>
      <c r="L2994" s="272" t="s">
        <v>263</v>
      </c>
      <c r="M2994" s="272" t="s">
        <v>263</v>
      </c>
      <c r="N2994" s="272" t="s">
        <v>263</v>
      </c>
    </row>
    <row r="2995" spans="1:14">
      <c r="A2995" s="272">
        <v>813207</v>
      </c>
      <c r="B2995" s="272" t="s">
        <v>712</v>
      </c>
      <c r="C2995" s="272" t="s">
        <v>264</v>
      </c>
      <c r="D2995" s="272" t="s">
        <v>264</v>
      </c>
      <c r="E2995" s="272" t="s">
        <v>264</v>
      </c>
      <c r="F2995" s="272" t="s">
        <v>264</v>
      </c>
      <c r="G2995" s="272" t="s">
        <v>263</v>
      </c>
      <c r="H2995" s="272" t="s">
        <v>263</v>
      </c>
      <c r="I2995" s="272" t="s">
        <v>263</v>
      </c>
      <c r="J2995" s="272" t="s">
        <v>263</v>
      </c>
      <c r="K2995" s="272" t="s">
        <v>263</v>
      </c>
      <c r="L2995" s="272" t="s">
        <v>263</v>
      </c>
      <c r="M2995" s="272" t="s">
        <v>263</v>
      </c>
      <c r="N2995" s="272" t="s">
        <v>263</v>
      </c>
    </row>
    <row r="2996" spans="1:14">
      <c r="A2996" s="272">
        <v>813208</v>
      </c>
      <c r="B2996" s="272" t="s">
        <v>712</v>
      </c>
      <c r="C2996" s="272" t="s">
        <v>264</v>
      </c>
      <c r="D2996" s="272" t="s">
        <v>263</v>
      </c>
      <c r="E2996" s="272" t="s">
        <v>263</v>
      </c>
      <c r="F2996" s="272" t="s">
        <v>264</v>
      </c>
      <c r="G2996" s="272" t="s">
        <v>264</v>
      </c>
      <c r="H2996" s="272" t="s">
        <v>264</v>
      </c>
      <c r="I2996" s="272" t="s">
        <v>263</v>
      </c>
      <c r="J2996" s="272" t="s">
        <v>263</v>
      </c>
      <c r="K2996" s="272" t="s">
        <v>263</v>
      </c>
      <c r="L2996" s="272" t="s">
        <v>263</v>
      </c>
      <c r="M2996" s="272" t="s">
        <v>263</v>
      </c>
      <c r="N2996" s="272" t="s">
        <v>263</v>
      </c>
    </row>
    <row r="2997" spans="1:14">
      <c r="A2997" s="272">
        <v>813209</v>
      </c>
      <c r="B2997" s="272" t="s">
        <v>712</v>
      </c>
      <c r="C2997" s="272" t="s">
        <v>264</v>
      </c>
      <c r="D2997" s="272" t="s">
        <v>264</v>
      </c>
      <c r="E2997" s="272" t="s">
        <v>264</v>
      </c>
      <c r="F2997" s="272" t="s">
        <v>264</v>
      </c>
      <c r="G2997" s="272" t="s">
        <v>264</v>
      </c>
      <c r="H2997" s="272" t="s">
        <v>264</v>
      </c>
      <c r="I2997" s="272" t="s">
        <v>263</v>
      </c>
      <c r="J2997" s="272" t="s">
        <v>263</v>
      </c>
      <c r="K2997" s="272" t="s">
        <v>263</v>
      </c>
      <c r="L2997" s="272" t="s">
        <v>263</v>
      </c>
      <c r="M2997" s="272" t="s">
        <v>263</v>
      </c>
      <c r="N2997" s="272" t="s">
        <v>263</v>
      </c>
    </row>
    <row r="2998" spans="1:14">
      <c r="A2998" s="272">
        <v>813210</v>
      </c>
      <c r="B2998" s="272" t="s">
        <v>712</v>
      </c>
      <c r="C2998" s="272" t="s">
        <v>264</v>
      </c>
      <c r="D2998" s="272" t="s">
        <v>264</v>
      </c>
      <c r="E2998" s="272" t="s">
        <v>263</v>
      </c>
      <c r="F2998" s="272" t="s">
        <v>264</v>
      </c>
      <c r="G2998" s="272" t="s">
        <v>264</v>
      </c>
      <c r="H2998" s="272" t="s">
        <v>263</v>
      </c>
      <c r="I2998" s="272" t="s">
        <v>263</v>
      </c>
      <c r="J2998" s="272" t="s">
        <v>263</v>
      </c>
      <c r="K2998" s="272" t="s">
        <v>263</v>
      </c>
      <c r="L2998" s="272" t="s">
        <v>263</v>
      </c>
      <c r="M2998" s="272" t="s">
        <v>263</v>
      </c>
      <c r="N2998" s="272" t="s">
        <v>263</v>
      </c>
    </row>
    <row r="2999" spans="1:14">
      <c r="A2999" s="272">
        <v>813211</v>
      </c>
      <c r="B2999" s="272" t="s">
        <v>712</v>
      </c>
      <c r="C2999" s="272" t="s">
        <v>264</v>
      </c>
      <c r="D2999" s="272" t="s">
        <v>264</v>
      </c>
      <c r="E2999" s="272" t="s">
        <v>263</v>
      </c>
      <c r="F2999" s="272" t="s">
        <v>263</v>
      </c>
      <c r="G2999" s="272" t="s">
        <v>264</v>
      </c>
      <c r="H2999" s="272" t="s">
        <v>264</v>
      </c>
      <c r="I2999" s="272" t="s">
        <v>263</v>
      </c>
      <c r="J2999" s="272" t="s">
        <v>263</v>
      </c>
      <c r="K2999" s="272" t="s">
        <v>263</v>
      </c>
      <c r="L2999" s="272" t="s">
        <v>263</v>
      </c>
      <c r="M2999" s="272" t="s">
        <v>263</v>
      </c>
      <c r="N2999" s="272" t="s">
        <v>263</v>
      </c>
    </row>
    <row r="3000" spans="1:14">
      <c r="A3000" s="272">
        <v>813212</v>
      </c>
      <c r="B3000" s="272" t="s">
        <v>712</v>
      </c>
      <c r="C3000" s="272" t="s">
        <v>264</v>
      </c>
      <c r="D3000" s="272" t="s">
        <v>263</v>
      </c>
      <c r="E3000" s="272" t="s">
        <v>263</v>
      </c>
      <c r="F3000" s="272" t="s">
        <v>263</v>
      </c>
      <c r="G3000" s="272" t="s">
        <v>264</v>
      </c>
      <c r="H3000" s="272" t="s">
        <v>263</v>
      </c>
      <c r="I3000" s="272" t="s">
        <v>263</v>
      </c>
      <c r="J3000" s="272" t="s">
        <v>263</v>
      </c>
      <c r="K3000" s="272" t="s">
        <v>263</v>
      </c>
      <c r="L3000" s="272" t="s">
        <v>263</v>
      </c>
      <c r="M3000" s="272" t="s">
        <v>263</v>
      </c>
      <c r="N3000" s="272" t="s">
        <v>263</v>
      </c>
    </row>
    <row r="3001" spans="1:14">
      <c r="A3001" s="272">
        <v>813213</v>
      </c>
      <c r="B3001" s="272" t="s">
        <v>712</v>
      </c>
      <c r="C3001" s="272" t="s">
        <v>264</v>
      </c>
      <c r="D3001" s="272" t="s">
        <v>263</v>
      </c>
      <c r="E3001" s="272" t="s">
        <v>263</v>
      </c>
      <c r="F3001" s="272" t="s">
        <v>263</v>
      </c>
      <c r="G3001" s="272" t="s">
        <v>264</v>
      </c>
      <c r="H3001" s="272" t="s">
        <v>264</v>
      </c>
      <c r="I3001" s="272" t="s">
        <v>263</v>
      </c>
      <c r="J3001" s="272" t="s">
        <v>263</v>
      </c>
      <c r="K3001" s="272" t="s">
        <v>263</v>
      </c>
      <c r="L3001" s="272" t="s">
        <v>263</v>
      </c>
      <c r="M3001" s="272" t="s">
        <v>263</v>
      </c>
      <c r="N3001" s="272" t="s">
        <v>263</v>
      </c>
    </row>
    <row r="3002" spans="1:14">
      <c r="A3002" s="272">
        <v>813214</v>
      </c>
      <c r="B3002" s="272" t="s">
        <v>712</v>
      </c>
      <c r="C3002" s="272" t="s">
        <v>264</v>
      </c>
      <c r="D3002" s="272" t="s">
        <v>264</v>
      </c>
      <c r="E3002" s="272" t="s">
        <v>264</v>
      </c>
      <c r="F3002" s="272" t="s">
        <v>264</v>
      </c>
      <c r="G3002" s="272" t="s">
        <v>264</v>
      </c>
      <c r="H3002" s="272" t="s">
        <v>264</v>
      </c>
      <c r="I3002" s="272" t="s">
        <v>263</v>
      </c>
      <c r="J3002" s="272" t="s">
        <v>263</v>
      </c>
      <c r="K3002" s="272" t="s">
        <v>263</v>
      </c>
      <c r="L3002" s="272" t="s">
        <v>263</v>
      </c>
      <c r="M3002" s="272" t="s">
        <v>263</v>
      </c>
      <c r="N3002" s="272" t="s">
        <v>263</v>
      </c>
    </row>
    <row r="3003" spans="1:14">
      <c r="A3003" s="272">
        <v>813215</v>
      </c>
      <c r="B3003" s="272" t="s">
        <v>712</v>
      </c>
      <c r="C3003" s="272" t="s">
        <v>264</v>
      </c>
      <c r="D3003" s="272" t="s">
        <v>264</v>
      </c>
      <c r="E3003" s="272" t="s">
        <v>264</v>
      </c>
      <c r="F3003" s="272" t="s">
        <v>264</v>
      </c>
      <c r="G3003" s="272" t="s">
        <v>264</v>
      </c>
      <c r="H3003" s="272" t="s">
        <v>264</v>
      </c>
      <c r="I3003" s="272" t="s">
        <v>263</v>
      </c>
      <c r="J3003" s="272" t="s">
        <v>263</v>
      </c>
      <c r="K3003" s="272" t="s">
        <v>263</v>
      </c>
      <c r="L3003" s="272" t="s">
        <v>263</v>
      </c>
      <c r="M3003" s="272" t="s">
        <v>263</v>
      </c>
      <c r="N3003" s="272" t="s">
        <v>263</v>
      </c>
    </row>
    <row r="3004" spans="1:14">
      <c r="A3004" s="272">
        <v>813216</v>
      </c>
      <c r="B3004" s="272" t="s">
        <v>712</v>
      </c>
      <c r="C3004" s="272" t="s">
        <v>264</v>
      </c>
      <c r="D3004" s="272" t="s">
        <v>263</v>
      </c>
      <c r="E3004" s="272" t="s">
        <v>264</v>
      </c>
      <c r="F3004" s="272" t="s">
        <v>264</v>
      </c>
      <c r="G3004" s="272" t="s">
        <v>264</v>
      </c>
      <c r="H3004" s="272" t="s">
        <v>263</v>
      </c>
      <c r="I3004" s="272" t="s">
        <v>263</v>
      </c>
      <c r="J3004" s="272" t="s">
        <v>263</v>
      </c>
      <c r="K3004" s="272" t="s">
        <v>263</v>
      </c>
      <c r="L3004" s="272" t="s">
        <v>263</v>
      </c>
      <c r="M3004" s="272" t="s">
        <v>263</v>
      </c>
      <c r="N3004" s="272" t="s">
        <v>263</v>
      </c>
    </row>
    <row r="3005" spans="1:14">
      <c r="A3005" s="272">
        <v>813217</v>
      </c>
      <c r="B3005" s="272" t="s">
        <v>712</v>
      </c>
      <c r="C3005" s="272" t="s">
        <v>264</v>
      </c>
      <c r="D3005" s="272" t="s">
        <v>264</v>
      </c>
      <c r="E3005" s="272" t="s">
        <v>264</v>
      </c>
      <c r="F3005" s="272" t="s">
        <v>264</v>
      </c>
      <c r="G3005" s="272" t="s">
        <v>264</v>
      </c>
      <c r="H3005" s="272" t="s">
        <v>264</v>
      </c>
      <c r="I3005" s="272" t="s">
        <v>263</v>
      </c>
      <c r="J3005" s="272" t="s">
        <v>263</v>
      </c>
      <c r="K3005" s="272" t="s">
        <v>263</v>
      </c>
      <c r="L3005" s="272" t="s">
        <v>263</v>
      </c>
      <c r="M3005" s="272" t="s">
        <v>263</v>
      </c>
      <c r="N3005" s="272" t="s">
        <v>263</v>
      </c>
    </row>
    <row r="3006" spans="1:14">
      <c r="A3006" s="272">
        <v>813218</v>
      </c>
      <c r="B3006" s="272" t="s">
        <v>712</v>
      </c>
      <c r="C3006" s="272" t="s">
        <v>264</v>
      </c>
      <c r="D3006" s="272" t="s">
        <v>264</v>
      </c>
      <c r="E3006" s="272" t="s">
        <v>264</v>
      </c>
      <c r="F3006" s="272" t="s">
        <v>264</v>
      </c>
      <c r="G3006" s="272" t="s">
        <v>264</v>
      </c>
      <c r="H3006" s="272" t="s">
        <v>264</v>
      </c>
      <c r="I3006" s="272" t="s">
        <v>263</v>
      </c>
      <c r="J3006" s="272" t="s">
        <v>263</v>
      </c>
      <c r="K3006" s="272" t="s">
        <v>263</v>
      </c>
      <c r="L3006" s="272" t="s">
        <v>263</v>
      </c>
      <c r="M3006" s="272" t="s">
        <v>263</v>
      </c>
      <c r="N3006" s="272" t="s">
        <v>263</v>
      </c>
    </row>
    <row r="3007" spans="1:14">
      <c r="A3007" s="272">
        <v>813220</v>
      </c>
      <c r="B3007" s="272" t="s">
        <v>712</v>
      </c>
      <c r="C3007" s="272" t="s">
        <v>264</v>
      </c>
      <c r="D3007" s="272" t="s">
        <v>263</v>
      </c>
      <c r="E3007" s="272" t="s">
        <v>263</v>
      </c>
      <c r="F3007" s="272" t="s">
        <v>264</v>
      </c>
      <c r="G3007" s="272" t="s">
        <v>264</v>
      </c>
      <c r="H3007" s="272" t="s">
        <v>264</v>
      </c>
      <c r="I3007" s="272" t="s">
        <v>263</v>
      </c>
      <c r="J3007" s="272" t="s">
        <v>263</v>
      </c>
      <c r="K3007" s="272" t="s">
        <v>263</v>
      </c>
      <c r="L3007" s="272" t="s">
        <v>263</v>
      </c>
      <c r="M3007" s="272" t="s">
        <v>263</v>
      </c>
      <c r="N3007" s="272" t="s">
        <v>263</v>
      </c>
    </row>
    <row r="3008" spans="1:14">
      <c r="A3008" s="272">
        <v>813221</v>
      </c>
      <c r="B3008" s="272" t="s">
        <v>712</v>
      </c>
      <c r="C3008" s="272" t="s">
        <v>264</v>
      </c>
      <c r="D3008" s="272" t="s">
        <v>263</v>
      </c>
      <c r="E3008" s="272" t="s">
        <v>264</v>
      </c>
      <c r="F3008" s="272" t="s">
        <v>263</v>
      </c>
      <c r="G3008" s="272" t="s">
        <v>264</v>
      </c>
      <c r="H3008" s="272" t="s">
        <v>264</v>
      </c>
      <c r="I3008" s="272" t="s">
        <v>263</v>
      </c>
      <c r="J3008" s="272" t="s">
        <v>263</v>
      </c>
      <c r="K3008" s="272" t="s">
        <v>263</v>
      </c>
      <c r="L3008" s="272" t="s">
        <v>263</v>
      </c>
      <c r="M3008" s="272" t="s">
        <v>263</v>
      </c>
      <c r="N3008" s="272" t="s">
        <v>263</v>
      </c>
    </row>
    <row r="3009" spans="1:14">
      <c r="A3009" s="272">
        <v>813223</v>
      </c>
      <c r="B3009" s="272" t="s">
        <v>712</v>
      </c>
      <c r="C3009" s="272" t="s">
        <v>264</v>
      </c>
      <c r="D3009" s="272" t="s">
        <v>263</v>
      </c>
      <c r="E3009" s="272" t="s">
        <v>264</v>
      </c>
      <c r="F3009" s="272" t="s">
        <v>263</v>
      </c>
      <c r="G3009" s="272" t="s">
        <v>263</v>
      </c>
      <c r="H3009" s="272" t="s">
        <v>264</v>
      </c>
      <c r="I3009" s="272" t="s">
        <v>263</v>
      </c>
      <c r="J3009" s="272" t="s">
        <v>263</v>
      </c>
      <c r="K3009" s="272" t="s">
        <v>263</v>
      </c>
      <c r="L3009" s="272" t="s">
        <v>263</v>
      </c>
      <c r="M3009" s="272" t="s">
        <v>263</v>
      </c>
      <c r="N3009" s="272" t="s">
        <v>263</v>
      </c>
    </row>
    <row r="3010" spans="1:14">
      <c r="A3010" s="272">
        <v>813224</v>
      </c>
      <c r="B3010" s="272" t="s">
        <v>712</v>
      </c>
      <c r="C3010" s="272" t="s">
        <v>264</v>
      </c>
      <c r="D3010" s="272" t="s">
        <v>264</v>
      </c>
      <c r="E3010" s="272" t="s">
        <v>264</v>
      </c>
      <c r="F3010" s="272" t="s">
        <v>264</v>
      </c>
      <c r="G3010" s="272" t="s">
        <v>264</v>
      </c>
      <c r="H3010" s="272" t="s">
        <v>263</v>
      </c>
      <c r="I3010" s="272" t="s">
        <v>263</v>
      </c>
      <c r="J3010" s="272" t="s">
        <v>263</v>
      </c>
      <c r="K3010" s="272" t="s">
        <v>263</v>
      </c>
      <c r="L3010" s="272" t="s">
        <v>263</v>
      </c>
      <c r="M3010" s="272" t="s">
        <v>263</v>
      </c>
      <c r="N3010" s="272" t="s">
        <v>263</v>
      </c>
    </row>
    <row r="3011" spans="1:14">
      <c r="A3011" s="272">
        <v>813225</v>
      </c>
      <c r="B3011" s="272" t="s">
        <v>712</v>
      </c>
      <c r="C3011" s="272" t="s">
        <v>264</v>
      </c>
      <c r="D3011" s="272" t="s">
        <v>264</v>
      </c>
      <c r="E3011" s="272" t="s">
        <v>263</v>
      </c>
      <c r="F3011" s="272" t="s">
        <v>263</v>
      </c>
      <c r="G3011" s="272" t="s">
        <v>263</v>
      </c>
      <c r="H3011" s="272" t="s">
        <v>264</v>
      </c>
      <c r="I3011" s="272" t="s">
        <v>263</v>
      </c>
      <c r="J3011" s="272" t="s">
        <v>263</v>
      </c>
      <c r="K3011" s="272" t="s">
        <v>263</v>
      </c>
      <c r="L3011" s="272" t="s">
        <v>263</v>
      </c>
      <c r="M3011" s="272" t="s">
        <v>263</v>
      </c>
      <c r="N3011" s="272" t="s">
        <v>263</v>
      </c>
    </row>
    <row r="3012" spans="1:14">
      <c r="A3012" s="272">
        <v>813226</v>
      </c>
      <c r="B3012" s="272" t="s">
        <v>712</v>
      </c>
      <c r="C3012" s="272" t="s">
        <v>264</v>
      </c>
      <c r="D3012" s="272" t="s">
        <v>264</v>
      </c>
      <c r="E3012" s="272" t="s">
        <v>264</v>
      </c>
      <c r="F3012" s="272" t="s">
        <v>264</v>
      </c>
      <c r="G3012" s="272" t="s">
        <v>264</v>
      </c>
      <c r="H3012" s="272" t="s">
        <v>264</v>
      </c>
      <c r="I3012" s="272" t="s">
        <v>263</v>
      </c>
      <c r="J3012" s="272" t="s">
        <v>263</v>
      </c>
      <c r="K3012" s="272" t="s">
        <v>263</v>
      </c>
      <c r="L3012" s="272" t="s">
        <v>263</v>
      </c>
      <c r="M3012" s="272" t="s">
        <v>263</v>
      </c>
      <c r="N3012" s="272" t="s">
        <v>263</v>
      </c>
    </row>
    <row r="3013" spans="1:14">
      <c r="A3013" s="272">
        <v>813227</v>
      </c>
      <c r="B3013" s="272" t="s">
        <v>712</v>
      </c>
      <c r="C3013" s="272" t="s">
        <v>264</v>
      </c>
      <c r="D3013" s="272" t="s">
        <v>264</v>
      </c>
      <c r="E3013" s="272" t="s">
        <v>264</v>
      </c>
      <c r="F3013" s="272" t="s">
        <v>264</v>
      </c>
      <c r="G3013" s="272" t="s">
        <v>264</v>
      </c>
      <c r="H3013" s="272" t="s">
        <v>264</v>
      </c>
      <c r="I3013" s="272" t="s">
        <v>263</v>
      </c>
      <c r="J3013" s="272" t="s">
        <v>263</v>
      </c>
      <c r="K3013" s="272" t="s">
        <v>263</v>
      </c>
      <c r="L3013" s="272" t="s">
        <v>263</v>
      </c>
      <c r="M3013" s="272" t="s">
        <v>263</v>
      </c>
      <c r="N3013" s="272" t="s">
        <v>263</v>
      </c>
    </row>
    <row r="3014" spans="1:14">
      <c r="A3014" s="272">
        <v>813228</v>
      </c>
      <c r="B3014" s="272" t="s">
        <v>712</v>
      </c>
      <c r="C3014" s="272" t="s">
        <v>263</v>
      </c>
      <c r="D3014" s="272" t="s">
        <v>263</v>
      </c>
      <c r="E3014" s="272" t="s">
        <v>263</v>
      </c>
      <c r="F3014" s="272" t="s">
        <v>264</v>
      </c>
      <c r="G3014" s="272" t="s">
        <v>264</v>
      </c>
      <c r="H3014" s="272" t="s">
        <v>264</v>
      </c>
      <c r="I3014" s="272" t="s">
        <v>263</v>
      </c>
      <c r="J3014" s="272" t="s">
        <v>263</v>
      </c>
      <c r="K3014" s="272" t="s">
        <v>263</v>
      </c>
      <c r="L3014" s="272" t="s">
        <v>263</v>
      </c>
      <c r="M3014" s="272" t="s">
        <v>263</v>
      </c>
      <c r="N3014" s="272" t="s">
        <v>263</v>
      </c>
    </row>
    <row r="3015" spans="1:14">
      <c r="A3015" s="272">
        <v>813229</v>
      </c>
      <c r="B3015" s="272" t="s">
        <v>712</v>
      </c>
      <c r="C3015" s="272" t="s">
        <v>264</v>
      </c>
      <c r="D3015" s="272" t="s">
        <v>263</v>
      </c>
      <c r="E3015" s="272" t="s">
        <v>264</v>
      </c>
      <c r="F3015" s="272" t="s">
        <v>264</v>
      </c>
      <c r="G3015" s="272" t="s">
        <v>264</v>
      </c>
      <c r="H3015" s="272" t="s">
        <v>264</v>
      </c>
      <c r="I3015" s="272" t="s">
        <v>263</v>
      </c>
      <c r="J3015" s="272" t="s">
        <v>263</v>
      </c>
      <c r="K3015" s="272" t="s">
        <v>263</v>
      </c>
      <c r="L3015" s="272" t="s">
        <v>263</v>
      </c>
      <c r="M3015" s="272" t="s">
        <v>263</v>
      </c>
      <c r="N3015" s="272" t="s">
        <v>263</v>
      </c>
    </row>
    <row r="3016" spans="1:14">
      <c r="A3016" s="272">
        <v>813230</v>
      </c>
      <c r="B3016" s="272" t="s">
        <v>712</v>
      </c>
      <c r="C3016" s="272" t="s">
        <v>264</v>
      </c>
      <c r="D3016" s="272" t="s">
        <v>264</v>
      </c>
      <c r="E3016" s="272" t="s">
        <v>264</v>
      </c>
      <c r="F3016" s="272" t="s">
        <v>263</v>
      </c>
      <c r="G3016" s="272" t="s">
        <v>263</v>
      </c>
      <c r="H3016" s="272" t="s">
        <v>264</v>
      </c>
      <c r="I3016" s="272" t="s">
        <v>263</v>
      </c>
      <c r="J3016" s="272" t="s">
        <v>263</v>
      </c>
      <c r="K3016" s="272" t="s">
        <v>263</v>
      </c>
      <c r="L3016" s="272" t="s">
        <v>263</v>
      </c>
      <c r="M3016" s="272" t="s">
        <v>263</v>
      </c>
      <c r="N3016" s="272" t="s">
        <v>263</v>
      </c>
    </row>
    <row r="3017" spans="1:14">
      <c r="A3017" s="272">
        <v>813231</v>
      </c>
      <c r="B3017" s="272" t="s">
        <v>712</v>
      </c>
      <c r="C3017" s="272" t="s">
        <v>264</v>
      </c>
      <c r="D3017" s="272" t="s">
        <v>264</v>
      </c>
      <c r="E3017" s="272" t="s">
        <v>264</v>
      </c>
      <c r="F3017" s="272" t="s">
        <v>264</v>
      </c>
      <c r="G3017" s="272" t="s">
        <v>264</v>
      </c>
      <c r="H3017" s="272" t="s">
        <v>264</v>
      </c>
      <c r="I3017" s="272" t="s">
        <v>263</v>
      </c>
      <c r="J3017" s="272" t="s">
        <v>263</v>
      </c>
      <c r="K3017" s="272" t="s">
        <v>263</v>
      </c>
      <c r="L3017" s="272" t="s">
        <v>263</v>
      </c>
      <c r="M3017" s="272" t="s">
        <v>263</v>
      </c>
      <c r="N3017" s="272" t="s">
        <v>263</v>
      </c>
    </row>
    <row r="3018" spans="1:14">
      <c r="A3018" s="272">
        <v>813232</v>
      </c>
      <c r="B3018" s="272" t="s">
        <v>712</v>
      </c>
      <c r="C3018" s="272" t="s">
        <v>264</v>
      </c>
      <c r="D3018" s="272" t="s">
        <v>263</v>
      </c>
      <c r="E3018" s="272" t="s">
        <v>263</v>
      </c>
      <c r="F3018" s="272" t="s">
        <v>264</v>
      </c>
      <c r="G3018" s="272" t="s">
        <v>263</v>
      </c>
      <c r="H3018" s="272" t="s">
        <v>263</v>
      </c>
      <c r="I3018" s="272" t="s">
        <v>263</v>
      </c>
      <c r="J3018" s="272" t="s">
        <v>263</v>
      </c>
      <c r="K3018" s="272" t="s">
        <v>263</v>
      </c>
      <c r="L3018" s="272" t="s">
        <v>263</v>
      </c>
      <c r="M3018" s="272" t="s">
        <v>263</v>
      </c>
      <c r="N3018" s="272" t="s">
        <v>263</v>
      </c>
    </row>
    <row r="3019" spans="1:14">
      <c r="A3019" s="272">
        <v>813233</v>
      </c>
      <c r="B3019" s="272" t="s">
        <v>712</v>
      </c>
      <c r="C3019" s="272" t="s">
        <v>264</v>
      </c>
      <c r="D3019" s="272" t="s">
        <v>264</v>
      </c>
      <c r="E3019" s="272" t="s">
        <v>264</v>
      </c>
      <c r="F3019" s="272" t="s">
        <v>264</v>
      </c>
      <c r="G3019" s="272" t="s">
        <v>264</v>
      </c>
      <c r="H3019" s="272" t="s">
        <v>264</v>
      </c>
      <c r="I3019" s="272" t="s">
        <v>263</v>
      </c>
      <c r="J3019" s="272" t="s">
        <v>263</v>
      </c>
      <c r="K3019" s="272" t="s">
        <v>263</v>
      </c>
      <c r="L3019" s="272" t="s">
        <v>263</v>
      </c>
      <c r="M3019" s="272" t="s">
        <v>263</v>
      </c>
      <c r="N3019" s="272" t="s">
        <v>263</v>
      </c>
    </row>
    <row r="3020" spans="1:14">
      <c r="A3020" s="272">
        <v>813234</v>
      </c>
      <c r="B3020" s="272" t="s">
        <v>712</v>
      </c>
      <c r="C3020" s="272" t="s">
        <v>264</v>
      </c>
      <c r="D3020" s="272" t="s">
        <v>264</v>
      </c>
      <c r="E3020" s="272" t="s">
        <v>264</v>
      </c>
      <c r="F3020" s="272" t="s">
        <v>264</v>
      </c>
      <c r="G3020" s="272" t="s">
        <v>264</v>
      </c>
      <c r="H3020" s="272" t="s">
        <v>264</v>
      </c>
      <c r="I3020" s="272" t="s">
        <v>263</v>
      </c>
      <c r="J3020" s="272" t="s">
        <v>263</v>
      </c>
      <c r="K3020" s="272" t="s">
        <v>263</v>
      </c>
      <c r="L3020" s="272" t="s">
        <v>263</v>
      </c>
      <c r="M3020" s="272" t="s">
        <v>263</v>
      </c>
      <c r="N3020" s="272" t="s">
        <v>263</v>
      </c>
    </row>
    <row r="3021" spans="1:14">
      <c r="A3021" s="272">
        <v>813235</v>
      </c>
      <c r="B3021" s="272" t="s">
        <v>712</v>
      </c>
      <c r="C3021" s="272" t="s">
        <v>264</v>
      </c>
      <c r="D3021" s="272" t="s">
        <v>264</v>
      </c>
      <c r="E3021" s="272" t="s">
        <v>263</v>
      </c>
      <c r="F3021" s="272" t="s">
        <v>264</v>
      </c>
      <c r="G3021" s="272" t="s">
        <v>264</v>
      </c>
      <c r="H3021" s="272" t="s">
        <v>263</v>
      </c>
      <c r="I3021" s="272" t="s">
        <v>263</v>
      </c>
      <c r="J3021" s="272" t="s">
        <v>263</v>
      </c>
      <c r="K3021" s="272" t="s">
        <v>263</v>
      </c>
      <c r="L3021" s="272" t="s">
        <v>263</v>
      </c>
      <c r="M3021" s="272" t="s">
        <v>263</v>
      </c>
      <c r="N3021" s="272" t="s">
        <v>263</v>
      </c>
    </row>
    <row r="3022" spans="1:14">
      <c r="A3022" s="272">
        <v>813236</v>
      </c>
      <c r="B3022" s="272" t="s">
        <v>712</v>
      </c>
      <c r="C3022" s="272" t="s">
        <v>264</v>
      </c>
      <c r="D3022" s="272" t="s">
        <v>263</v>
      </c>
      <c r="E3022" s="272" t="s">
        <v>264</v>
      </c>
      <c r="F3022" s="272" t="s">
        <v>264</v>
      </c>
      <c r="G3022" s="272" t="s">
        <v>264</v>
      </c>
      <c r="H3022" s="272" t="s">
        <v>264</v>
      </c>
      <c r="I3022" s="272" t="s">
        <v>263</v>
      </c>
      <c r="J3022" s="272" t="s">
        <v>263</v>
      </c>
      <c r="K3022" s="272" t="s">
        <v>263</v>
      </c>
      <c r="L3022" s="272" t="s">
        <v>263</v>
      </c>
      <c r="M3022" s="272" t="s">
        <v>263</v>
      </c>
      <c r="N3022" s="272" t="s">
        <v>263</v>
      </c>
    </row>
    <row r="3023" spans="1:14">
      <c r="A3023" s="272">
        <v>813237</v>
      </c>
      <c r="B3023" s="272" t="s">
        <v>712</v>
      </c>
      <c r="C3023" s="272" t="s">
        <v>264</v>
      </c>
      <c r="D3023" s="272" t="s">
        <v>263</v>
      </c>
      <c r="E3023" s="272" t="s">
        <v>264</v>
      </c>
      <c r="F3023" s="272" t="s">
        <v>264</v>
      </c>
      <c r="G3023" s="272" t="s">
        <v>263</v>
      </c>
      <c r="H3023" s="272" t="s">
        <v>264</v>
      </c>
      <c r="I3023" s="272" t="s">
        <v>263</v>
      </c>
      <c r="J3023" s="272" t="s">
        <v>263</v>
      </c>
      <c r="K3023" s="272" t="s">
        <v>263</v>
      </c>
      <c r="L3023" s="272" t="s">
        <v>263</v>
      </c>
      <c r="M3023" s="272" t="s">
        <v>263</v>
      </c>
      <c r="N3023" s="272" t="s">
        <v>263</v>
      </c>
    </row>
    <row r="3024" spans="1:14">
      <c r="A3024" s="272">
        <v>813238</v>
      </c>
      <c r="B3024" s="272" t="s">
        <v>712</v>
      </c>
      <c r="C3024" s="272" t="s">
        <v>264</v>
      </c>
      <c r="D3024" s="272" t="s">
        <v>263</v>
      </c>
      <c r="E3024" s="272" t="s">
        <v>263</v>
      </c>
      <c r="F3024" s="272" t="s">
        <v>264</v>
      </c>
      <c r="G3024" s="272" t="s">
        <v>264</v>
      </c>
      <c r="H3024" s="272" t="s">
        <v>264</v>
      </c>
      <c r="I3024" s="272" t="s">
        <v>263</v>
      </c>
      <c r="J3024" s="272" t="s">
        <v>263</v>
      </c>
      <c r="K3024" s="272" t="s">
        <v>263</v>
      </c>
      <c r="L3024" s="272" t="s">
        <v>263</v>
      </c>
      <c r="M3024" s="272" t="s">
        <v>263</v>
      </c>
      <c r="N3024" s="272" t="s">
        <v>263</v>
      </c>
    </row>
    <row r="3025" spans="1:14">
      <c r="A3025" s="272">
        <v>813240</v>
      </c>
      <c r="B3025" s="272" t="s">
        <v>712</v>
      </c>
      <c r="C3025" s="272" t="s">
        <v>264</v>
      </c>
      <c r="D3025" s="272" t="s">
        <v>263</v>
      </c>
      <c r="E3025" s="272" t="s">
        <v>263</v>
      </c>
      <c r="F3025" s="272" t="s">
        <v>264</v>
      </c>
      <c r="G3025" s="272" t="s">
        <v>264</v>
      </c>
      <c r="H3025" s="272" t="s">
        <v>264</v>
      </c>
      <c r="I3025" s="272" t="s">
        <v>263</v>
      </c>
      <c r="J3025" s="272" t="s">
        <v>263</v>
      </c>
      <c r="K3025" s="272" t="s">
        <v>263</v>
      </c>
      <c r="L3025" s="272" t="s">
        <v>263</v>
      </c>
      <c r="M3025" s="272" t="s">
        <v>263</v>
      </c>
      <c r="N3025" s="272" t="s">
        <v>263</v>
      </c>
    </row>
    <row r="3026" spans="1:14">
      <c r="A3026" s="272">
        <v>813241</v>
      </c>
      <c r="B3026" s="272" t="s">
        <v>712</v>
      </c>
      <c r="C3026" s="272" t="s">
        <v>264</v>
      </c>
      <c r="D3026" s="272" t="s">
        <v>264</v>
      </c>
      <c r="E3026" s="272" t="s">
        <v>264</v>
      </c>
      <c r="F3026" s="272" t="s">
        <v>264</v>
      </c>
      <c r="G3026" s="272" t="s">
        <v>264</v>
      </c>
      <c r="H3026" s="272" t="s">
        <v>264</v>
      </c>
      <c r="I3026" s="272" t="s">
        <v>263</v>
      </c>
      <c r="J3026" s="272" t="s">
        <v>263</v>
      </c>
      <c r="K3026" s="272" t="s">
        <v>263</v>
      </c>
      <c r="L3026" s="272" t="s">
        <v>263</v>
      </c>
      <c r="M3026" s="272" t="s">
        <v>263</v>
      </c>
      <c r="N3026" s="272" t="s">
        <v>263</v>
      </c>
    </row>
    <row r="3027" spans="1:14">
      <c r="A3027" s="272">
        <v>813242</v>
      </c>
      <c r="B3027" s="272" t="s">
        <v>712</v>
      </c>
      <c r="C3027" s="272" t="s">
        <v>264</v>
      </c>
      <c r="D3027" s="272" t="s">
        <v>263</v>
      </c>
      <c r="E3027" s="272" t="s">
        <v>263</v>
      </c>
      <c r="F3027" s="272" t="s">
        <v>264</v>
      </c>
      <c r="G3027" s="272" t="s">
        <v>264</v>
      </c>
      <c r="H3027" s="272" t="s">
        <v>264</v>
      </c>
      <c r="I3027" s="272" t="s">
        <v>263</v>
      </c>
      <c r="J3027" s="272" t="s">
        <v>263</v>
      </c>
      <c r="K3027" s="272" t="s">
        <v>263</v>
      </c>
      <c r="L3027" s="272" t="s">
        <v>263</v>
      </c>
      <c r="M3027" s="272" t="s">
        <v>263</v>
      </c>
      <c r="N3027" s="272" t="s">
        <v>263</v>
      </c>
    </row>
    <row r="3028" spans="1:14">
      <c r="A3028" s="272">
        <v>813243</v>
      </c>
      <c r="B3028" s="272" t="s">
        <v>712</v>
      </c>
      <c r="C3028" s="272" t="s">
        <v>264</v>
      </c>
      <c r="D3028" s="272" t="s">
        <v>264</v>
      </c>
      <c r="E3028" s="272" t="s">
        <v>263</v>
      </c>
      <c r="F3028" s="272" t="s">
        <v>263</v>
      </c>
      <c r="G3028" s="272" t="s">
        <v>264</v>
      </c>
      <c r="H3028" s="272" t="s">
        <v>264</v>
      </c>
      <c r="I3028" s="272" t="s">
        <v>263</v>
      </c>
      <c r="J3028" s="272" t="s">
        <v>263</v>
      </c>
      <c r="K3028" s="272" t="s">
        <v>263</v>
      </c>
      <c r="L3028" s="272" t="s">
        <v>263</v>
      </c>
      <c r="M3028" s="272" t="s">
        <v>263</v>
      </c>
      <c r="N3028" s="272" t="s">
        <v>263</v>
      </c>
    </row>
    <row r="3029" spans="1:14">
      <c r="A3029" s="272">
        <v>813244</v>
      </c>
      <c r="B3029" s="272" t="s">
        <v>712</v>
      </c>
      <c r="C3029" s="272" t="s">
        <v>264</v>
      </c>
      <c r="D3029" s="272" t="s">
        <v>264</v>
      </c>
      <c r="E3029" s="272" t="s">
        <v>264</v>
      </c>
      <c r="F3029" s="272" t="s">
        <v>263</v>
      </c>
      <c r="G3029" s="272" t="s">
        <v>263</v>
      </c>
      <c r="H3029" s="272" t="s">
        <v>263</v>
      </c>
      <c r="I3029" s="272" t="s">
        <v>263</v>
      </c>
      <c r="J3029" s="272" t="s">
        <v>263</v>
      </c>
      <c r="K3029" s="272" t="s">
        <v>263</v>
      </c>
      <c r="L3029" s="272" t="s">
        <v>263</v>
      </c>
      <c r="M3029" s="272" t="s">
        <v>263</v>
      </c>
      <c r="N3029" s="272" t="s">
        <v>263</v>
      </c>
    </row>
    <row r="3030" spans="1:14">
      <c r="A3030" s="272">
        <v>813246</v>
      </c>
      <c r="B3030" s="272" t="s">
        <v>712</v>
      </c>
      <c r="C3030" s="272" t="s">
        <v>263</v>
      </c>
      <c r="D3030" s="272" t="s">
        <v>264</v>
      </c>
      <c r="E3030" s="272" t="s">
        <v>264</v>
      </c>
      <c r="F3030" s="272" t="s">
        <v>264</v>
      </c>
      <c r="G3030" s="272" t="s">
        <v>263</v>
      </c>
      <c r="H3030" s="272" t="s">
        <v>264</v>
      </c>
      <c r="I3030" s="272" t="s">
        <v>263</v>
      </c>
      <c r="J3030" s="272" t="s">
        <v>263</v>
      </c>
      <c r="K3030" s="272" t="s">
        <v>263</v>
      </c>
      <c r="L3030" s="272" t="s">
        <v>263</v>
      </c>
      <c r="M3030" s="272" t="s">
        <v>263</v>
      </c>
      <c r="N3030" s="272" t="s">
        <v>263</v>
      </c>
    </row>
    <row r="3031" spans="1:14">
      <c r="A3031" s="272">
        <v>813247</v>
      </c>
      <c r="B3031" s="272" t="s">
        <v>712</v>
      </c>
      <c r="C3031" s="272" t="s">
        <v>264</v>
      </c>
      <c r="D3031" s="272" t="s">
        <v>264</v>
      </c>
      <c r="E3031" s="272" t="s">
        <v>264</v>
      </c>
      <c r="F3031" s="272" t="s">
        <v>263</v>
      </c>
      <c r="G3031" s="272" t="s">
        <v>264</v>
      </c>
      <c r="H3031" s="272" t="s">
        <v>264</v>
      </c>
      <c r="I3031" s="272" t="s">
        <v>263</v>
      </c>
      <c r="J3031" s="272" t="s">
        <v>263</v>
      </c>
      <c r="K3031" s="272" t="s">
        <v>263</v>
      </c>
      <c r="L3031" s="272" t="s">
        <v>263</v>
      </c>
      <c r="M3031" s="272" t="s">
        <v>263</v>
      </c>
      <c r="N3031" s="272" t="s">
        <v>263</v>
      </c>
    </row>
    <row r="3032" spans="1:14">
      <c r="A3032" s="272">
        <v>813248</v>
      </c>
      <c r="B3032" s="272" t="s">
        <v>712</v>
      </c>
      <c r="C3032" s="272" t="s">
        <v>264</v>
      </c>
      <c r="D3032" s="272" t="s">
        <v>264</v>
      </c>
      <c r="E3032" s="272" t="s">
        <v>264</v>
      </c>
      <c r="F3032" s="272" t="s">
        <v>264</v>
      </c>
      <c r="G3032" s="272" t="s">
        <v>264</v>
      </c>
      <c r="H3032" s="272" t="s">
        <v>264</v>
      </c>
      <c r="I3032" s="272" t="s">
        <v>263</v>
      </c>
      <c r="J3032" s="272" t="s">
        <v>263</v>
      </c>
      <c r="K3032" s="272" t="s">
        <v>263</v>
      </c>
      <c r="L3032" s="272" t="s">
        <v>263</v>
      </c>
      <c r="M3032" s="272" t="s">
        <v>263</v>
      </c>
      <c r="N3032" s="272" t="s">
        <v>263</v>
      </c>
    </row>
    <row r="3033" spans="1:14">
      <c r="A3033" s="272">
        <v>813249</v>
      </c>
      <c r="B3033" s="272" t="s">
        <v>712</v>
      </c>
      <c r="C3033" s="272" t="s">
        <v>263</v>
      </c>
      <c r="D3033" s="272" t="s">
        <v>264</v>
      </c>
      <c r="E3033" s="272" t="s">
        <v>264</v>
      </c>
      <c r="F3033" s="272" t="s">
        <v>264</v>
      </c>
      <c r="G3033" s="272" t="s">
        <v>264</v>
      </c>
      <c r="H3033" s="272" t="s">
        <v>263</v>
      </c>
      <c r="I3033" s="272" t="s">
        <v>263</v>
      </c>
      <c r="J3033" s="272" t="s">
        <v>263</v>
      </c>
      <c r="K3033" s="272" t="s">
        <v>263</v>
      </c>
      <c r="L3033" s="272" t="s">
        <v>263</v>
      </c>
      <c r="M3033" s="272" t="s">
        <v>263</v>
      </c>
      <c r="N3033" s="272" t="s">
        <v>263</v>
      </c>
    </row>
    <row r="3034" spans="1:14">
      <c r="A3034" s="272">
        <v>813250</v>
      </c>
      <c r="B3034" s="272" t="s">
        <v>712</v>
      </c>
      <c r="C3034" s="272" t="s">
        <v>264</v>
      </c>
      <c r="D3034" s="272" t="s">
        <v>263</v>
      </c>
      <c r="E3034" s="272" t="s">
        <v>263</v>
      </c>
      <c r="F3034" s="272" t="s">
        <v>264</v>
      </c>
      <c r="G3034" s="272" t="s">
        <v>264</v>
      </c>
      <c r="H3034" s="272" t="s">
        <v>264</v>
      </c>
      <c r="I3034" s="272" t="s">
        <v>263</v>
      </c>
      <c r="J3034" s="272" t="s">
        <v>263</v>
      </c>
      <c r="K3034" s="272" t="s">
        <v>263</v>
      </c>
      <c r="L3034" s="272" t="s">
        <v>263</v>
      </c>
      <c r="M3034" s="272" t="s">
        <v>263</v>
      </c>
      <c r="N3034" s="272" t="s">
        <v>263</v>
      </c>
    </row>
    <row r="3035" spans="1:14">
      <c r="A3035" s="272">
        <v>813251</v>
      </c>
      <c r="B3035" s="272" t="s">
        <v>712</v>
      </c>
      <c r="C3035" s="272" t="s">
        <v>264</v>
      </c>
      <c r="D3035" s="272" t="s">
        <v>264</v>
      </c>
      <c r="E3035" s="272" t="s">
        <v>264</v>
      </c>
      <c r="F3035" s="272" t="s">
        <v>264</v>
      </c>
      <c r="G3035" s="272" t="s">
        <v>263</v>
      </c>
      <c r="H3035" s="272" t="s">
        <v>264</v>
      </c>
      <c r="I3035" s="272" t="s">
        <v>263</v>
      </c>
      <c r="J3035" s="272" t="s">
        <v>263</v>
      </c>
      <c r="K3035" s="272" t="s">
        <v>263</v>
      </c>
      <c r="L3035" s="272" t="s">
        <v>263</v>
      </c>
      <c r="M3035" s="272" t="s">
        <v>263</v>
      </c>
      <c r="N3035" s="272" t="s">
        <v>263</v>
      </c>
    </row>
    <row r="3036" spans="1:14">
      <c r="A3036" s="272">
        <v>813252</v>
      </c>
      <c r="B3036" s="272" t="s">
        <v>712</v>
      </c>
      <c r="C3036" s="272" t="s">
        <v>264</v>
      </c>
      <c r="D3036" s="272" t="s">
        <v>263</v>
      </c>
      <c r="E3036" s="272" t="s">
        <v>263</v>
      </c>
      <c r="F3036" s="272" t="s">
        <v>264</v>
      </c>
      <c r="G3036" s="272" t="s">
        <v>264</v>
      </c>
      <c r="H3036" s="272" t="s">
        <v>264</v>
      </c>
      <c r="I3036" s="272" t="s">
        <v>263</v>
      </c>
      <c r="J3036" s="272" t="s">
        <v>263</v>
      </c>
      <c r="K3036" s="272" t="s">
        <v>263</v>
      </c>
      <c r="L3036" s="272" t="s">
        <v>263</v>
      </c>
      <c r="M3036" s="272" t="s">
        <v>263</v>
      </c>
      <c r="N3036" s="272" t="s">
        <v>263</v>
      </c>
    </row>
    <row r="3037" spans="1:14">
      <c r="A3037" s="272">
        <v>813253</v>
      </c>
      <c r="B3037" s="272" t="s">
        <v>712</v>
      </c>
      <c r="C3037" s="272" t="s">
        <v>264</v>
      </c>
      <c r="D3037" s="272" t="s">
        <v>263</v>
      </c>
      <c r="E3037" s="272" t="s">
        <v>263</v>
      </c>
      <c r="F3037" s="272" t="s">
        <v>264</v>
      </c>
      <c r="G3037" s="272" t="s">
        <v>264</v>
      </c>
      <c r="H3037" s="272" t="s">
        <v>264</v>
      </c>
      <c r="I3037" s="272" t="s">
        <v>263</v>
      </c>
      <c r="J3037" s="272" t="s">
        <v>263</v>
      </c>
      <c r="K3037" s="272" t="s">
        <v>263</v>
      </c>
      <c r="L3037" s="272" t="s">
        <v>263</v>
      </c>
      <c r="M3037" s="272" t="s">
        <v>263</v>
      </c>
      <c r="N3037" s="272" t="s">
        <v>263</v>
      </c>
    </row>
    <row r="3038" spans="1:14">
      <c r="A3038" s="272">
        <v>813254</v>
      </c>
      <c r="B3038" s="272" t="s">
        <v>712</v>
      </c>
      <c r="C3038" s="272" t="s">
        <v>264</v>
      </c>
      <c r="D3038" s="272" t="s">
        <v>263</v>
      </c>
      <c r="E3038" s="272" t="s">
        <v>263</v>
      </c>
      <c r="F3038" s="272" t="s">
        <v>263</v>
      </c>
      <c r="G3038" s="272" t="s">
        <v>264</v>
      </c>
      <c r="H3038" s="272" t="s">
        <v>263</v>
      </c>
      <c r="I3038" s="272" t="s">
        <v>263</v>
      </c>
      <c r="J3038" s="272" t="s">
        <v>263</v>
      </c>
      <c r="K3038" s="272" t="s">
        <v>263</v>
      </c>
      <c r="L3038" s="272" t="s">
        <v>263</v>
      </c>
      <c r="M3038" s="272" t="s">
        <v>263</v>
      </c>
      <c r="N3038" s="272" t="s">
        <v>263</v>
      </c>
    </row>
    <row r="3039" spans="1:14">
      <c r="A3039" s="272">
        <v>813255</v>
      </c>
      <c r="B3039" s="272" t="s">
        <v>712</v>
      </c>
      <c r="C3039" s="272" t="s">
        <v>264</v>
      </c>
      <c r="D3039" s="272" t="s">
        <v>263</v>
      </c>
      <c r="E3039" s="272" t="s">
        <v>264</v>
      </c>
      <c r="F3039" s="272" t="s">
        <v>264</v>
      </c>
      <c r="G3039" s="272" t="s">
        <v>264</v>
      </c>
      <c r="H3039" s="272" t="s">
        <v>264</v>
      </c>
      <c r="I3039" s="272" t="s">
        <v>263</v>
      </c>
      <c r="J3039" s="272" t="s">
        <v>263</v>
      </c>
      <c r="K3039" s="272" t="s">
        <v>263</v>
      </c>
      <c r="L3039" s="272" t="s">
        <v>263</v>
      </c>
      <c r="M3039" s="272" t="s">
        <v>263</v>
      </c>
      <c r="N3039" s="272" t="s">
        <v>263</v>
      </c>
    </row>
    <row r="3040" spans="1:14">
      <c r="A3040" s="272">
        <v>813256</v>
      </c>
      <c r="B3040" s="272" t="s">
        <v>712</v>
      </c>
      <c r="C3040" s="272" t="s">
        <v>264</v>
      </c>
      <c r="D3040" s="272" t="s">
        <v>264</v>
      </c>
      <c r="E3040" s="272" t="s">
        <v>264</v>
      </c>
      <c r="F3040" s="272" t="s">
        <v>264</v>
      </c>
      <c r="G3040" s="272" t="s">
        <v>264</v>
      </c>
      <c r="H3040" s="272" t="s">
        <v>264</v>
      </c>
      <c r="I3040" s="272" t="s">
        <v>263</v>
      </c>
      <c r="J3040" s="272" t="s">
        <v>263</v>
      </c>
      <c r="K3040" s="272" t="s">
        <v>263</v>
      </c>
      <c r="L3040" s="272" t="s">
        <v>263</v>
      </c>
      <c r="M3040" s="272" t="s">
        <v>263</v>
      </c>
      <c r="N3040" s="272" t="s">
        <v>263</v>
      </c>
    </row>
    <row r="3041" spans="1:14">
      <c r="A3041" s="272">
        <v>813257</v>
      </c>
      <c r="B3041" s="272" t="s">
        <v>712</v>
      </c>
      <c r="C3041" s="272" t="s">
        <v>263</v>
      </c>
      <c r="D3041" s="272" t="s">
        <v>264</v>
      </c>
      <c r="E3041" s="272" t="s">
        <v>263</v>
      </c>
      <c r="F3041" s="272" t="s">
        <v>264</v>
      </c>
      <c r="G3041" s="272" t="s">
        <v>264</v>
      </c>
      <c r="H3041" s="272" t="s">
        <v>264</v>
      </c>
      <c r="I3041" s="272" t="s">
        <v>263</v>
      </c>
      <c r="J3041" s="272" t="s">
        <v>263</v>
      </c>
      <c r="K3041" s="272" t="s">
        <v>263</v>
      </c>
      <c r="L3041" s="272" t="s">
        <v>263</v>
      </c>
      <c r="M3041" s="272" t="s">
        <v>263</v>
      </c>
      <c r="N3041" s="272" t="s">
        <v>263</v>
      </c>
    </row>
    <row r="3042" spans="1:14">
      <c r="A3042" s="272">
        <v>813258</v>
      </c>
      <c r="B3042" s="272" t="s">
        <v>712</v>
      </c>
      <c r="C3042" s="272" t="s">
        <v>264</v>
      </c>
      <c r="D3042" s="272" t="s">
        <v>264</v>
      </c>
      <c r="E3042" s="272" t="s">
        <v>264</v>
      </c>
      <c r="F3042" s="272" t="s">
        <v>264</v>
      </c>
      <c r="G3042" s="272" t="s">
        <v>263</v>
      </c>
      <c r="H3042" s="272" t="s">
        <v>263</v>
      </c>
      <c r="I3042" s="272" t="s">
        <v>263</v>
      </c>
      <c r="J3042" s="272" t="s">
        <v>263</v>
      </c>
      <c r="K3042" s="272" t="s">
        <v>263</v>
      </c>
      <c r="L3042" s="272" t="s">
        <v>263</v>
      </c>
      <c r="M3042" s="272" t="s">
        <v>263</v>
      </c>
      <c r="N3042" s="272" t="s">
        <v>263</v>
      </c>
    </row>
    <row r="3043" spans="1:14">
      <c r="A3043" s="272">
        <v>813259</v>
      </c>
      <c r="B3043" s="272" t="s">
        <v>712</v>
      </c>
      <c r="C3043" s="272" t="s">
        <v>264</v>
      </c>
      <c r="D3043" s="272" t="s">
        <v>264</v>
      </c>
      <c r="E3043" s="272" t="s">
        <v>263</v>
      </c>
      <c r="F3043" s="272" t="s">
        <v>263</v>
      </c>
      <c r="G3043" s="272" t="s">
        <v>264</v>
      </c>
      <c r="H3043" s="272" t="s">
        <v>263</v>
      </c>
      <c r="I3043" s="272" t="s">
        <v>263</v>
      </c>
      <c r="J3043" s="272" t="s">
        <v>263</v>
      </c>
      <c r="K3043" s="272" t="s">
        <v>263</v>
      </c>
      <c r="L3043" s="272" t="s">
        <v>263</v>
      </c>
      <c r="M3043" s="272" t="s">
        <v>263</v>
      </c>
      <c r="N3043" s="272" t="s">
        <v>263</v>
      </c>
    </row>
    <row r="3044" spans="1:14">
      <c r="A3044" s="272">
        <v>813260</v>
      </c>
      <c r="B3044" s="272" t="s">
        <v>712</v>
      </c>
      <c r="C3044" s="272" t="s">
        <v>264</v>
      </c>
      <c r="D3044" s="272" t="s">
        <v>264</v>
      </c>
      <c r="E3044" s="272" t="s">
        <v>264</v>
      </c>
      <c r="F3044" s="272" t="s">
        <v>263</v>
      </c>
      <c r="G3044" s="272" t="s">
        <v>263</v>
      </c>
      <c r="H3044" s="272" t="s">
        <v>263</v>
      </c>
      <c r="I3044" s="272" t="s">
        <v>263</v>
      </c>
      <c r="J3044" s="272" t="s">
        <v>263</v>
      </c>
      <c r="K3044" s="272" t="s">
        <v>263</v>
      </c>
      <c r="L3044" s="272" t="s">
        <v>263</v>
      </c>
      <c r="M3044" s="272" t="s">
        <v>263</v>
      </c>
      <c r="N3044" s="272" t="s">
        <v>263</v>
      </c>
    </row>
    <row r="3045" spans="1:14">
      <c r="A3045" s="272">
        <v>813261</v>
      </c>
      <c r="B3045" s="272" t="s">
        <v>712</v>
      </c>
      <c r="C3045" s="272" t="s">
        <v>264</v>
      </c>
      <c r="D3045" s="272" t="s">
        <v>264</v>
      </c>
      <c r="E3045" s="272" t="s">
        <v>264</v>
      </c>
      <c r="F3045" s="272" t="s">
        <v>264</v>
      </c>
      <c r="G3045" s="272" t="s">
        <v>264</v>
      </c>
      <c r="H3045" s="272" t="s">
        <v>264</v>
      </c>
      <c r="I3045" s="272" t="s">
        <v>263</v>
      </c>
      <c r="J3045" s="272" t="s">
        <v>263</v>
      </c>
      <c r="K3045" s="272" t="s">
        <v>263</v>
      </c>
      <c r="L3045" s="272" t="s">
        <v>263</v>
      </c>
      <c r="M3045" s="272" t="s">
        <v>263</v>
      </c>
      <c r="N3045" s="272" t="s">
        <v>263</v>
      </c>
    </row>
    <row r="3046" spans="1:14">
      <c r="A3046" s="272">
        <v>813262</v>
      </c>
      <c r="B3046" s="272" t="s">
        <v>712</v>
      </c>
      <c r="C3046" s="272" t="s">
        <v>264</v>
      </c>
      <c r="D3046" s="272" t="s">
        <v>264</v>
      </c>
      <c r="E3046" s="272" t="s">
        <v>264</v>
      </c>
      <c r="F3046" s="272" t="s">
        <v>264</v>
      </c>
      <c r="G3046" s="272" t="s">
        <v>263</v>
      </c>
      <c r="H3046" s="272" t="s">
        <v>264</v>
      </c>
      <c r="I3046" s="272" t="s">
        <v>263</v>
      </c>
      <c r="J3046" s="272" t="s">
        <v>263</v>
      </c>
      <c r="K3046" s="272" t="s">
        <v>263</v>
      </c>
      <c r="L3046" s="272" t="s">
        <v>263</v>
      </c>
      <c r="M3046" s="272" t="s">
        <v>263</v>
      </c>
      <c r="N3046" s="272" t="s">
        <v>263</v>
      </c>
    </row>
    <row r="3047" spans="1:14">
      <c r="A3047" s="272">
        <v>813263</v>
      </c>
      <c r="B3047" s="272" t="s">
        <v>712</v>
      </c>
      <c r="C3047" s="272" t="s">
        <v>264</v>
      </c>
      <c r="D3047" s="272" t="s">
        <v>263</v>
      </c>
      <c r="E3047" s="272" t="s">
        <v>264</v>
      </c>
      <c r="F3047" s="272" t="s">
        <v>263</v>
      </c>
      <c r="G3047" s="272" t="s">
        <v>263</v>
      </c>
      <c r="H3047" s="272" t="s">
        <v>264</v>
      </c>
      <c r="I3047" s="272" t="s">
        <v>263</v>
      </c>
      <c r="J3047" s="272" t="s">
        <v>263</v>
      </c>
      <c r="K3047" s="272" t="s">
        <v>263</v>
      </c>
      <c r="L3047" s="272" t="s">
        <v>263</v>
      </c>
      <c r="M3047" s="272" t="s">
        <v>263</v>
      </c>
      <c r="N3047" s="272" t="s">
        <v>263</v>
      </c>
    </row>
    <row r="3048" spans="1:14">
      <c r="A3048" s="272">
        <v>813264</v>
      </c>
      <c r="B3048" s="272" t="s">
        <v>712</v>
      </c>
      <c r="C3048" s="272" t="s">
        <v>264</v>
      </c>
      <c r="D3048" s="272" t="s">
        <v>263</v>
      </c>
      <c r="E3048" s="272" t="s">
        <v>264</v>
      </c>
      <c r="F3048" s="272" t="s">
        <v>264</v>
      </c>
      <c r="G3048" s="272" t="s">
        <v>263</v>
      </c>
      <c r="H3048" s="272" t="s">
        <v>264</v>
      </c>
      <c r="I3048" s="272" t="s">
        <v>263</v>
      </c>
      <c r="J3048" s="272" t="s">
        <v>263</v>
      </c>
      <c r="K3048" s="272" t="s">
        <v>263</v>
      </c>
      <c r="L3048" s="272" t="s">
        <v>263</v>
      </c>
      <c r="M3048" s="272" t="s">
        <v>263</v>
      </c>
      <c r="N3048" s="272" t="s">
        <v>263</v>
      </c>
    </row>
    <row r="3049" spans="1:14">
      <c r="A3049" s="272">
        <v>813265</v>
      </c>
      <c r="B3049" s="272" t="s">
        <v>712</v>
      </c>
      <c r="C3049" s="272" t="s">
        <v>264</v>
      </c>
      <c r="D3049" s="272" t="s">
        <v>264</v>
      </c>
      <c r="E3049" s="272" t="s">
        <v>264</v>
      </c>
      <c r="F3049" s="272" t="s">
        <v>264</v>
      </c>
      <c r="G3049" s="272" t="s">
        <v>263</v>
      </c>
      <c r="H3049" s="272" t="s">
        <v>264</v>
      </c>
      <c r="I3049" s="272" t="s">
        <v>263</v>
      </c>
      <c r="J3049" s="272" t="s">
        <v>263</v>
      </c>
      <c r="K3049" s="272" t="s">
        <v>263</v>
      </c>
      <c r="L3049" s="272" t="s">
        <v>263</v>
      </c>
      <c r="M3049" s="272" t="s">
        <v>263</v>
      </c>
      <c r="N3049" s="272" t="s">
        <v>263</v>
      </c>
    </row>
    <row r="3050" spans="1:14">
      <c r="A3050" s="272">
        <v>813266</v>
      </c>
      <c r="B3050" s="272" t="s">
        <v>712</v>
      </c>
      <c r="C3050" s="272" t="s">
        <v>264</v>
      </c>
      <c r="D3050" s="272" t="s">
        <v>263</v>
      </c>
      <c r="E3050" s="272" t="s">
        <v>263</v>
      </c>
      <c r="F3050" s="272" t="s">
        <v>263</v>
      </c>
      <c r="G3050" s="272" t="s">
        <v>264</v>
      </c>
      <c r="H3050" s="272" t="s">
        <v>264</v>
      </c>
      <c r="I3050" s="272" t="s">
        <v>263</v>
      </c>
      <c r="J3050" s="272" t="s">
        <v>263</v>
      </c>
      <c r="K3050" s="272" t="s">
        <v>263</v>
      </c>
      <c r="L3050" s="272" t="s">
        <v>263</v>
      </c>
      <c r="M3050" s="272" t="s">
        <v>263</v>
      </c>
      <c r="N3050" s="272" t="s">
        <v>263</v>
      </c>
    </row>
    <row r="3051" spans="1:14">
      <c r="A3051" s="272">
        <v>813267</v>
      </c>
      <c r="B3051" s="272" t="s">
        <v>712</v>
      </c>
      <c r="C3051" s="272" t="s">
        <v>264</v>
      </c>
      <c r="D3051" s="272" t="s">
        <v>264</v>
      </c>
      <c r="E3051" s="272" t="s">
        <v>263</v>
      </c>
      <c r="F3051" s="272" t="s">
        <v>263</v>
      </c>
      <c r="G3051" s="272" t="s">
        <v>264</v>
      </c>
      <c r="H3051" s="272" t="s">
        <v>264</v>
      </c>
      <c r="I3051" s="272" t="s">
        <v>263</v>
      </c>
      <c r="J3051" s="272" t="s">
        <v>263</v>
      </c>
      <c r="K3051" s="272" t="s">
        <v>263</v>
      </c>
      <c r="L3051" s="272" t="s">
        <v>263</v>
      </c>
      <c r="M3051" s="272" t="s">
        <v>263</v>
      </c>
      <c r="N3051" s="272" t="s">
        <v>263</v>
      </c>
    </row>
    <row r="3052" spans="1:14">
      <c r="A3052" s="272">
        <v>813268</v>
      </c>
      <c r="B3052" s="272" t="s">
        <v>712</v>
      </c>
      <c r="C3052" s="272" t="s">
        <v>264</v>
      </c>
      <c r="D3052" s="272" t="s">
        <v>264</v>
      </c>
      <c r="E3052" s="272" t="s">
        <v>264</v>
      </c>
      <c r="F3052" s="272" t="s">
        <v>264</v>
      </c>
      <c r="G3052" s="272" t="s">
        <v>264</v>
      </c>
      <c r="H3052" s="272" t="s">
        <v>264</v>
      </c>
      <c r="I3052" s="272" t="s">
        <v>263</v>
      </c>
      <c r="J3052" s="272" t="s">
        <v>263</v>
      </c>
      <c r="K3052" s="272" t="s">
        <v>263</v>
      </c>
      <c r="L3052" s="272" t="s">
        <v>263</v>
      </c>
      <c r="M3052" s="272" t="s">
        <v>263</v>
      </c>
      <c r="N3052" s="272" t="s">
        <v>263</v>
      </c>
    </row>
    <row r="3053" spans="1:14">
      <c r="A3053" s="272">
        <v>813269</v>
      </c>
      <c r="B3053" s="272" t="s">
        <v>712</v>
      </c>
      <c r="C3053" s="272" t="s">
        <v>264</v>
      </c>
      <c r="D3053" s="272" t="s">
        <v>264</v>
      </c>
      <c r="E3053" s="272" t="s">
        <v>264</v>
      </c>
      <c r="F3053" s="272" t="s">
        <v>263</v>
      </c>
      <c r="G3053" s="272" t="s">
        <v>264</v>
      </c>
      <c r="H3053" s="272" t="s">
        <v>263</v>
      </c>
      <c r="I3053" s="272" t="s">
        <v>263</v>
      </c>
      <c r="J3053" s="272" t="s">
        <v>263</v>
      </c>
      <c r="K3053" s="272" t="s">
        <v>263</v>
      </c>
      <c r="L3053" s="272" t="s">
        <v>263</v>
      </c>
      <c r="M3053" s="272" t="s">
        <v>263</v>
      </c>
      <c r="N3053" s="272" t="s">
        <v>263</v>
      </c>
    </row>
    <row r="3054" spans="1:14">
      <c r="A3054" s="272">
        <v>813270</v>
      </c>
      <c r="B3054" s="272" t="s">
        <v>712</v>
      </c>
      <c r="C3054" s="272" t="s">
        <v>264</v>
      </c>
      <c r="D3054" s="272" t="s">
        <v>263</v>
      </c>
      <c r="E3054" s="272" t="s">
        <v>263</v>
      </c>
      <c r="F3054" s="272" t="s">
        <v>264</v>
      </c>
      <c r="G3054" s="272" t="s">
        <v>264</v>
      </c>
      <c r="H3054" s="272" t="s">
        <v>264</v>
      </c>
      <c r="I3054" s="272" t="s">
        <v>263</v>
      </c>
      <c r="J3054" s="272" t="s">
        <v>263</v>
      </c>
      <c r="K3054" s="272" t="s">
        <v>263</v>
      </c>
      <c r="L3054" s="272" t="s">
        <v>263</v>
      </c>
      <c r="M3054" s="272" t="s">
        <v>263</v>
      </c>
      <c r="N3054" s="272" t="s">
        <v>263</v>
      </c>
    </row>
    <row r="3055" spans="1:14">
      <c r="A3055" s="272">
        <v>813271</v>
      </c>
      <c r="B3055" s="272" t="s">
        <v>712</v>
      </c>
      <c r="C3055" s="272" t="s">
        <v>264</v>
      </c>
      <c r="D3055" s="272" t="s">
        <v>263</v>
      </c>
      <c r="E3055" s="272" t="s">
        <v>264</v>
      </c>
      <c r="F3055" s="272" t="s">
        <v>263</v>
      </c>
      <c r="G3055" s="272" t="s">
        <v>264</v>
      </c>
      <c r="H3055" s="272" t="s">
        <v>264</v>
      </c>
      <c r="I3055" s="272" t="s">
        <v>263</v>
      </c>
      <c r="J3055" s="272" t="s">
        <v>263</v>
      </c>
      <c r="K3055" s="272" t="s">
        <v>263</v>
      </c>
      <c r="L3055" s="272" t="s">
        <v>263</v>
      </c>
      <c r="M3055" s="272" t="s">
        <v>263</v>
      </c>
      <c r="N3055" s="272" t="s">
        <v>263</v>
      </c>
    </row>
    <row r="3056" spans="1:14">
      <c r="A3056" s="272">
        <v>813272</v>
      </c>
      <c r="B3056" s="272" t="s">
        <v>712</v>
      </c>
      <c r="C3056" s="272" t="s">
        <v>264</v>
      </c>
      <c r="D3056" s="272" t="s">
        <v>264</v>
      </c>
      <c r="E3056" s="272" t="s">
        <v>264</v>
      </c>
      <c r="F3056" s="272" t="s">
        <v>263</v>
      </c>
      <c r="G3056" s="272" t="s">
        <v>264</v>
      </c>
      <c r="H3056" s="272" t="s">
        <v>263</v>
      </c>
      <c r="I3056" s="272" t="s">
        <v>263</v>
      </c>
      <c r="J3056" s="272" t="s">
        <v>263</v>
      </c>
      <c r="K3056" s="272" t="s">
        <v>263</v>
      </c>
      <c r="L3056" s="272" t="s">
        <v>263</v>
      </c>
      <c r="M3056" s="272" t="s">
        <v>263</v>
      </c>
      <c r="N3056" s="272" t="s">
        <v>263</v>
      </c>
    </row>
    <row r="3057" spans="1:14">
      <c r="A3057" s="272">
        <v>813273</v>
      </c>
      <c r="B3057" s="272" t="s">
        <v>712</v>
      </c>
      <c r="C3057" s="272" t="s">
        <v>264</v>
      </c>
      <c r="D3057" s="272" t="s">
        <v>263</v>
      </c>
      <c r="E3057" s="272" t="s">
        <v>263</v>
      </c>
      <c r="F3057" s="272" t="s">
        <v>263</v>
      </c>
      <c r="G3057" s="272" t="s">
        <v>263</v>
      </c>
      <c r="H3057" s="272" t="s">
        <v>264</v>
      </c>
      <c r="I3057" s="272" t="s">
        <v>263</v>
      </c>
      <c r="J3057" s="272" t="s">
        <v>263</v>
      </c>
      <c r="K3057" s="272" t="s">
        <v>263</v>
      </c>
      <c r="L3057" s="272" t="s">
        <v>263</v>
      </c>
      <c r="M3057" s="272" t="s">
        <v>263</v>
      </c>
      <c r="N3057" s="272" t="s">
        <v>263</v>
      </c>
    </row>
    <row r="3058" spans="1:14">
      <c r="A3058" s="272">
        <v>813274</v>
      </c>
      <c r="B3058" s="272" t="s">
        <v>712</v>
      </c>
      <c r="C3058" s="272" t="s">
        <v>264</v>
      </c>
      <c r="D3058" s="272" t="s">
        <v>264</v>
      </c>
      <c r="E3058" s="272" t="s">
        <v>264</v>
      </c>
      <c r="F3058" s="272" t="s">
        <v>264</v>
      </c>
      <c r="G3058" s="272" t="s">
        <v>264</v>
      </c>
      <c r="H3058" s="272" t="s">
        <v>264</v>
      </c>
      <c r="I3058" s="272" t="s">
        <v>263</v>
      </c>
      <c r="J3058" s="272" t="s">
        <v>263</v>
      </c>
      <c r="K3058" s="272" t="s">
        <v>263</v>
      </c>
      <c r="L3058" s="272" t="s">
        <v>263</v>
      </c>
      <c r="M3058" s="272" t="s">
        <v>263</v>
      </c>
      <c r="N3058" s="272" t="s">
        <v>263</v>
      </c>
    </row>
    <row r="3059" spans="1:14">
      <c r="A3059" s="272">
        <v>813275</v>
      </c>
      <c r="B3059" s="272" t="s">
        <v>712</v>
      </c>
      <c r="C3059" s="272" t="s">
        <v>263</v>
      </c>
      <c r="D3059" s="272" t="s">
        <v>264</v>
      </c>
      <c r="E3059" s="272" t="s">
        <v>264</v>
      </c>
      <c r="F3059" s="272" t="s">
        <v>263</v>
      </c>
      <c r="G3059" s="272" t="s">
        <v>264</v>
      </c>
      <c r="H3059" s="272" t="s">
        <v>263</v>
      </c>
      <c r="I3059" s="272" t="s">
        <v>263</v>
      </c>
      <c r="J3059" s="272" t="s">
        <v>263</v>
      </c>
      <c r="K3059" s="272" t="s">
        <v>263</v>
      </c>
      <c r="L3059" s="272" t="s">
        <v>263</v>
      </c>
      <c r="M3059" s="272" t="s">
        <v>263</v>
      </c>
      <c r="N3059" s="272" t="s">
        <v>263</v>
      </c>
    </row>
    <row r="3060" spans="1:14">
      <c r="A3060" s="272">
        <v>813277</v>
      </c>
      <c r="B3060" s="272" t="s">
        <v>712</v>
      </c>
      <c r="C3060" s="272" t="s">
        <v>264</v>
      </c>
      <c r="D3060" s="272" t="s">
        <v>264</v>
      </c>
      <c r="E3060" s="272" t="s">
        <v>263</v>
      </c>
      <c r="F3060" s="272" t="s">
        <v>264</v>
      </c>
      <c r="G3060" s="272" t="s">
        <v>264</v>
      </c>
      <c r="H3060" s="272" t="s">
        <v>264</v>
      </c>
      <c r="I3060" s="272" t="s">
        <v>263</v>
      </c>
      <c r="J3060" s="272" t="s">
        <v>263</v>
      </c>
      <c r="K3060" s="272" t="s">
        <v>263</v>
      </c>
      <c r="L3060" s="272" t="s">
        <v>263</v>
      </c>
      <c r="M3060" s="272" t="s">
        <v>263</v>
      </c>
      <c r="N3060" s="272" t="s">
        <v>263</v>
      </c>
    </row>
    <row r="3061" spans="1:14">
      <c r="A3061" s="272">
        <v>813278</v>
      </c>
      <c r="B3061" s="272" t="s">
        <v>712</v>
      </c>
      <c r="C3061" s="272" t="s">
        <v>264</v>
      </c>
      <c r="D3061" s="272" t="s">
        <v>264</v>
      </c>
      <c r="E3061" s="272" t="s">
        <v>263</v>
      </c>
      <c r="F3061" s="272" t="s">
        <v>264</v>
      </c>
      <c r="G3061" s="272" t="s">
        <v>263</v>
      </c>
      <c r="H3061" s="272" t="s">
        <v>264</v>
      </c>
      <c r="I3061" s="272" t="s">
        <v>263</v>
      </c>
      <c r="J3061" s="272" t="s">
        <v>263</v>
      </c>
      <c r="K3061" s="272" t="s">
        <v>263</v>
      </c>
      <c r="L3061" s="272" t="s">
        <v>263</v>
      </c>
      <c r="M3061" s="272" t="s">
        <v>263</v>
      </c>
      <c r="N3061" s="272" t="s">
        <v>263</v>
      </c>
    </row>
    <row r="3062" spans="1:14">
      <c r="A3062" s="272">
        <v>813279</v>
      </c>
      <c r="B3062" s="272" t="s">
        <v>712</v>
      </c>
      <c r="C3062" s="272" t="s">
        <v>264</v>
      </c>
      <c r="D3062" s="272" t="s">
        <v>263</v>
      </c>
      <c r="E3062" s="272" t="s">
        <v>263</v>
      </c>
      <c r="F3062" s="272" t="s">
        <v>264</v>
      </c>
      <c r="G3062" s="272" t="s">
        <v>264</v>
      </c>
      <c r="H3062" s="272" t="s">
        <v>264</v>
      </c>
      <c r="I3062" s="272" t="s">
        <v>263</v>
      </c>
      <c r="J3062" s="272" t="s">
        <v>263</v>
      </c>
      <c r="K3062" s="272" t="s">
        <v>263</v>
      </c>
      <c r="L3062" s="272" t="s">
        <v>263</v>
      </c>
      <c r="M3062" s="272" t="s">
        <v>263</v>
      </c>
      <c r="N3062" s="272" t="s">
        <v>263</v>
      </c>
    </row>
    <row r="3063" spans="1:14">
      <c r="A3063" s="272">
        <v>813280</v>
      </c>
      <c r="B3063" s="272" t="s">
        <v>712</v>
      </c>
      <c r="C3063" s="272" t="s">
        <v>264</v>
      </c>
      <c r="D3063" s="272" t="s">
        <v>263</v>
      </c>
      <c r="E3063" s="272" t="s">
        <v>263</v>
      </c>
      <c r="F3063" s="272" t="s">
        <v>263</v>
      </c>
      <c r="G3063" s="272" t="s">
        <v>263</v>
      </c>
      <c r="H3063" s="272" t="s">
        <v>264</v>
      </c>
      <c r="I3063" s="272" t="s">
        <v>263</v>
      </c>
      <c r="J3063" s="272" t="s">
        <v>263</v>
      </c>
      <c r="K3063" s="272" t="s">
        <v>263</v>
      </c>
      <c r="L3063" s="272" t="s">
        <v>263</v>
      </c>
      <c r="M3063" s="272" t="s">
        <v>263</v>
      </c>
      <c r="N3063" s="272" t="s">
        <v>263</v>
      </c>
    </row>
    <row r="3064" spans="1:14">
      <c r="A3064" s="272">
        <v>813281</v>
      </c>
      <c r="B3064" s="272" t="s">
        <v>712</v>
      </c>
      <c r="C3064" s="272" t="s">
        <v>264</v>
      </c>
      <c r="D3064" s="272" t="s">
        <v>263</v>
      </c>
      <c r="E3064" s="272" t="s">
        <v>263</v>
      </c>
      <c r="F3064" s="272" t="s">
        <v>264</v>
      </c>
      <c r="G3064" s="272" t="s">
        <v>264</v>
      </c>
      <c r="H3064" s="272" t="s">
        <v>264</v>
      </c>
      <c r="I3064" s="272" t="s">
        <v>263</v>
      </c>
      <c r="J3064" s="272" t="s">
        <v>263</v>
      </c>
      <c r="K3064" s="272" t="s">
        <v>263</v>
      </c>
      <c r="L3064" s="272" t="s">
        <v>263</v>
      </c>
      <c r="M3064" s="272" t="s">
        <v>263</v>
      </c>
      <c r="N3064" s="272" t="s">
        <v>263</v>
      </c>
    </row>
    <row r="3065" spans="1:14">
      <c r="A3065" s="272">
        <v>813282</v>
      </c>
      <c r="B3065" s="272" t="s">
        <v>712</v>
      </c>
      <c r="C3065" s="272" t="s">
        <v>263</v>
      </c>
      <c r="D3065" s="272" t="s">
        <v>263</v>
      </c>
      <c r="E3065" s="272" t="s">
        <v>264</v>
      </c>
      <c r="F3065" s="272" t="s">
        <v>264</v>
      </c>
      <c r="G3065" s="272" t="s">
        <v>264</v>
      </c>
      <c r="H3065" s="272" t="s">
        <v>264</v>
      </c>
      <c r="I3065" s="272" t="s">
        <v>263</v>
      </c>
      <c r="J3065" s="272" t="s">
        <v>263</v>
      </c>
      <c r="K3065" s="272" t="s">
        <v>263</v>
      </c>
      <c r="L3065" s="272" t="s">
        <v>263</v>
      </c>
      <c r="M3065" s="272" t="s">
        <v>263</v>
      </c>
      <c r="N3065" s="272" t="s">
        <v>263</v>
      </c>
    </row>
    <row r="3066" spans="1:14">
      <c r="A3066" s="272">
        <v>813283</v>
      </c>
      <c r="B3066" s="272" t="s">
        <v>712</v>
      </c>
      <c r="C3066" s="272" t="s">
        <v>264</v>
      </c>
      <c r="D3066" s="272" t="s">
        <v>263</v>
      </c>
      <c r="E3066" s="272" t="s">
        <v>264</v>
      </c>
      <c r="F3066" s="272" t="s">
        <v>264</v>
      </c>
      <c r="G3066" s="272" t="s">
        <v>264</v>
      </c>
      <c r="H3066" s="272" t="s">
        <v>264</v>
      </c>
      <c r="I3066" s="272" t="s">
        <v>263</v>
      </c>
      <c r="J3066" s="272" t="s">
        <v>263</v>
      </c>
      <c r="K3066" s="272" t="s">
        <v>263</v>
      </c>
      <c r="L3066" s="272" t="s">
        <v>263</v>
      </c>
      <c r="M3066" s="272" t="s">
        <v>263</v>
      </c>
      <c r="N3066" s="272" t="s">
        <v>263</v>
      </c>
    </row>
    <row r="3067" spans="1:14">
      <c r="A3067" s="272">
        <v>813286</v>
      </c>
      <c r="B3067" s="272" t="s">
        <v>712</v>
      </c>
      <c r="C3067" s="272" t="s">
        <v>264</v>
      </c>
      <c r="D3067" s="272" t="s">
        <v>264</v>
      </c>
      <c r="E3067" s="272" t="s">
        <v>263</v>
      </c>
      <c r="F3067" s="272" t="s">
        <v>264</v>
      </c>
      <c r="G3067" s="272" t="s">
        <v>264</v>
      </c>
      <c r="H3067" s="272" t="s">
        <v>263</v>
      </c>
      <c r="I3067" s="272" t="s">
        <v>263</v>
      </c>
      <c r="J3067" s="272" t="s">
        <v>263</v>
      </c>
      <c r="K3067" s="272" t="s">
        <v>263</v>
      </c>
      <c r="L3067" s="272" t="s">
        <v>263</v>
      </c>
      <c r="M3067" s="272" t="s">
        <v>263</v>
      </c>
      <c r="N3067" s="272" t="s">
        <v>263</v>
      </c>
    </row>
    <row r="3068" spans="1:14">
      <c r="A3068" s="272">
        <v>813287</v>
      </c>
      <c r="B3068" s="272" t="s">
        <v>712</v>
      </c>
      <c r="C3068" s="272" t="s">
        <v>263</v>
      </c>
      <c r="D3068" s="272" t="s">
        <v>264</v>
      </c>
      <c r="E3068" s="272" t="s">
        <v>263</v>
      </c>
      <c r="F3068" s="272" t="s">
        <v>263</v>
      </c>
      <c r="G3068" s="272" t="s">
        <v>263</v>
      </c>
      <c r="H3068" s="272" t="s">
        <v>264</v>
      </c>
      <c r="I3068" s="272" t="s">
        <v>263</v>
      </c>
      <c r="J3068" s="272" t="s">
        <v>263</v>
      </c>
      <c r="K3068" s="272" t="s">
        <v>263</v>
      </c>
      <c r="L3068" s="272" t="s">
        <v>263</v>
      </c>
      <c r="M3068" s="272" t="s">
        <v>263</v>
      </c>
      <c r="N3068" s="272" t="s">
        <v>263</v>
      </c>
    </row>
    <row r="3069" spans="1:14">
      <c r="A3069" s="272">
        <v>813288</v>
      </c>
      <c r="B3069" s="272" t="s">
        <v>712</v>
      </c>
      <c r="C3069" s="272" t="s">
        <v>264</v>
      </c>
      <c r="D3069" s="272" t="s">
        <v>264</v>
      </c>
      <c r="E3069" s="272" t="s">
        <v>263</v>
      </c>
      <c r="F3069" s="272" t="s">
        <v>263</v>
      </c>
      <c r="G3069" s="272" t="s">
        <v>264</v>
      </c>
      <c r="H3069" s="272" t="s">
        <v>264</v>
      </c>
      <c r="I3069" s="272" t="s">
        <v>263</v>
      </c>
      <c r="J3069" s="272" t="s">
        <v>263</v>
      </c>
      <c r="K3069" s="272" t="s">
        <v>263</v>
      </c>
      <c r="L3069" s="272" t="s">
        <v>263</v>
      </c>
      <c r="M3069" s="272" t="s">
        <v>263</v>
      </c>
      <c r="N3069" s="272" t="s">
        <v>263</v>
      </c>
    </row>
    <row r="3070" spans="1:14">
      <c r="A3070" s="272">
        <v>813289</v>
      </c>
      <c r="B3070" s="272" t="s">
        <v>712</v>
      </c>
      <c r="C3070" s="272" t="s">
        <v>264</v>
      </c>
      <c r="D3070" s="272" t="s">
        <v>263</v>
      </c>
      <c r="E3070" s="272" t="s">
        <v>263</v>
      </c>
      <c r="F3070" s="272" t="s">
        <v>263</v>
      </c>
      <c r="G3070" s="272" t="s">
        <v>264</v>
      </c>
      <c r="H3070" s="272" t="s">
        <v>263</v>
      </c>
      <c r="I3070" s="272" t="s">
        <v>263</v>
      </c>
      <c r="J3070" s="272" t="s">
        <v>263</v>
      </c>
      <c r="K3070" s="272" t="s">
        <v>263</v>
      </c>
      <c r="L3070" s="272" t="s">
        <v>263</v>
      </c>
      <c r="M3070" s="272" t="s">
        <v>263</v>
      </c>
      <c r="N3070" s="272" t="s">
        <v>263</v>
      </c>
    </row>
    <row r="3071" spans="1:14">
      <c r="A3071" s="272">
        <v>813290</v>
      </c>
      <c r="B3071" s="272" t="s">
        <v>712</v>
      </c>
      <c r="C3071" s="272" t="s">
        <v>264</v>
      </c>
      <c r="D3071" s="272" t="s">
        <v>264</v>
      </c>
      <c r="E3071" s="272" t="s">
        <v>264</v>
      </c>
      <c r="F3071" s="272" t="s">
        <v>264</v>
      </c>
      <c r="G3071" s="272" t="s">
        <v>264</v>
      </c>
      <c r="H3071" s="272" t="s">
        <v>264</v>
      </c>
      <c r="I3071" s="272" t="s">
        <v>263</v>
      </c>
      <c r="J3071" s="272" t="s">
        <v>263</v>
      </c>
      <c r="K3071" s="272" t="s">
        <v>263</v>
      </c>
      <c r="L3071" s="272" t="s">
        <v>263</v>
      </c>
      <c r="M3071" s="272" t="s">
        <v>263</v>
      </c>
      <c r="N3071" s="272" t="s">
        <v>263</v>
      </c>
    </row>
    <row r="3072" spans="1:14">
      <c r="A3072" s="272">
        <v>813291</v>
      </c>
      <c r="B3072" s="272" t="s">
        <v>712</v>
      </c>
      <c r="C3072" s="272" t="s">
        <v>264</v>
      </c>
      <c r="D3072" s="272" t="s">
        <v>263</v>
      </c>
      <c r="E3072" s="272" t="s">
        <v>263</v>
      </c>
      <c r="F3072" s="272" t="s">
        <v>264</v>
      </c>
      <c r="G3072" s="272" t="s">
        <v>264</v>
      </c>
      <c r="H3072" s="272" t="s">
        <v>264</v>
      </c>
      <c r="I3072" s="272" t="s">
        <v>263</v>
      </c>
      <c r="J3072" s="272" t="s">
        <v>263</v>
      </c>
      <c r="K3072" s="272" t="s">
        <v>263</v>
      </c>
      <c r="L3072" s="272" t="s">
        <v>263</v>
      </c>
      <c r="M3072" s="272" t="s">
        <v>263</v>
      </c>
      <c r="N3072" s="272" t="s">
        <v>263</v>
      </c>
    </row>
    <row r="3073" spans="1:14">
      <c r="A3073" s="272">
        <v>813292</v>
      </c>
      <c r="B3073" s="272" t="s">
        <v>712</v>
      </c>
      <c r="C3073" s="272" t="s">
        <v>264</v>
      </c>
      <c r="D3073" s="272" t="s">
        <v>263</v>
      </c>
      <c r="E3073" s="272" t="s">
        <v>263</v>
      </c>
      <c r="F3073" s="272" t="s">
        <v>264</v>
      </c>
      <c r="G3073" s="272" t="s">
        <v>263</v>
      </c>
      <c r="H3073" s="272" t="s">
        <v>263</v>
      </c>
      <c r="I3073" s="272" t="s">
        <v>263</v>
      </c>
      <c r="J3073" s="272" t="s">
        <v>263</v>
      </c>
      <c r="K3073" s="272" t="s">
        <v>263</v>
      </c>
      <c r="L3073" s="272" t="s">
        <v>263</v>
      </c>
      <c r="M3073" s="272" t="s">
        <v>263</v>
      </c>
      <c r="N3073" s="272" t="s">
        <v>263</v>
      </c>
    </row>
    <row r="3074" spans="1:14">
      <c r="A3074" s="272">
        <v>813293</v>
      </c>
      <c r="B3074" s="272" t="s">
        <v>712</v>
      </c>
      <c r="C3074" s="272" t="s">
        <v>264</v>
      </c>
      <c r="D3074" s="272" t="s">
        <v>263</v>
      </c>
      <c r="E3074" s="272" t="s">
        <v>263</v>
      </c>
      <c r="F3074" s="272" t="s">
        <v>264</v>
      </c>
      <c r="G3074" s="272" t="s">
        <v>264</v>
      </c>
      <c r="H3074" s="272" t="s">
        <v>264</v>
      </c>
      <c r="I3074" s="272" t="s">
        <v>263</v>
      </c>
      <c r="J3074" s="272" t="s">
        <v>263</v>
      </c>
      <c r="K3074" s="272" t="s">
        <v>263</v>
      </c>
      <c r="L3074" s="272" t="s">
        <v>263</v>
      </c>
      <c r="M3074" s="272" t="s">
        <v>263</v>
      </c>
      <c r="N3074" s="272" t="s">
        <v>263</v>
      </c>
    </row>
    <row r="3075" spans="1:14">
      <c r="A3075" s="272">
        <v>813294</v>
      </c>
      <c r="B3075" s="272" t="s">
        <v>712</v>
      </c>
      <c r="C3075" s="272" t="s">
        <v>264</v>
      </c>
      <c r="D3075" s="272" t="s">
        <v>263</v>
      </c>
      <c r="E3075" s="272" t="s">
        <v>263</v>
      </c>
      <c r="F3075" s="272" t="s">
        <v>264</v>
      </c>
      <c r="G3075" s="272" t="s">
        <v>264</v>
      </c>
      <c r="H3075" s="272" t="s">
        <v>264</v>
      </c>
      <c r="I3075" s="272" t="s">
        <v>263</v>
      </c>
      <c r="J3075" s="272" t="s">
        <v>263</v>
      </c>
      <c r="K3075" s="272" t="s">
        <v>263</v>
      </c>
      <c r="L3075" s="272" t="s">
        <v>263</v>
      </c>
      <c r="M3075" s="272" t="s">
        <v>263</v>
      </c>
      <c r="N3075" s="272" t="s">
        <v>263</v>
      </c>
    </row>
    <row r="3076" spans="1:14">
      <c r="A3076" s="272">
        <v>813295</v>
      </c>
      <c r="B3076" s="272" t="s">
        <v>712</v>
      </c>
      <c r="C3076" s="272" t="s">
        <v>264</v>
      </c>
      <c r="D3076" s="272" t="s">
        <v>263</v>
      </c>
      <c r="E3076" s="272" t="s">
        <v>263</v>
      </c>
      <c r="F3076" s="272" t="s">
        <v>264</v>
      </c>
      <c r="G3076" s="272" t="s">
        <v>264</v>
      </c>
      <c r="H3076" s="272" t="s">
        <v>263</v>
      </c>
      <c r="I3076" s="272" t="s">
        <v>263</v>
      </c>
      <c r="J3076" s="272" t="s">
        <v>263</v>
      </c>
      <c r="K3076" s="272" t="s">
        <v>263</v>
      </c>
      <c r="L3076" s="272" t="s">
        <v>263</v>
      </c>
      <c r="M3076" s="272" t="s">
        <v>263</v>
      </c>
      <c r="N3076" s="272" t="s">
        <v>263</v>
      </c>
    </row>
    <row r="3077" spans="1:14">
      <c r="A3077" s="272">
        <v>813296</v>
      </c>
      <c r="B3077" s="272" t="s">
        <v>712</v>
      </c>
      <c r="C3077" s="272" t="s">
        <v>264</v>
      </c>
      <c r="D3077" s="272" t="s">
        <v>264</v>
      </c>
      <c r="E3077" s="272" t="s">
        <v>264</v>
      </c>
      <c r="F3077" s="272" t="s">
        <v>263</v>
      </c>
      <c r="G3077" s="272" t="s">
        <v>263</v>
      </c>
      <c r="H3077" s="272" t="s">
        <v>263</v>
      </c>
      <c r="I3077" s="272" t="s">
        <v>263</v>
      </c>
      <c r="J3077" s="272" t="s">
        <v>263</v>
      </c>
      <c r="K3077" s="272" t="s">
        <v>263</v>
      </c>
      <c r="L3077" s="272" t="s">
        <v>263</v>
      </c>
      <c r="M3077" s="272" t="s">
        <v>263</v>
      </c>
      <c r="N3077" s="272" t="s">
        <v>263</v>
      </c>
    </row>
    <row r="3078" spans="1:14">
      <c r="A3078" s="272">
        <v>813297</v>
      </c>
      <c r="B3078" s="272" t="s">
        <v>712</v>
      </c>
      <c r="C3078" s="272" t="s">
        <v>263</v>
      </c>
      <c r="D3078" s="272" t="s">
        <v>263</v>
      </c>
      <c r="E3078" s="272" t="s">
        <v>263</v>
      </c>
      <c r="F3078" s="272" t="s">
        <v>264</v>
      </c>
      <c r="G3078" s="272" t="s">
        <v>264</v>
      </c>
      <c r="H3078" s="272" t="s">
        <v>264</v>
      </c>
      <c r="I3078" s="272" t="s">
        <v>263</v>
      </c>
      <c r="J3078" s="272" t="s">
        <v>263</v>
      </c>
      <c r="K3078" s="272" t="s">
        <v>263</v>
      </c>
      <c r="L3078" s="272" t="s">
        <v>263</v>
      </c>
      <c r="M3078" s="272" t="s">
        <v>263</v>
      </c>
      <c r="N3078" s="272" t="s">
        <v>263</v>
      </c>
    </row>
    <row r="3079" spans="1:14">
      <c r="A3079" s="272">
        <v>813298</v>
      </c>
      <c r="B3079" s="272" t="s">
        <v>712</v>
      </c>
      <c r="C3079" s="272" t="s">
        <v>264</v>
      </c>
      <c r="D3079" s="272" t="s">
        <v>264</v>
      </c>
      <c r="E3079" s="272" t="s">
        <v>264</v>
      </c>
      <c r="F3079" s="272" t="s">
        <v>263</v>
      </c>
      <c r="G3079" s="272" t="s">
        <v>264</v>
      </c>
      <c r="H3079" s="272" t="s">
        <v>263</v>
      </c>
      <c r="I3079" s="272" t="s">
        <v>263</v>
      </c>
      <c r="J3079" s="272" t="s">
        <v>263</v>
      </c>
      <c r="K3079" s="272" t="s">
        <v>263</v>
      </c>
      <c r="L3079" s="272" t="s">
        <v>263</v>
      </c>
      <c r="M3079" s="272" t="s">
        <v>263</v>
      </c>
      <c r="N3079" s="272" t="s">
        <v>263</v>
      </c>
    </row>
    <row r="3080" spans="1:14">
      <c r="A3080" s="272">
        <v>813299</v>
      </c>
      <c r="B3080" s="272" t="s">
        <v>712</v>
      </c>
      <c r="C3080" s="272" t="s">
        <v>263</v>
      </c>
      <c r="D3080" s="272" t="s">
        <v>264</v>
      </c>
      <c r="E3080" s="272" t="s">
        <v>264</v>
      </c>
      <c r="F3080" s="272" t="s">
        <v>264</v>
      </c>
      <c r="G3080" s="272" t="s">
        <v>263</v>
      </c>
      <c r="H3080" s="272" t="s">
        <v>264</v>
      </c>
      <c r="I3080" s="272" t="s">
        <v>263</v>
      </c>
      <c r="J3080" s="272" t="s">
        <v>263</v>
      </c>
      <c r="K3080" s="272" t="s">
        <v>263</v>
      </c>
      <c r="L3080" s="272" t="s">
        <v>263</v>
      </c>
      <c r="M3080" s="272" t="s">
        <v>263</v>
      </c>
      <c r="N3080" s="272" t="s">
        <v>263</v>
      </c>
    </row>
    <row r="3081" spans="1:14">
      <c r="A3081" s="272">
        <v>813300</v>
      </c>
      <c r="B3081" s="272" t="s">
        <v>712</v>
      </c>
      <c r="C3081" s="272" t="s">
        <v>264</v>
      </c>
      <c r="D3081" s="272" t="s">
        <v>263</v>
      </c>
      <c r="E3081" s="272" t="s">
        <v>263</v>
      </c>
      <c r="F3081" s="272" t="s">
        <v>263</v>
      </c>
      <c r="G3081" s="272" t="s">
        <v>264</v>
      </c>
      <c r="H3081" s="272" t="s">
        <v>264</v>
      </c>
      <c r="I3081" s="272" t="s">
        <v>263</v>
      </c>
      <c r="J3081" s="272" t="s">
        <v>263</v>
      </c>
      <c r="K3081" s="272" t="s">
        <v>263</v>
      </c>
      <c r="L3081" s="272" t="s">
        <v>263</v>
      </c>
      <c r="M3081" s="272" t="s">
        <v>263</v>
      </c>
      <c r="N3081" s="272" t="s">
        <v>263</v>
      </c>
    </row>
    <row r="3082" spans="1:14">
      <c r="A3082" s="272">
        <v>813301</v>
      </c>
      <c r="B3082" s="272" t="s">
        <v>712</v>
      </c>
      <c r="C3082" s="272" t="s">
        <v>263</v>
      </c>
      <c r="D3082" s="272" t="s">
        <v>263</v>
      </c>
      <c r="E3082" s="272" t="s">
        <v>264</v>
      </c>
      <c r="F3082" s="272" t="s">
        <v>264</v>
      </c>
      <c r="G3082" s="272" t="s">
        <v>264</v>
      </c>
      <c r="H3082" s="272" t="s">
        <v>263</v>
      </c>
      <c r="I3082" s="272" t="s">
        <v>263</v>
      </c>
      <c r="J3082" s="272" t="s">
        <v>263</v>
      </c>
      <c r="K3082" s="272" t="s">
        <v>263</v>
      </c>
      <c r="L3082" s="272" t="s">
        <v>263</v>
      </c>
      <c r="M3082" s="272" t="s">
        <v>263</v>
      </c>
      <c r="N3082" s="272" t="s">
        <v>263</v>
      </c>
    </row>
    <row r="3083" spans="1:14">
      <c r="A3083" s="272">
        <v>813302</v>
      </c>
      <c r="B3083" s="272" t="s">
        <v>712</v>
      </c>
      <c r="C3083" s="272" t="s">
        <v>264</v>
      </c>
      <c r="D3083" s="272" t="s">
        <v>264</v>
      </c>
      <c r="E3083" s="272" t="s">
        <v>264</v>
      </c>
      <c r="F3083" s="272" t="s">
        <v>264</v>
      </c>
      <c r="G3083" s="272" t="s">
        <v>264</v>
      </c>
      <c r="H3083" s="272" t="s">
        <v>264</v>
      </c>
      <c r="I3083" s="272" t="s">
        <v>263</v>
      </c>
      <c r="J3083" s="272" t="s">
        <v>263</v>
      </c>
      <c r="K3083" s="272" t="s">
        <v>263</v>
      </c>
      <c r="L3083" s="272" t="s">
        <v>263</v>
      </c>
      <c r="M3083" s="272" t="s">
        <v>263</v>
      </c>
      <c r="N3083" s="272" t="s">
        <v>263</v>
      </c>
    </row>
    <row r="3084" spans="1:14">
      <c r="A3084" s="272">
        <v>813303</v>
      </c>
      <c r="B3084" s="272" t="s">
        <v>712</v>
      </c>
      <c r="C3084" s="272" t="s">
        <v>264</v>
      </c>
      <c r="D3084" s="272" t="s">
        <v>264</v>
      </c>
      <c r="E3084" s="272" t="s">
        <v>264</v>
      </c>
      <c r="F3084" s="272" t="s">
        <v>264</v>
      </c>
      <c r="G3084" s="272" t="s">
        <v>264</v>
      </c>
      <c r="H3084" s="272" t="s">
        <v>264</v>
      </c>
      <c r="I3084" s="272" t="s">
        <v>263</v>
      </c>
      <c r="J3084" s="272" t="s">
        <v>263</v>
      </c>
      <c r="K3084" s="272" t="s">
        <v>263</v>
      </c>
      <c r="L3084" s="272" t="s">
        <v>263</v>
      </c>
      <c r="M3084" s="272" t="s">
        <v>263</v>
      </c>
      <c r="N3084" s="272" t="s">
        <v>263</v>
      </c>
    </row>
    <row r="3085" spans="1:14">
      <c r="A3085" s="272">
        <v>813304</v>
      </c>
      <c r="B3085" s="272" t="s">
        <v>712</v>
      </c>
      <c r="C3085" s="272" t="s">
        <v>264</v>
      </c>
      <c r="D3085" s="272" t="s">
        <v>263</v>
      </c>
      <c r="E3085" s="272" t="s">
        <v>264</v>
      </c>
      <c r="F3085" s="272" t="s">
        <v>264</v>
      </c>
      <c r="G3085" s="272" t="s">
        <v>264</v>
      </c>
      <c r="H3085" s="272" t="s">
        <v>263</v>
      </c>
      <c r="I3085" s="272" t="s">
        <v>263</v>
      </c>
      <c r="J3085" s="272" t="s">
        <v>263</v>
      </c>
      <c r="K3085" s="272" t="s">
        <v>263</v>
      </c>
      <c r="L3085" s="272" t="s">
        <v>263</v>
      </c>
      <c r="M3085" s="272" t="s">
        <v>263</v>
      </c>
      <c r="N3085" s="272" t="s">
        <v>263</v>
      </c>
    </row>
    <row r="3086" spans="1:14">
      <c r="A3086" s="272">
        <v>813305</v>
      </c>
      <c r="B3086" s="272" t="s">
        <v>712</v>
      </c>
      <c r="C3086" s="272" t="s">
        <v>264</v>
      </c>
      <c r="D3086" s="272" t="s">
        <v>263</v>
      </c>
      <c r="E3086" s="272" t="s">
        <v>263</v>
      </c>
      <c r="F3086" s="272" t="s">
        <v>264</v>
      </c>
      <c r="G3086" s="272" t="s">
        <v>264</v>
      </c>
      <c r="H3086" s="272" t="s">
        <v>264</v>
      </c>
      <c r="I3086" s="272" t="s">
        <v>263</v>
      </c>
      <c r="J3086" s="272" t="s">
        <v>263</v>
      </c>
      <c r="K3086" s="272" t="s">
        <v>263</v>
      </c>
      <c r="L3086" s="272" t="s">
        <v>263</v>
      </c>
      <c r="M3086" s="272" t="s">
        <v>263</v>
      </c>
      <c r="N3086" s="272" t="s">
        <v>263</v>
      </c>
    </row>
    <row r="3087" spans="1:14">
      <c r="A3087" s="272">
        <v>813306</v>
      </c>
      <c r="B3087" s="272" t="s">
        <v>712</v>
      </c>
      <c r="C3087" s="272" t="s">
        <v>264</v>
      </c>
      <c r="D3087" s="272" t="s">
        <v>263</v>
      </c>
      <c r="E3087" s="272" t="s">
        <v>264</v>
      </c>
      <c r="F3087" s="272" t="s">
        <v>264</v>
      </c>
      <c r="G3087" s="272" t="s">
        <v>264</v>
      </c>
      <c r="H3087" s="272" t="s">
        <v>263</v>
      </c>
      <c r="I3087" s="272" t="s">
        <v>263</v>
      </c>
      <c r="J3087" s="272" t="s">
        <v>263</v>
      </c>
      <c r="K3087" s="272" t="s">
        <v>263</v>
      </c>
      <c r="L3087" s="272" t="s">
        <v>263</v>
      </c>
      <c r="M3087" s="272" t="s">
        <v>263</v>
      </c>
      <c r="N3087" s="272" t="s">
        <v>263</v>
      </c>
    </row>
    <row r="3088" spans="1:14">
      <c r="A3088" s="272">
        <v>813307</v>
      </c>
      <c r="B3088" s="272" t="s">
        <v>712</v>
      </c>
      <c r="C3088" s="272" t="s">
        <v>264</v>
      </c>
      <c r="D3088" s="272" t="s">
        <v>264</v>
      </c>
      <c r="E3088" s="272" t="s">
        <v>264</v>
      </c>
      <c r="F3088" s="272" t="s">
        <v>264</v>
      </c>
      <c r="G3088" s="272" t="s">
        <v>264</v>
      </c>
      <c r="H3088" s="272" t="s">
        <v>264</v>
      </c>
      <c r="I3088" s="272" t="s">
        <v>263</v>
      </c>
      <c r="J3088" s="272" t="s">
        <v>263</v>
      </c>
      <c r="K3088" s="272" t="s">
        <v>263</v>
      </c>
      <c r="L3088" s="272" t="s">
        <v>263</v>
      </c>
      <c r="M3088" s="272" t="s">
        <v>263</v>
      </c>
      <c r="N3088" s="272" t="s">
        <v>263</v>
      </c>
    </row>
    <row r="3089" spans="1:14">
      <c r="A3089" s="272">
        <v>813308</v>
      </c>
      <c r="B3089" s="272" t="s">
        <v>712</v>
      </c>
      <c r="C3089" s="272" t="s">
        <v>264</v>
      </c>
      <c r="D3089" s="272" t="s">
        <v>264</v>
      </c>
      <c r="E3089" s="272" t="s">
        <v>263</v>
      </c>
      <c r="F3089" s="272" t="s">
        <v>264</v>
      </c>
      <c r="G3089" s="272" t="s">
        <v>263</v>
      </c>
      <c r="H3089" s="272" t="s">
        <v>264</v>
      </c>
      <c r="I3089" s="272" t="s">
        <v>263</v>
      </c>
      <c r="J3089" s="272" t="s">
        <v>263</v>
      </c>
      <c r="K3089" s="272" t="s">
        <v>263</v>
      </c>
      <c r="L3089" s="272" t="s">
        <v>263</v>
      </c>
      <c r="M3089" s="272" t="s">
        <v>263</v>
      </c>
      <c r="N3089" s="272" t="s">
        <v>263</v>
      </c>
    </row>
    <row r="3090" spans="1:14">
      <c r="A3090" s="272">
        <v>813309</v>
      </c>
      <c r="B3090" s="272" t="s">
        <v>712</v>
      </c>
      <c r="C3090" s="272" t="s">
        <v>264</v>
      </c>
      <c r="D3090" s="272" t="s">
        <v>264</v>
      </c>
      <c r="E3090" s="272" t="s">
        <v>263</v>
      </c>
      <c r="F3090" s="272" t="s">
        <v>264</v>
      </c>
      <c r="G3090" s="272" t="s">
        <v>263</v>
      </c>
      <c r="H3090" s="272" t="s">
        <v>264</v>
      </c>
      <c r="I3090" s="272" t="s">
        <v>263</v>
      </c>
      <c r="J3090" s="272" t="s">
        <v>263</v>
      </c>
      <c r="K3090" s="272" t="s">
        <v>263</v>
      </c>
      <c r="L3090" s="272" t="s">
        <v>263</v>
      </c>
      <c r="M3090" s="272" t="s">
        <v>263</v>
      </c>
      <c r="N3090" s="272" t="s">
        <v>263</v>
      </c>
    </row>
    <row r="3091" spans="1:14">
      <c r="A3091" s="272">
        <v>813310</v>
      </c>
      <c r="B3091" s="272" t="s">
        <v>712</v>
      </c>
      <c r="C3091" s="272" t="s">
        <v>264</v>
      </c>
      <c r="D3091" s="272" t="s">
        <v>264</v>
      </c>
      <c r="E3091" s="272" t="s">
        <v>264</v>
      </c>
      <c r="F3091" s="272" t="s">
        <v>264</v>
      </c>
      <c r="G3091" s="272" t="s">
        <v>264</v>
      </c>
      <c r="H3091" s="272" t="s">
        <v>264</v>
      </c>
      <c r="I3091" s="272" t="s">
        <v>263</v>
      </c>
      <c r="J3091" s="272" t="s">
        <v>263</v>
      </c>
      <c r="K3091" s="272" t="s">
        <v>263</v>
      </c>
      <c r="L3091" s="272" t="s">
        <v>263</v>
      </c>
      <c r="M3091" s="272" t="s">
        <v>263</v>
      </c>
      <c r="N3091" s="272" t="s">
        <v>263</v>
      </c>
    </row>
    <row r="3092" spans="1:14">
      <c r="A3092" s="272">
        <v>813311</v>
      </c>
      <c r="B3092" s="272" t="s">
        <v>712</v>
      </c>
      <c r="C3092" s="272" t="s">
        <v>264</v>
      </c>
      <c r="D3092" s="272" t="s">
        <v>264</v>
      </c>
      <c r="E3092" s="272" t="s">
        <v>263</v>
      </c>
      <c r="F3092" s="272" t="s">
        <v>263</v>
      </c>
      <c r="G3092" s="272" t="s">
        <v>263</v>
      </c>
      <c r="H3092" s="272" t="s">
        <v>264</v>
      </c>
      <c r="I3092" s="272" t="s">
        <v>263</v>
      </c>
      <c r="J3092" s="272" t="s">
        <v>263</v>
      </c>
      <c r="K3092" s="272" t="s">
        <v>263</v>
      </c>
      <c r="L3092" s="272" t="s">
        <v>263</v>
      </c>
      <c r="M3092" s="272" t="s">
        <v>263</v>
      </c>
      <c r="N3092" s="272" t="s">
        <v>263</v>
      </c>
    </row>
    <row r="3093" spans="1:14">
      <c r="A3093" s="272">
        <v>813312</v>
      </c>
      <c r="B3093" s="272" t="s">
        <v>712</v>
      </c>
      <c r="C3093" s="272" t="s">
        <v>264</v>
      </c>
      <c r="D3093" s="272" t="s">
        <v>264</v>
      </c>
      <c r="E3093" s="272" t="s">
        <v>264</v>
      </c>
      <c r="F3093" s="272" t="s">
        <v>263</v>
      </c>
      <c r="G3093" s="272" t="s">
        <v>263</v>
      </c>
      <c r="H3093" s="272" t="s">
        <v>264</v>
      </c>
      <c r="I3093" s="272" t="s">
        <v>263</v>
      </c>
      <c r="J3093" s="272" t="s">
        <v>263</v>
      </c>
      <c r="K3093" s="272" t="s">
        <v>263</v>
      </c>
      <c r="L3093" s="272" t="s">
        <v>263</v>
      </c>
      <c r="M3093" s="272" t="s">
        <v>263</v>
      </c>
      <c r="N3093" s="272" t="s">
        <v>263</v>
      </c>
    </row>
    <row r="3094" spans="1:14">
      <c r="A3094" s="272">
        <v>813313</v>
      </c>
      <c r="B3094" s="272" t="s">
        <v>712</v>
      </c>
      <c r="C3094" s="272" t="s">
        <v>264</v>
      </c>
      <c r="D3094" s="272" t="s">
        <v>264</v>
      </c>
      <c r="E3094" s="272" t="s">
        <v>263</v>
      </c>
      <c r="F3094" s="272" t="s">
        <v>263</v>
      </c>
      <c r="G3094" s="272" t="s">
        <v>263</v>
      </c>
      <c r="H3094" s="272" t="s">
        <v>264</v>
      </c>
      <c r="I3094" s="272" t="s">
        <v>263</v>
      </c>
      <c r="J3094" s="272" t="s">
        <v>263</v>
      </c>
      <c r="K3094" s="272" t="s">
        <v>263</v>
      </c>
      <c r="L3094" s="272" t="s">
        <v>263</v>
      </c>
      <c r="M3094" s="272" t="s">
        <v>263</v>
      </c>
      <c r="N3094" s="272" t="s">
        <v>263</v>
      </c>
    </row>
    <row r="3095" spans="1:14">
      <c r="A3095" s="272">
        <v>813314</v>
      </c>
      <c r="B3095" s="272" t="s">
        <v>712</v>
      </c>
      <c r="C3095" s="272" t="s">
        <v>264</v>
      </c>
      <c r="D3095" s="272" t="s">
        <v>264</v>
      </c>
      <c r="E3095" s="272" t="s">
        <v>264</v>
      </c>
      <c r="F3095" s="272" t="s">
        <v>264</v>
      </c>
      <c r="G3095" s="272" t="s">
        <v>264</v>
      </c>
      <c r="H3095" s="272" t="s">
        <v>264</v>
      </c>
      <c r="I3095" s="272" t="s">
        <v>263</v>
      </c>
      <c r="J3095" s="272" t="s">
        <v>263</v>
      </c>
      <c r="K3095" s="272" t="s">
        <v>263</v>
      </c>
      <c r="L3095" s="272" t="s">
        <v>263</v>
      </c>
      <c r="M3095" s="272" t="s">
        <v>263</v>
      </c>
      <c r="N3095" s="272" t="s">
        <v>263</v>
      </c>
    </row>
    <row r="3096" spans="1:14">
      <c r="A3096" s="272">
        <v>813315</v>
      </c>
      <c r="B3096" s="272" t="s">
        <v>712</v>
      </c>
      <c r="C3096" s="272" t="s">
        <v>264</v>
      </c>
      <c r="D3096" s="272" t="s">
        <v>264</v>
      </c>
      <c r="E3096" s="272" t="s">
        <v>264</v>
      </c>
      <c r="F3096" s="272" t="s">
        <v>264</v>
      </c>
      <c r="G3096" s="272" t="s">
        <v>264</v>
      </c>
      <c r="H3096" s="272" t="s">
        <v>264</v>
      </c>
      <c r="I3096" s="272" t="s">
        <v>263</v>
      </c>
      <c r="J3096" s="272" t="s">
        <v>263</v>
      </c>
      <c r="K3096" s="272" t="s">
        <v>263</v>
      </c>
      <c r="L3096" s="272" t="s">
        <v>263</v>
      </c>
      <c r="M3096" s="272" t="s">
        <v>263</v>
      </c>
      <c r="N3096" s="272" t="s">
        <v>263</v>
      </c>
    </row>
    <row r="3097" spans="1:14">
      <c r="A3097" s="272">
        <v>813316</v>
      </c>
      <c r="B3097" s="272" t="s">
        <v>712</v>
      </c>
      <c r="C3097" s="272" t="s">
        <v>264</v>
      </c>
      <c r="D3097" s="272" t="s">
        <v>264</v>
      </c>
      <c r="E3097" s="272" t="s">
        <v>264</v>
      </c>
      <c r="F3097" s="272" t="s">
        <v>264</v>
      </c>
      <c r="G3097" s="272" t="s">
        <v>263</v>
      </c>
      <c r="H3097" s="272" t="s">
        <v>264</v>
      </c>
      <c r="I3097" s="272" t="s">
        <v>263</v>
      </c>
      <c r="J3097" s="272" t="s">
        <v>263</v>
      </c>
      <c r="K3097" s="272" t="s">
        <v>263</v>
      </c>
      <c r="L3097" s="272" t="s">
        <v>263</v>
      </c>
      <c r="M3097" s="272" t="s">
        <v>263</v>
      </c>
      <c r="N3097" s="272" t="s">
        <v>263</v>
      </c>
    </row>
    <row r="3098" spans="1:14">
      <c r="A3098" s="272">
        <v>813317</v>
      </c>
      <c r="B3098" s="272" t="s">
        <v>712</v>
      </c>
      <c r="C3098" s="272" t="s">
        <v>264</v>
      </c>
      <c r="D3098" s="272" t="s">
        <v>263</v>
      </c>
      <c r="E3098" s="272" t="s">
        <v>264</v>
      </c>
      <c r="F3098" s="272" t="s">
        <v>264</v>
      </c>
      <c r="G3098" s="272" t="s">
        <v>263</v>
      </c>
      <c r="H3098" s="272" t="s">
        <v>264</v>
      </c>
      <c r="I3098" s="272" t="s">
        <v>263</v>
      </c>
      <c r="J3098" s="272" t="s">
        <v>263</v>
      </c>
      <c r="K3098" s="272" t="s">
        <v>263</v>
      </c>
      <c r="L3098" s="272" t="s">
        <v>263</v>
      </c>
      <c r="M3098" s="272" t="s">
        <v>263</v>
      </c>
      <c r="N3098" s="272" t="s">
        <v>263</v>
      </c>
    </row>
    <row r="3099" spans="1:14">
      <c r="A3099" s="272">
        <v>813318</v>
      </c>
      <c r="B3099" s="272" t="s">
        <v>712</v>
      </c>
      <c r="C3099" s="272" t="s">
        <v>264</v>
      </c>
      <c r="D3099" s="272" t="s">
        <v>264</v>
      </c>
      <c r="E3099" s="272" t="s">
        <v>264</v>
      </c>
      <c r="F3099" s="272" t="s">
        <v>264</v>
      </c>
      <c r="G3099" s="272" t="s">
        <v>263</v>
      </c>
      <c r="H3099" s="272" t="s">
        <v>264</v>
      </c>
      <c r="I3099" s="272" t="s">
        <v>263</v>
      </c>
      <c r="J3099" s="272" t="s">
        <v>263</v>
      </c>
      <c r="K3099" s="272" t="s">
        <v>263</v>
      </c>
      <c r="L3099" s="272" t="s">
        <v>263</v>
      </c>
      <c r="M3099" s="272" t="s">
        <v>263</v>
      </c>
      <c r="N3099" s="272" t="s">
        <v>263</v>
      </c>
    </row>
    <row r="3100" spans="1:14">
      <c r="A3100" s="272">
        <v>813319</v>
      </c>
      <c r="B3100" s="272" t="s">
        <v>712</v>
      </c>
      <c r="C3100" s="272" t="s">
        <v>264</v>
      </c>
      <c r="D3100" s="272" t="s">
        <v>263</v>
      </c>
      <c r="E3100" s="272" t="s">
        <v>263</v>
      </c>
      <c r="F3100" s="272" t="s">
        <v>264</v>
      </c>
      <c r="G3100" s="272" t="s">
        <v>264</v>
      </c>
      <c r="H3100" s="272" t="s">
        <v>263</v>
      </c>
      <c r="I3100" s="272" t="s">
        <v>263</v>
      </c>
      <c r="J3100" s="272" t="s">
        <v>263</v>
      </c>
      <c r="K3100" s="272" t="s">
        <v>263</v>
      </c>
      <c r="L3100" s="272" t="s">
        <v>263</v>
      </c>
      <c r="M3100" s="272" t="s">
        <v>263</v>
      </c>
      <c r="N3100" s="272" t="s">
        <v>263</v>
      </c>
    </row>
    <row r="3101" spans="1:14">
      <c r="A3101" s="272">
        <v>813320</v>
      </c>
      <c r="B3101" s="272" t="s">
        <v>712</v>
      </c>
      <c r="C3101" s="272" t="s">
        <v>264</v>
      </c>
      <c r="D3101" s="272" t="s">
        <v>263</v>
      </c>
      <c r="E3101" s="272" t="s">
        <v>263</v>
      </c>
      <c r="F3101" s="272" t="s">
        <v>264</v>
      </c>
      <c r="G3101" s="272" t="s">
        <v>264</v>
      </c>
      <c r="H3101" s="272" t="s">
        <v>263</v>
      </c>
      <c r="I3101" s="272" t="s">
        <v>263</v>
      </c>
      <c r="J3101" s="272" t="s">
        <v>263</v>
      </c>
      <c r="K3101" s="272" t="s">
        <v>263</v>
      </c>
      <c r="L3101" s="272" t="s">
        <v>263</v>
      </c>
      <c r="M3101" s="272" t="s">
        <v>263</v>
      </c>
      <c r="N3101" s="272" t="s">
        <v>263</v>
      </c>
    </row>
    <row r="3102" spans="1:14">
      <c r="A3102" s="272">
        <v>813322</v>
      </c>
      <c r="B3102" s="272" t="s">
        <v>712</v>
      </c>
      <c r="C3102" s="272" t="s">
        <v>264</v>
      </c>
      <c r="D3102" s="272" t="s">
        <v>263</v>
      </c>
      <c r="E3102" s="272" t="s">
        <v>263</v>
      </c>
      <c r="F3102" s="272" t="s">
        <v>264</v>
      </c>
      <c r="G3102" s="272" t="s">
        <v>264</v>
      </c>
      <c r="H3102" s="272" t="s">
        <v>264</v>
      </c>
      <c r="I3102" s="272" t="s">
        <v>263</v>
      </c>
      <c r="J3102" s="272" t="s">
        <v>263</v>
      </c>
      <c r="K3102" s="272" t="s">
        <v>263</v>
      </c>
      <c r="L3102" s="272" t="s">
        <v>263</v>
      </c>
      <c r="M3102" s="272" t="s">
        <v>263</v>
      </c>
      <c r="N3102" s="272" t="s">
        <v>263</v>
      </c>
    </row>
    <row r="3103" spans="1:14">
      <c r="A3103" s="272">
        <v>813323</v>
      </c>
      <c r="B3103" s="272" t="s">
        <v>712</v>
      </c>
      <c r="C3103" s="272" t="s">
        <v>264</v>
      </c>
      <c r="D3103" s="272" t="s">
        <v>264</v>
      </c>
      <c r="E3103" s="272" t="s">
        <v>264</v>
      </c>
      <c r="F3103" s="272" t="s">
        <v>263</v>
      </c>
      <c r="G3103" s="272" t="s">
        <v>263</v>
      </c>
      <c r="H3103" s="272" t="s">
        <v>263</v>
      </c>
      <c r="I3103" s="272" t="s">
        <v>263</v>
      </c>
      <c r="J3103" s="272" t="s">
        <v>263</v>
      </c>
      <c r="K3103" s="272" t="s">
        <v>263</v>
      </c>
      <c r="L3103" s="272" t="s">
        <v>263</v>
      </c>
      <c r="M3103" s="272" t="s">
        <v>263</v>
      </c>
      <c r="N3103" s="272" t="s">
        <v>263</v>
      </c>
    </row>
    <row r="3104" spans="1:14">
      <c r="A3104" s="272">
        <v>813324</v>
      </c>
      <c r="B3104" s="272" t="s">
        <v>712</v>
      </c>
      <c r="C3104" s="272" t="s">
        <v>264</v>
      </c>
      <c r="D3104" s="272" t="s">
        <v>264</v>
      </c>
      <c r="E3104" s="272" t="s">
        <v>264</v>
      </c>
      <c r="F3104" s="272" t="s">
        <v>264</v>
      </c>
      <c r="G3104" s="272" t="s">
        <v>264</v>
      </c>
      <c r="H3104" s="272" t="s">
        <v>264</v>
      </c>
      <c r="I3104" s="272" t="s">
        <v>263</v>
      </c>
      <c r="J3104" s="272" t="s">
        <v>263</v>
      </c>
      <c r="K3104" s="272" t="s">
        <v>263</v>
      </c>
      <c r="L3104" s="272" t="s">
        <v>263</v>
      </c>
      <c r="M3104" s="272" t="s">
        <v>263</v>
      </c>
      <c r="N3104" s="272" t="s">
        <v>263</v>
      </c>
    </row>
    <row r="3105" spans="1:14">
      <c r="A3105" s="272">
        <v>813325</v>
      </c>
      <c r="B3105" s="272" t="s">
        <v>712</v>
      </c>
      <c r="C3105" s="272" t="s">
        <v>264</v>
      </c>
      <c r="D3105" s="272" t="s">
        <v>264</v>
      </c>
      <c r="E3105" s="272" t="s">
        <v>264</v>
      </c>
      <c r="F3105" s="272" t="s">
        <v>264</v>
      </c>
      <c r="G3105" s="272" t="s">
        <v>264</v>
      </c>
      <c r="H3105" s="272" t="s">
        <v>264</v>
      </c>
      <c r="I3105" s="272" t="s">
        <v>263</v>
      </c>
      <c r="J3105" s="272" t="s">
        <v>263</v>
      </c>
      <c r="K3105" s="272" t="s">
        <v>263</v>
      </c>
      <c r="L3105" s="272" t="s">
        <v>263</v>
      </c>
      <c r="M3105" s="272" t="s">
        <v>263</v>
      </c>
      <c r="N3105" s="272" t="s">
        <v>263</v>
      </c>
    </row>
    <row r="3106" spans="1:14">
      <c r="A3106" s="272">
        <v>813326</v>
      </c>
      <c r="B3106" s="272" t="s">
        <v>712</v>
      </c>
      <c r="C3106" s="272" t="s">
        <v>264</v>
      </c>
      <c r="D3106" s="272" t="s">
        <v>264</v>
      </c>
      <c r="E3106" s="272" t="s">
        <v>264</v>
      </c>
      <c r="F3106" s="272" t="s">
        <v>264</v>
      </c>
      <c r="G3106" s="272" t="s">
        <v>264</v>
      </c>
      <c r="H3106" s="272" t="s">
        <v>264</v>
      </c>
      <c r="I3106" s="272" t="s">
        <v>263</v>
      </c>
      <c r="J3106" s="272" t="s">
        <v>263</v>
      </c>
      <c r="K3106" s="272" t="s">
        <v>263</v>
      </c>
      <c r="L3106" s="272" t="s">
        <v>263</v>
      </c>
      <c r="M3106" s="272" t="s">
        <v>263</v>
      </c>
      <c r="N3106" s="272" t="s">
        <v>263</v>
      </c>
    </row>
    <row r="3107" spans="1:14">
      <c r="A3107" s="272">
        <v>813327</v>
      </c>
      <c r="B3107" s="272" t="s">
        <v>712</v>
      </c>
      <c r="C3107" s="272" t="s">
        <v>264</v>
      </c>
      <c r="D3107" s="272" t="s">
        <v>264</v>
      </c>
      <c r="E3107" s="272" t="s">
        <v>263</v>
      </c>
      <c r="F3107" s="272" t="s">
        <v>263</v>
      </c>
      <c r="G3107" s="272" t="s">
        <v>264</v>
      </c>
      <c r="H3107" s="272" t="s">
        <v>263</v>
      </c>
      <c r="I3107" s="272" t="s">
        <v>263</v>
      </c>
      <c r="J3107" s="272" t="s">
        <v>263</v>
      </c>
      <c r="K3107" s="272" t="s">
        <v>263</v>
      </c>
      <c r="L3107" s="272" t="s">
        <v>263</v>
      </c>
      <c r="M3107" s="272" t="s">
        <v>263</v>
      </c>
      <c r="N3107" s="272" t="s">
        <v>263</v>
      </c>
    </row>
    <row r="3108" spans="1:14">
      <c r="A3108" s="272">
        <v>813328</v>
      </c>
      <c r="B3108" s="272" t="s">
        <v>712</v>
      </c>
      <c r="C3108" s="272" t="s">
        <v>263</v>
      </c>
      <c r="D3108" s="272" t="s">
        <v>264</v>
      </c>
      <c r="E3108" s="272" t="s">
        <v>264</v>
      </c>
      <c r="F3108" s="272" t="s">
        <v>264</v>
      </c>
      <c r="G3108" s="272" t="s">
        <v>264</v>
      </c>
      <c r="H3108" s="272" t="s">
        <v>263</v>
      </c>
      <c r="I3108" s="272" t="s">
        <v>263</v>
      </c>
      <c r="J3108" s="272" t="s">
        <v>263</v>
      </c>
      <c r="K3108" s="272" t="s">
        <v>263</v>
      </c>
      <c r="L3108" s="272" t="s">
        <v>263</v>
      </c>
      <c r="M3108" s="272" t="s">
        <v>263</v>
      </c>
      <c r="N3108" s="272" t="s">
        <v>263</v>
      </c>
    </row>
    <row r="3109" spans="1:14">
      <c r="A3109" s="272">
        <v>813329</v>
      </c>
      <c r="B3109" s="272" t="s">
        <v>712</v>
      </c>
      <c r="C3109" s="272" t="s">
        <v>264</v>
      </c>
      <c r="D3109" s="272" t="s">
        <v>264</v>
      </c>
      <c r="E3109" s="272" t="s">
        <v>263</v>
      </c>
      <c r="F3109" s="272" t="s">
        <v>264</v>
      </c>
      <c r="G3109" s="272" t="s">
        <v>263</v>
      </c>
      <c r="H3109" s="272" t="s">
        <v>263</v>
      </c>
      <c r="I3109" s="272" t="s">
        <v>263</v>
      </c>
      <c r="J3109" s="272" t="s">
        <v>263</v>
      </c>
      <c r="K3109" s="272" t="s">
        <v>263</v>
      </c>
      <c r="L3109" s="272" t="s">
        <v>263</v>
      </c>
      <c r="M3109" s="272" t="s">
        <v>263</v>
      </c>
      <c r="N3109" s="272" t="s">
        <v>263</v>
      </c>
    </row>
    <row r="3110" spans="1:14">
      <c r="A3110" s="272">
        <v>813330</v>
      </c>
      <c r="B3110" s="272" t="s">
        <v>712</v>
      </c>
      <c r="C3110" s="272" t="s">
        <v>264</v>
      </c>
      <c r="D3110" s="272" t="s">
        <v>264</v>
      </c>
      <c r="E3110" s="272" t="s">
        <v>264</v>
      </c>
      <c r="F3110" s="272" t="s">
        <v>264</v>
      </c>
      <c r="G3110" s="272" t="s">
        <v>264</v>
      </c>
      <c r="H3110" s="272" t="s">
        <v>264</v>
      </c>
      <c r="I3110" s="272" t="s">
        <v>263</v>
      </c>
      <c r="J3110" s="272" t="s">
        <v>263</v>
      </c>
      <c r="K3110" s="272" t="s">
        <v>263</v>
      </c>
      <c r="L3110" s="272" t="s">
        <v>263</v>
      </c>
      <c r="M3110" s="272" t="s">
        <v>263</v>
      </c>
      <c r="N3110" s="272" t="s">
        <v>263</v>
      </c>
    </row>
    <row r="3111" spans="1:14">
      <c r="A3111" s="272">
        <v>813331</v>
      </c>
      <c r="B3111" s="272" t="s">
        <v>712</v>
      </c>
      <c r="C3111" s="272" t="s">
        <v>263</v>
      </c>
      <c r="D3111" s="272" t="s">
        <v>264</v>
      </c>
      <c r="E3111" s="272" t="s">
        <v>263</v>
      </c>
      <c r="F3111" s="272" t="s">
        <v>264</v>
      </c>
      <c r="G3111" s="272" t="s">
        <v>264</v>
      </c>
      <c r="H3111" s="272" t="s">
        <v>264</v>
      </c>
      <c r="I3111" s="272" t="s">
        <v>263</v>
      </c>
      <c r="J3111" s="272" t="s">
        <v>263</v>
      </c>
      <c r="K3111" s="272" t="s">
        <v>263</v>
      </c>
      <c r="L3111" s="272" t="s">
        <v>263</v>
      </c>
      <c r="M3111" s="272" t="s">
        <v>263</v>
      </c>
      <c r="N3111" s="272" t="s">
        <v>263</v>
      </c>
    </row>
    <row r="3112" spans="1:14">
      <c r="A3112" s="272">
        <v>813332</v>
      </c>
      <c r="B3112" s="272" t="s">
        <v>712</v>
      </c>
      <c r="C3112" s="272" t="s">
        <v>264</v>
      </c>
      <c r="D3112" s="272" t="s">
        <v>264</v>
      </c>
      <c r="E3112" s="272" t="s">
        <v>264</v>
      </c>
      <c r="F3112" s="272" t="s">
        <v>264</v>
      </c>
      <c r="G3112" s="272" t="s">
        <v>264</v>
      </c>
      <c r="H3112" s="272" t="s">
        <v>264</v>
      </c>
      <c r="I3112" s="272" t="s">
        <v>263</v>
      </c>
      <c r="J3112" s="272" t="s">
        <v>263</v>
      </c>
      <c r="K3112" s="272" t="s">
        <v>263</v>
      </c>
      <c r="L3112" s="272" t="s">
        <v>263</v>
      </c>
      <c r="M3112" s="272" t="s">
        <v>263</v>
      </c>
      <c r="N3112" s="272" t="s">
        <v>263</v>
      </c>
    </row>
    <row r="3113" spans="1:14">
      <c r="A3113" s="272">
        <v>813333</v>
      </c>
      <c r="B3113" s="272" t="s">
        <v>712</v>
      </c>
      <c r="C3113" s="272" t="s">
        <v>264</v>
      </c>
      <c r="D3113" s="272" t="s">
        <v>264</v>
      </c>
      <c r="E3113" s="272" t="s">
        <v>264</v>
      </c>
      <c r="F3113" s="272" t="s">
        <v>264</v>
      </c>
      <c r="G3113" s="272" t="s">
        <v>264</v>
      </c>
      <c r="H3113" s="272" t="s">
        <v>264</v>
      </c>
      <c r="I3113" s="272" t="s">
        <v>263</v>
      </c>
      <c r="J3113" s="272" t="s">
        <v>263</v>
      </c>
      <c r="K3113" s="272" t="s">
        <v>263</v>
      </c>
      <c r="L3113" s="272" t="s">
        <v>263</v>
      </c>
      <c r="M3113" s="272" t="s">
        <v>263</v>
      </c>
      <c r="N3113" s="272" t="s">
        <v>263</v>
      </c>
    </row>
    <row r="3114" spans="1:14">
      <c r="A3114" s="272">
        <v>813334</v>
      </c>
      <c r="B3114" s="272" t="s">
        <v>712</v>
      </c>
      <c r="C3114" s="272" t="s">
        <v>264</v>
      </c>
      <c r="D3114" s="272" t="s">
        <v>263</v>
      </c>
      <c r="E3114" s="272" t="s">
        <v>264</v>
      </c>
      <c r="F3114" s="272" t="s">
        <v>263</v>
      </c>
      <c r="G3114" s="272" t="s">
        <v>263</v>
      </c>
      <c r="H3114" s="272" t="s">
        <v>263</v>
      </c>
      <c r="I3114" s="272" t="s">
        <v>263</v>
      </c>
      <c r="J3114" s="272" t="s">
        <v>263</v>
      </c>
      <c r="K3114" s="272" t="s">
        <v>263</v>
      </c>
      <c r="L3114" s="272" t="s">
        <v>263</v>
      </c>
      <c r="M3114" s="272" t="s">
        <v>263</v>
      </c>
      <c r="N3114" s="272" t="s">
        <v>263</v>
      </c>
    </row>
    <row r="3115" spans="1:14">
      <c r="A3115" s="272">
        <v>813336</v>
      </c>
      <c r="B3115" s="272" t="s">
        <v>712</v>
      </c>
      <c r="C3115" s="272" t="s">
        <v>264</v>
      </c>
      <c r="D3115" s="272" t="s">
        <v>264</v>
      </c>
      <c r="E3115" s="272" t="s">
        <v>264</v>
      </c>
      <c r="F3115" s="272" t="s">
        <v>264</v>
      </c>
      <c r="G3115" s="272" t="s">
        <v>264</v>
      </c>
      <c r="H3115" s="272" t="s">
        <v>264</v>
      </c>
      <c r="I3115" s="272" t="s">
        <v>263</v>
      </c>
      <c r="J3115" s="272" t="s">
        <v>263</v>
      </c>
      <c r="K3115" s="272" t="s">
        <v>263</v>
      </c>
      <c r="L3115" s="272" t="s">
        <v>263</v>
      </c>
      <c r="M3115" s="272" t="s">
        <v>263</v>
      </c>
      <c r="N3115" s="272" t="s">
        <v>263</v>
      </c>
    </row>
    <row r="3116" spans="1:14">
      <c r="A3116" s="272">
        <v>813337</v>
      </c>
      <c r="B3116" s="272" t="s">
        <v>712</v>
      </c>
      <c r="C3116" s="272" t="s">
        <v>263</v>
      </c>
      <c r="D3116" s="272" t="s">
        <v>263</v>
      </c>
      <c r="E3116" s="272" t="s">
        <v>264</v>
      </c>
      <c r="F3116" s="272" t="s">
        <v>264</v>
      </c>
      <c r="G3116" s="272" t="s">
        <v>263</v>
      </c>
      <c r="H3116" s="272" t="s">
        <v>263</v>
      </c>
      <c r="I3116" s="272" t="s">
        <v>263</v>
      </c>
      <c r="J3116" s="272" t="s">
        <v>263</v>
      </c>
      <c r="K3116" s="272" t="s">
        <v>263</v>
      </c>
      <c r="L3116" s="272" t="s">
        <v>263</v>
      </c>
      <c r="M3116" s="272" t="s">
        <v>263</v>
      </c>
      <c r="N3116" s="272" t="s">
        <v>263</v>
      </c>
    </row>
    <row r="3117" spans="1:14">
      <c r="A3117" s="272">
        <v>813338</v>
      </c>
      <c r="B3117" s="272" t="s">
        <v>712</v>
      </c>
      <c r="C3117" s="272" t="s">
        <v>263</v>
      </c>
      <c r="D3117" s="272" t="s">
        <v>263</v>
      </c>
      <c r="E3117" s="272" t="s">
        <v>263</v>
      </c>
      <c r="F3117" s="272" t="s">
        <v>264</v>
      </c>
      <c r="G3117" s="272" t="s">
        <v>264</v>
      </c>
      <c r="H3117" s="272" t="s">
        <v>264</v>
      </c>
      <c r="I3117" s="272" t="s">
        <v>263</v>
      </c>
      <c r="J3117" s="272" t="s">
        <v>263</v>
      </c>
      <c r="K3117" s="272" t="s">
        <v>263</v>
      </c>
      <c r="L3117" s="272" t="s">
        <v>263</v>
      </c>
      <c r="M3117" s="272" t="s">
        <v>263</v>
      </c>
      <c r="N3117" s="272" t="s">
        <v>263</v>
      </c>
    </row>
    <row r="3118" spans="1:14">
      <c r="A3118" s="272">
        <v>813339</v>
      </c>
      <c r="B3118" s="272" t="s">
        <v>712</v>
      </c>
      <c r="C3118" s="272" t="s">
        <v>264</v>
      </c>
      <c r="D3118" s="272" t="s">
        <v>264</v>
      </c>
      <c r="E3118" s="272" t="s">
        <v>264</v>
      </c>
      <c r="F3118" s="272" t="s">
        <v>264</v>
      </c>
      <c r="G3118" s="272" t="s">
        <v>264</v>
      </c>
      <c r="H3118" s="272" t="s">
        <v>264</v>
      </c>
      <c r="I3118" s="272" t="s">
        <v>263</v>
      </c>
      <c r="J3118" s="272" t="s">
        <v>263</v>
      </c>
      <c r="K3118" s="272" t="s">
        <v>263</v>
      </c>
      <c r="L3118" s="272" t="s">
        <v>263</v>
      </c>
      <c r="M3118" s="272" t="s">
        <v>263</v>
      </c>
      <c r="N3118" s="272" t="s">
        <v>263</v>
      </c>
    </row>
    <row r="3119" spans="1:14">
      <c r="A3119" s="272">
        <v>813340</v>
      </c>
      <c r="B3119" s="272" t="s">
        <v>712</v>
      </c>
      <c r="C3119" s="272" t="s">
        <v>264</v>
      </c>
      <c r="D3119" s="272" t="s">
        <v>263</v>
      </c>
      <c r="E3119" s="272" t="s">
        <v>263</v>
      </c>
      <c r="F3119" s="272" t="s">
        <v>264</v>
      </c>
      <c r="G3119" s="272" t="s">
        <v>264</v>
      </c>
      <c r="H3119" s="272" t="s">
        <v>264</v>
      </c>
      <c r="I3119" s="272" t="s">
        <v>263</v>
      </c>
      <c r="J3119" s="272" t="s">
        <v>263</v>
      </c>
      <c r="K3119" s="272" t="s">
        <v>263</v>
      </c>
      <c r="L3119" s="272" t="s">
        <v>263</v>
      </c>
      <c r="M3119" s="272" t="s">
        <v>263</v>
      </c>
      <c r="N3119" s="272" t="s">
        <v>263</v>
      </c>
    </row>
    <row r="3120" spans="1:14">
      <c r="A3120" s="272">
        <v>813341</v>
      </c>
      <c r="B3120" s="272" t="s">
        <v>712</v>
      </c>
      <c r="C3120" s="272" t="s">
        <v>264</v>
      </c>
      <c r="D3120" s="272" t="s">
        <v>263</v>
      </c>
      <c r="E3120" s="272" t="s">
        <v>263</v>
      </c>
      <c r="F3120" s="272" t="s">
        <v>264</v>
      </c>
      <c r="G3120" s="272" t="s">
        <v>264</v>
      </c>
      <c r="H3120" s="272" t="s">
        <v>264</v>
      </c>
      <c r="I3120" s="272" t="s">
        <v>263</v>
      </c>
      <c r="J3120" s="272" t="s">
        <v>263</v>
      </c>
      <c r="K3120" s="272" t="s">
        <v>263</v>
      </c>
      <c r="L3120" s="272" t="s">
        <v>263</v>
      </c>
      <c r="M3120" s="272" t="s">
        <v>263</v>
      </c>
      <c r="N3120" s="272" t="s">
        <v>263</v>
      </c>
    </row>
    <row r="3121" spans="1:14">
      <c r="A3121" s="272">
        <v>813342</v>
      </c>
      <c r="B3121" s="272" t="s">
        <v>712</v>
      </c>
      <c r="C3121" s="272" t="s">
        <v>264</v>
      </c>
      <c r="D3121" s="272" t="s">
        <v>264</v>
      </c>
      <c r="E3121" s="272" t="s">
        <v>264</v>
      </c>
      <c r="F3121" s="272" t="s">
        <v>264</v>
      </c>
      <c r="G3121" s="272" t="s">
        <v>264</v>
      </c>
      <c r="H3121" s="272" t="s">
        <v>263</v>
      </c>
      <c r="I3121" s="272" t="s">
        <v>263</v>
      </c>
      <c r="J3121" s="272" t="s">
        <v>263</v>
      </c>
      <c r="K3121" s="272" t="s">
        <v>263</v>
      </c>
      <c r="L3121" s="272" t="s">
        <v>263</v>
      </c>
      <c r="M3121" s="272" t="s">
        <v>263</v>
      </c>
      <c r="N3121" s="272" t="s">
        <v>263</v>
      </c>
    </row>
    <row r="3122" spans="1:14">
      <c r="A3122" s="272">
        <v>813343</v>
      </c>
      <c r="B3122" s="272" t="s">
        <v>712</v>
      </c>
      <c r="C3122" s="272" t="s">
        <v>264</v>
      </c>
      <c r="D3122" s="272" t="s">
        <v>263</v>
      </c>
      <c r="E3122" s="272" t="s">
        <v>264</v>
      </c>
      <c r="F3122" s="272" t="s">
        <v>264</v>
      </c>
      <c r="G3122" s="272" t="s">
        <v>264</v>
      </c>
      <c r="H3122" s="272" t="s">
        <v>264</v>
      </c>
      <c r="I3122" s="272" t="s">
        <v>263</v>
      </c>
      <c r="J3122" s="272" t="s">
        <v>263</v>
      </c>
      <c r="K3122" s="272" t="s">
        <v>263</v>
      </c>
      <c r="L3122" s="272" t="s">
        <v>263</v>
      </c>
      <c r="M3122" s="272" t="s">
        <v>263</v>
      </c>
      <c r="N3122" s="272" t="s">
        <v>263</v>
      </c>
    </row>
    <row r="3123" spans="1:14">
      <c r="A3123" s="272">
        <v>813344</v>
      </c>
      <c r="B3123" s="272" t="s">
        <v>712</v>
      </c>
      <c r="C3123" s="272" t="s">
        <v>264</v>
      </c>
      <c r="D3123" s="272" t="s">
        <v>264</v>
      </c>
      <c r="E3123" s="272" t="s">
        <v>264</v>
      </c>
      <c r="F3123" s="272" t="s">
        <v>263</v>
      </c>
      <c r="G3123" s="272" t="s">
        <v>264</v>
      </c>
      <c r="H3123" s="272" t="s">
        <v>264</v>
      </c>
      <c r="I3123" s="272" t="s">
        <v>263</v>
      </c>
      <c r="J3123" s="272" t="s">
        <v>263</v>
      </c>
      <c r="K3123" s="272" t="s">
        <v>263</v>
      </c>
      <c r="L3123" s="272" t="s">
        <v>263</v>
      </c>
      <c r="M3123" s="272" t="s">
        <v>263</v>
      </c>
      <c r="N3123" s="272" t="s">
        <v>263</v>
      </c>
    </row>
    <row r="3124" spans="1:14">
      <c r="A3124" s="272">
        <v>813345</v>
      </c>
      <c r="B3124" s="272" t="s">
        <v>712</v>
      </c>
      <c r="C3124" s="272" t="s">
        <v>264</v>
      </c>
      <c r="D3124" s="272" t="s">
        <v>264</v>
      </c>
      <c r="E3124" s="272" t="s">
        <v>264</v>
      </c>
      <c r="F3124" s="272" t="s">
        <v>264</v>
      </c>
      <c r="G3124" s="272" t="s">
        <v>264</v>
      </c>
      <c r="H3124" s="272" t="s">
        <v>264</v>
      </c>
      <c r="I3124" s="272" t="s">
        <v>263</v>
      </c>
      <c r="J3124" s="272" t="s">
        <v>263</v>
      </c>
      <c r="K3124" s="272" t="s">
        <v>263</v>
      </c>
      <c r="L3124" s="272" t="s">
        <v>263</v>
      </c>
      <c r="M3124" s="272" t="s">
        <v>263</v>
      </c>
      <c r="N3124" s="272" t="s">
        <v>263</v>
      </c>
    </row>
    <row r="3125" spans="1:14">
      <c r="A3125" s="272">
        <v>813348</v>
      </c>
      <c r="B3125" s="272" t="s">
        <v>712</v>
      </c>
      <c r="C3125" s="272" t="s">
        <v>264</v>
      </c>
      <c r="D3125" s="272" t="s">
        <v>264</v>
      </c>
      <c r="E3125" s="272" t="s">
        <v>263</v>
      </c>
      <c r="F3125" s="272" t="s">
        <v>263</v>
      </c>
      <c r="G3125" s="272" t="s">
        <v>264</v>
      </c>
      <c r="H3125" s="272" t="s">
        <v>264</v>
      </c>
      <c r="I3125" s="272" t="s">
        <v>263</v>
      </c>
      <c r="J3125" s="272" t="s">
        <v>263</v>
      </c>
      <c r="K3125" s="272" t="s">
        <v>263</v>
      </c>
      <c r="L3125" s="272" t="s">
        <v>263</v>
      </c>
      <c r="M3125" s="272" t="s">
        <v>263</v>
      </c>
      <c r="N3125" s="272" t="s">
        <v>263</v>
      </c>
    </row>
    <row r="3126" spans="1:14">
      <c r="A3126" s="272">
        <v>813349</v>
      </c>
      <c r="B3126" s="272" t="s">
        <v>712</v>
      </c>
      <c r="C3126" s="272" t="s">
        <v>264</v>
      </c>
      <c r="D3126" s="272" t="s">
        <v>264</v>
      </c>
      <c r="E3126" s="272" t="s">
        <v>264</v>
      </c>
      <c r="F3126" s="272" t="s">
        <v>264</v>
      </c>
      <c r="G3126" s="272" t="s">
        <v>264</v>
      </c>
      <c r="H3126" s="272" t="s">
        <v>264</v>
      </c>
      <c r="I3126" s="272" t="s">
        <v>263</v>
      </c>
      <c r="J3126" s="272" t="s">
        <v>263</v>
      </c>
      <c r="K3126" s="272" t="s">
        <v>263</v>
      </c>
      <c r="L3126" s="272" t="s">
        <v>263</v>
      </c>
      <c r="M3126" s="272" t="s">
        <v>263</v>
      </c>
      <c r="N3126" s="272" t="s">
        <v>263</v>
      </c>
    </row>
    <row r="3127" spans="1:14">
      <c r="A3127" s="272">
        <v>813350</v>
      </c>
      <c r="B3127" s="272" t="s">
        <v>712</v>
      </c>
      <c r="C3127" s="272" t="s">
        <v>264</v>
      </c>
      <c r="D3127" s="272" t="s">
        <v>264</v>
      </c>
      <c r="E3127" s="272" t="s">
        <v>264</v>
      </c>
      <c r="F3127" s="272" t="s">
        <v>264</v>
      </c>
      <c r="G3127" s="272" t="s">
        <v>264</v>
      </c>
      <c r="H3127" s="272" t="s">
        <v>264</v>
      </c>
      <c r="I3127" s="272" t="s">
        <v>263</v>
      </c>
      <c r="J3127" s="272" t="s">
        <v>263</v>
      </c>
      <c r="K3127" s="272" t="s">
        <v>263</v>
      </c>
      <c r="L3127" s="272" t="s">
        <v>263</v>
      </c>
      <c r="M3127" s="272" t="s">
        <v>263</v>
      </c>
      <c r="N3127" s="272" t="s">
        <v>263</v>
      </c>
    </row>
    <row r="3128" spans="1:14">
      <c r="A3128" s="272">
        <v>813351</v>
      </c>
      <c r="B3128" s="272" t="s">
        <v>712</v>
      </c>
      <c r="C3128" s="272" t="s">
        <v>264</v>
      </c>
      <c r="D3128" s="272" t="s">
        <v>264</v>
      </c>
      <c r="E3128" s="272" t="s">
        <v>263</v>
      </c>
      <c r="F3128" s="272" t="s">
        <v>263</v>
      </c>
      <c r="G3128" s="272" t="s">
        <v>264</v>
      </c>
      <c r="H3128" s="272" t="s">
        <v>263</v>
      </c>
      <c r="I3128" s="272" t="s">
        <v>263</v>
      </c>
      <c r="J3128" s="272" t="s">
        <v>263</v>
      </c>
      <c r="K3128" s="272" t="s">
        <v>263</v>
      </c>
      <c r="L3128" s="272" t="s">
        <v>263</v>
      </c>
      <c r="M3128" s="272" t="s">
        <v>263</v>
      </c>
      <c r="N3128" s="272" t="s">
        <v>263</v>
      </c>
    </row>
    <row r="3129" spans="1:14">
      <c r="A3129" s="272">
        <v>813352</v>
      </c>
      <c r="B3129" s="272" t="s">
        <v>712</v>
      </c>
      <c r="C3129" s="272" t="s">
        <v>264</v>
      </c>
      <c r="D3129" s="272" t="s">
        <v>264</v>
      </c>
      <c r="E3129" s="272" t="s">
        <v>263</v>
      </c>
      <c r="F3129" s="272" t="s">
        <v>264</v>
      </c>
      <c r="G3129" s="272" t="s">
        <v>264</v>
      </c>
      <c r="H3129" s="272" t="s">
        <v>263</v>
      </c>
      <c r="I3129" s="272" t="s">
        <v>263</v>
      </c>
      <c r="J3129" s="272" t="s">
        <v>263</v>
      </c>
      <c r="K3129" s="272" t="s">
        <v>263</v>
      </c>
      <c r="L3129" s="272" t="s">
        <v>263</v>
      </c>
      <c r="M3129" s="272" t="s">
        <v>263</v>
      </c>
      <c r="N3129" s="272" t="s">
        <v>263</v>
      </c>
    </row>
    <row r="3130" spans="1:14">
      <c r="A3130" s="272">
        <v>813353</v>
      </c>
      <c r="B3130" s="272" t="s">
        <v>712</v>
      </c>
      <c r="C3130" s="272" t="s">
        <v>264</v>
      </c>
      <c r="D3130" s="272" t="s">
        <v>264</v>
      </c>
      <c r="E3130" s="272" t="s">
        <v>264</v>
      </c>
      <c r="F3130" s="272" t="s">
        <v>264</v>
      </c>
      <c r="G3130" s="272" t="s">
        <v>264</v>
      </c>
      <c r="H3130" s="272" t="s">
        <v>264</v>
      </c>
      <c r="I3130" s="272" t="s">
        <v>263</v>
      </c>
      <c r="J3130" s="272" t="s">
        <v>263</v>
      </c>
      <c r="K3130" s="272" t="s">
        <v>263</v>
      </c>
      <c r="L3130" s="272" t="s">
        <v>263</v>
      </c>
      <c r="M3130" s="272" t="s">
        <v>263</v>
      </c>
      <c r="N3130" s="272" t="s">
        <v>263</v>
      </c>
    </row>
    <row r="3131" spans="1:14">
      <c r="A3131" s="272">
        <v>813354</v>
      </c>
      <c r="B3131" s="272" t="s">
        <v>712</v>
      </c>
      <c r="C3131" s="272" t="s">
        <v>264</v>
      </c>
      <c r="D3131" s="272" t="s">
        <v>264</v>
      </c>
      <c r="E3131" s="272" t="s">
        <v>264</v>
      </c>
      <c r="F3131" s="272" t="s">
        <v>264</v>
      </c>
      <c r="G3131" s="272" t="s">
        <v>264</v>
      </c>
      <c r="H3131" s="272" t="s">
        <v>264</v>
      </c>
      <c r="I3131" s="272" t="s">
        <v>263</v>
      </c>
      <c r="J3131" s="272" t="s">
        <v>263</v>
      </c>
      <c r="K3131" s="272" t="s">
        <v>263</v>
      </c>
      <c r="L3131" s="272" t="s">
        <v>263</v>
      </c>
      <c r="M3131" s="272" t="s">
        <v>263</v>
      </c>
      <c r="N3131" s="272" t="s">
        <v>263</v>
      </c>
    </row>
    <row r="3132" spans="1:14">
      <c r="A3132" s="272">
        <v>813355</v>
      </c>
      <c r="B3132" s="272" t="s">
        <v>712</v>
      </c>
      <c r="C3132" s="272" t="s">
        <v>264</v>
      </c>
      <c r="D3132" s="272" t="s">
        <v>264</v>
      </c>
      <c r="E3132" s="272" t="s">
        <v>264</v>
      </c>
      <c r="F3132" s="272" t="s">
        <v>264</v>
      </c>
      <c r="G3132" s="272" t="s">
        <v>264</v>
      </c>
      <c r="H3132" s="272" t="s">
        <v>264</v>
      </c>
      <c r="I3132" s="272" t="s">
        <v>263</v>
      </c>
      <c r="J3132" s="272" t="s">
        <v>263</v>
      </c>
      <c r="K3132" s="272" t="s">
        <v>263</v>
      </c>
      <c r="L3132" s="272" t="s">
        <v>263</v>
      </c>
      <c r="M3132" s="272" t="s">
        <v>263</v>
      </c>
      <c r="N3132" s="272" t="s">
        <v>263</v>
      </c>
    </row>
    <row r="3133" spans="1:14">
      <c r="A3133" s="272">
        <v>813356</v>
      </c>
      <c r="B3133" s="272" t="s">
        <v>712</v>
      </c>
      <c r="C3133" s="272" t="s">
        <v>264</v>
      </c>
      <c r="D3133" s="272" t="s">
        <v>264</v>
      </c>
      <c r="E3133" s="272" t="s">
        <v>264</v>
      </c>
      <c r="F3133" s="272" t="s">
        <v>264</v>
      </c>
      <c r="G3133" s="272" t="s">
        <v>264</v>
      </c>
      <c r="H3133" s="272" t="s">
        <v>263</v>
      </c>
      <c r="I3133" s="272" t="s">
        <v>263</v>
      </c>
      <c r="J3133" s="272" t="s">
        <v>263</v>
      </c>
      <c r="K3133" s="272" t="s">
        <v>263</v>
      </c>
      <c r="L3133" s="272" t="s">
        <v>263</v>
      </c>
      <c r="M3133" s="272" t="s">
        <v>263</v>
      </c>
      <c r="N3133" s="272" t="s">
        <v>263</v>
      </c>
    </row>
    <row r="3134" spans="1:14">
      <c r="A3134" s="272">
        <v>813357</v>
      </c>
      <c r="B3134" s="272" t="s">
        <v>712</v>
      </c>
      <c r="C3134" s="272" t="s">
        <v>264</v>
      </c>
      <c r="D3134" s="272" t="s">
        <v>264</v>
      </c>
      <c r="E3134" s="272" t="s">
        <v>264</v>
      </c>
      <c r="F3134" s="272" t="s">
        <v>264</v>
      </c>
      <c r="G3134" s="272" t="s">
        <v>264</v>
      </c>
      <c r="H3134" s="272" t="s">
        <v>264</v>
      </c>
      <c r="I3134" s="272" t="s">
        <v>263</v>
      </c>
      <c r="J3134" s="272" t="s">
        <v>263</v>
      </c>
      <c r="K3134" s="272" t="s">
        <v>263</v>
      </c>
      <c r="L3134" s="272" t="s">
        <v>263</v>
      </c>
      <c r="M3134" s="272" t="s">
        <v>263</v>
      </c>
      <c r="N3134" s="272" t="s">
        <v>263</v>
      </c>
    </row>
    <row r="3135" spans="1:14">
      <c r="A3135" s="272">
        <v>813358</v>
      </c>
      <c r="B3135" s="272" t="s">
        <v>712</v>
      </c>
      <c r="C3135" s="272" t="s">
        <v>264</v>
      </c>
      <c r="D3135" s="272" t="s">
        <v>263</v>
      </c>
      <c r="E3135" s="272" t="s">
        <v>264</v>
      </c>
      <c r="F3135" s="272" t="s">
        <v>264</v>
      </c>
      <c r="G3135" s="272" t="s">
        <v>264</v>
      </c>
      <c r="H3135" s="272" t="s">
        <v>264</v>
      </c>
      <c r="I3135" s="272" t="s">
        <v>263</v>
      </c>
      <c r="J3135" s="272" t="s">
        <v>263</v>
      </c>
      <c r="K3135" s="272" t="s">
        <v>263</v>
      </c>
      <c r="L3135" s="272" t="s">
        <v>263</v>
      </c>
      <c r="M3135" s="272" t="s">
        <v>263</v>
      </c>
      <c r="N3135" s="272" t="s">
        <v>263</v>
      </c>
    </row>
    <row r="3136" spans="1:14">
      <c r="A3136" s="272">
        <v>813359</v>
      </c>
      <c r="B3136" s="272" t="s">
        <v>712</v>
      </c>
      <c r="C3136" s="272" t="s">
        <v>264</v>
      </c>
      <c r="D3136" s="272" t="s">
        <v>264</v>
      </c>
      <c r="E3136" s="272" t="s">
        <v>264</v>
      </c>
      <c r="F3136" s="272" t="s">
        <v>264</v>
      </c>
      <c r="G3136" s="272" t="s">
        <v>263</v>
      </c>
      <c r="H3136" s="272" t="s">
        <v>263</v>
      </c>
      <c r="I3136" s="272" t="s">
        <v>263</v>
      </c>
      <c r="J3136" s="272" t="s">
        <v>263</v>
      </c>
      <c r="K3136" s="272" t="s">
        <v>263</v>
      </c>
      <c r="L3136" s="272" t="s">
        <v>263</v>
      </c>
      <c r="M3136" s="272" t="s">
        <v>263</v>
      </c>
      <c r="N3136" s="272" t="s">
        <v>263</v>
      </c>
    </row>
    <row r="3137" spans="1:14">
      <c r="A3137" s="272">
        <v>813360</v>
      </c>
      <c r="B3137" s="272" t="s">
        <v>712</v>
      </c>
      <c r="C3137" s="272" t="s">
        <v>264</v>
      </c>
      <c r="D3137" s="272" t="s">
        <v>264</v>
      </c>
      <c r="E3137" s="272" t="s">
        <v>263</v>
      </c>
      <c r="F3137" s="272" t="s">
        <v>264</v>
      </c>
      <c r="G3137" s="272" t="s">
        <v>263</v>
      </c>
      <c r="H3137" s="272" t="s">
        <v>263</v>
      </c>
      <c r="I3137" s="272" t="s">
        <v>263</v>
      </c>
      <c r="J3137" s="272" t="s">
        <v>263</v>
      </c>
      <c r="K3137" s="272" t="s">
        <v>263</v>
      </c>
      <c r="L3137" s="272" t="s">
        <v>263</v>
      </c>
      <c r="M3137" s="272" t="s">
        <v>263</v>
      </c>
      <c r="N3137" s="272" t="s">
        <v>263</v>
      </c>
    </row>
    <row r="3138" spans="1:14">
      <c r="A3138" s="272">
        <v>813361</v>
      </c>
      <c r="B3138" s="272" t="s">
        <v>712</v>
      </c>
      <c r="C3138" s="272" t="s">
        <v>264</v>
      </c>
      <c r="D3138" s="272" t="s">
        <v>263</v>
      </c>
      <c r="E3138" s="272" t="s">
        <v>264</v>
      </c>
      <c r="F3138" s="272" t="s">
        <v>264</v>
      </c>
      <c r="G3138" s="272" t="s">
        <v>264</v>
      </c>
      <c r="H3138" s="272" t="s">
        <v>264</v>
      </c>
      <c r="I3138" s="272" t="s">
        <v>263</v>
      </c>
      <c r="J3138" s="272" t="s">
        <v>263</v>
      </c>
      <c r="K3138" s="272" t="s">
        <v>263</v>
      </c>
      <c r="L3138" s="272" t="s">
        <v>263</v>
      </c>
      <c r="M3138" s="272" t="s">
        <v>263</v>
      </c>
      <c r="N3138" s="272" t="s">
        <v>263</v>
      </c>
    </row>
    <row r="3139" spans="1:14">
      <c r="A3139" s="272">
        <v>813363</v>
      </c>
      <c r="B3139" s="272" t="s">
        <v>712</v>
      </c>
      <c r="C3139" s="272" t="s">
        <v>264</v>
      </c>
      <c r="D3139" s="272" t="s">
        <v>264</v>
      </c>
      <c r="E3139" s="272" t="s">
        <v>264</v>
      </c>
      <c r="F3139" s="272" t="s">
        <v>264</v>
      </c>
      <c r="G3139" s="272" t="s">
        <v>264</v>
      </c>
      <c r="H3139" s="272" t="s">
        <v>264</v>
      </c>
      <c r="I3139" s="272" t="s">
        <v>263</v>
      </c>
      <c r="J3139" s="272" t="s">
        <v>263</v>
      </c>
      <c r="K3139" s="272" t="s">
        <v>263</v>
      </c>
      <c r="L3139" s="272" t="s">
        <v>263</v>
      </c>
      <c r="M3139" s="272" t="s">
        <v>263</v>
      </c>
      <c r="N3139" s="272" t="s">
        <v>263</v>
      </c>
    </row>
    <row r="3140" spans="1:14">
      <c r="A3140" s="272">
        <v>813365</v>
      </c>
      <c r="B3140" s="272" t="s">
        <v>712</v>
      </c>
      <c r="C3140" s="272" t="s">
        <v>264</v>
      </c>
      <c r="D3140" s="272" t="s">
        <v>263</v>
      </c>
      <c r="E3140" s="272" t="s">
        <v>263</v>
      </c>
      <c r="F3140" s="272" t="s">
        <v>264</v>
      </c>
      <c r="G3140" s="272" t="s">
        <v>264</v>
      </c>
      <c r="H3140" s="272" t="s">
        <v>263</v>
      </c>
      <c r="I3140" s="272" t="s">
        <v>263</v>
      </c>
      <c r="J3140" s="272" t="s">
        <v>263</v>
      </c>
      <c r="K3140" s="272" t="s">
        <v>263</v>
      </c>
      <c r="L3140" s="272" t="s">
        <v>263</v>
      </c>
      <c r="M3140" s="272" t="s">
        <v>263</v>
      </c>
      <c r="N3140" s="272" t="s">
        <v>263</v>
      </c>
    </row>
    <row r="3141" spans="1:14">
      <c r="A3141" s="272">
        <v>813366</v>
      </c>
      <c r="B3141" s="272" t="s">
        <v>712</v>
      </c>
      <c r="C3141" s="272" t="s">
        <v>264</v>
      </c>
      <c r="D3141" s="272" t="s">
        <v>263</v>
      </c>
      <c r="E3141" s="272" t="s">
        <v>264</v>
      </c>
      <c r="F3141" s="272" t="s">
        <v>264</v>
      </c>
      <c r="G3141" s="272" t="s">
        <v>264</v>
      </c>
      <c r="H3141" s="272" t="s">
        <v>263</v>
      </c>
      <c r="I3141" s="272" t="s">
        <v>263</v>
      </c>
      <c r="J3141" s="272" t="s">
        <v>263</v>
      </c>
      <c r="K3141" s="272" t="s">
        <v>263</v>
      </c>
      <c r="L3141" s="272" t="s">
        <v>263</v>
      </c>
      <c r="M3141" s="272" t="s">
        <v>263</v>
      </c>
      <c r="N3141" s="272" t="s">
        <v>263</v>
      </c>
    </row>
    <row r="3142" spans="1:14">
      <c r="A3142" s="272">
        <v>813367</v>
      </c>
      <c r="B3142" s="272" t="s">
        <v>712</v>
      </c>
      <c r="C3142" s="272" t="s">
        <v>264</v>
      </c>
      <c r="D3142" s="272" t="s">
        <v>264</v>
      </c>
      <c r="E3142" s="272" t="s">
        <v>264</v>
      </c>
      <c r="F3142" s="272" t="s">
        <v>264</v>
      </c>
      <c r="G3142" s="272" t="s">
        <v>264</v>
      </c>
      <c r="H3142" s="272" t="s">
        <v>264</v>
      </c>
      <c r="I3142" s="272" t="s">
        <v>263</v>
      </c>
      <c r="J3142" s="272" t="s">
        <v>263</v>
      </c>
      <c r="K3142" s="272" t="s">
        <v>263</v>
      </c>
      <c r="L3142" s="272" t="s">
        <v>263</v>
      </c>
      <c r="M3142" s="272" t="s">
        <v>263</v>
      </c>
      <c r="N3142" s="272" t="s">
        <v>263</v>
      </c>
    </row>
    <row r="3143" spans="1:14">
      <c r="A3143" s="272">
        <v>813368</v>
      </c>
      <c r="B3143" s="272" t="s">
        <v>712</v>
      </c>
      <c r="C3143" s="272" t="s">
        <v>264</v>
      </c>
      <c r="D3143" s="272" t="s">
        <v>264</v>
      </c>
      <c r="E3143" s="272" t="s">
        <v>264</v>
      </c>
      <c r="F3143" s="272" t="s">
        <v>264</v>
      </c>
      <c r="G3143" s="272" t="s">
        <v>264</v>
      </c>
      <c r="H3143" s="272" t="s">
        <v>264</v>
      </c>
      <c r="I3143" s="272" t="s">
        <v>263</v>
      </c>
      <c r="J3143" s="272" t="s">
        <v>263</v>
      </c>
      <c r="K3143" s="272" t="s">
        <v>263</v>
      </c>
      <c r="L3143" s="272" t="s">
        <v>263</v>
      </c>
      <c r="M3143" s="272" t="s">
        <v>263</v>
      </c>
      <c r="N3143" s="272" t="s">
        <v>263</v>
      </c>
    </row>
    <row r="3144" spans="1:14">
      <c r="A3144" s="272">
        <v>813369</v>
      </c>
      <c r="B3144" s="272" t="s">
        <v>712</v>
      </c>
      <c r="C3144" s="272" t="s">
        <v>264</v>
      </c>
      <c r="D3144" s="272" t="s">
        <v>264</v>
      </c>
      <c r="E3144" s="272" t="s">
        <v>264</v>
      </c>
      <c r="F3144" s="272" t="s">
        <v>264</v>
      </c>
      <c r="G3144" s="272" t="s">
        <v>264</v>
      </c>
      <c r="H3144" s="272" t="s">
        <v>264</v>
      </c>
      <c r="I3144" s="272" t="s">
        <v>263</v>
      </c>
      <c r="J3144" s="272" t="s">
        <v>263</v>
      </c>
      <c r="K3144" s="272" t="s">
        <v>263</v>
      </c>
      <c r="L3144" s="272" t="s">
        <v>263</v>
      </c>
      <c r="M3144" s="272" t="s">
        <v>263</v>
      </c>
      <c r="N3144" s="272" t="s">
        <v>263</v>
      </c>
    </row>
    <row r="3145" spans="1:14">
      <c r="A3145" s="272">
        <v>813370</v>
      </c>
      <c r="B3145" s="272" t="s">
        <v>712</v>
      </c>
      <c r="C3145" s="272" t="s">
        <v>264</v>
      </c>
      <c r="D3145" s="272" t="s">
        <v>264</v>
      </c>
      <c r="E3145" s="272" t="s">
        <v>263</v>
      </c>
      <c r="F3145" s="272" t="s">
        <v>263</v>
      </c>
      <c r="G3145" s="272" t="s">
        <v>264</v>
      </c>
      <c r="H3145" s="272" t="s">
        <v>264</v>
      </c>
      <c r="I3145" s="272" t="s">
        <v>263</v>
      </c>
      <c r="J3145" s="272" t="s">
        <v>263</v>
      </c>
      <c r="K3145" s="272" t="s">
        <v>263</v>
      </c>
      <c r="L3145" s="272" t="s">
        <v>263</v>
      </c>
      <c r="M3145" s="272" t="s">
        <v>263</v>
      </c>
      <c r="N3145" s="272" t="s">
        <v>263</v>
      </c>
    </row>
    <row r="3146" spans="1:14">
      <c r="A3146" s="272">
        <v>813371</v>
      </c>
      <c r="B3146" s="272" t="s">
        <v>712</v>
      </c>
      <c r="C3146" s="272" t="s">
        <v>264</v>
      </c>
      <c r="D3146" s="272" t="s">
        <v>263</v>
      </c>
      <c r="E3146" s="272" t="s">
        <v>263</v>
      </c>
      <c r="F3146" s="272" t="s">
        <v>264</v>
      </c>
      <c r="G3146" s="272" t="s">
        <v>264</v>
      </c>
      <c r="H3146" s="272" t="s">
        <v>264</v>
      </c>
      <c r="I3146" s="272" t="s">
        <v>263</v>
      </c>
      <c r="J3146" s="272" t="s">
        <v>263</v>
      </c>
      <c r="K3146" s="272" t="s">
        <v>263</v>
      </c>
      <c r="L3146" s="272" t="s">
        <v>263</v>
      </c>
      <c r="M3146" s="272" t="s">
        <v>263</v>
      </c>
      <c r="N3146" s="272" t="s">
        <v>263</v>
      </c>
    </row>
    <row r="3147" spans="1:14">
      <c r="A3147" s="272">
        <v>813372</v>
      </c>
      <c r="B3147" s="272" t="s">
        <v>712</v>
      </c>
      <c r="C3147" s="272" t="s">
        <v>264</v>
      </c>
      <c r="D3147" s="272" t="s">
        <v>264</v>
      </c>
      <c r="E3147" s="272" t="s">
        <v>264</v>
      </c>
      <c r="F3147" s="272" t="s">
        <v>264</v>
      </c>
      <c r="G3147" s="272" t="s">
        <v>264</v>
      </c>
      <c r="H3147" s="272" t="s">
        <v>264</v>
      </c>
      <c r="I3147" s="272" t="s">
        <v>263</v>
      </c>
      <c r="J3147" s="272" t="s">
        <v>263</v>
      </c>
      <c r="K3147" s="272" t="s">
        <v>263</v>
      </c>
      <c r="L3147" s="272" t="s">
        <v>263</v>
      </c>
      <c r="M3147" s="272" t="s">
        <v>263</v>
      </c>
      <c r="N3147" s="272" t="s">
        <v>263</v>
      </c>
    </row>
    <row r="3148" spans="1:14">
      <c r="A3148" s="272">
        <v>813373</v>
      </c>
      <c r="B3148" s="272" t="s">
        <v>712</v>
      </c>
      <c r="C3148" s="272" t="s">
        <v>264</v>
      </c>
      <c r="D3148" s="272" t="s">
        <v>264</v>
      </c>
      <c r="E3148" s="272" t="s">
        <v>264</v>
      </c>
      <c r="F3148" s="272" t="s">
        <v>264</v>
      </c>
      <c r="G3148" s="272" t="s">
        <v>264</v>
      </c>
      <c r="H3148" s="272" t="s">
        <v>264</v>
      </c>
      <c r="I3148" s="272" t="s">
        <v>263</v>
      </c>
      <c r="J3148" s="272" t="s">
        <v>263</v>
      </c>
      <c r="K3148" s="272" t="s">
        <v>263</v>
      </c>
      <c r="L3148" s="272" t="s">
        <v>263</v>
      </c>
      <c r="M3148" s="272" t="s">
        <v>263</v>
      </c>
      <c r="N3148" s="272" t="s">
        <v>263</v>
      </c>
    </row>
    <row r="3149" spans="1:14">
      <c r="A3149" s="272">
        <v>813375</v>
      </c>
      <c r="B3149" s="272" t="s">
        <v>712</v>
      </c>
      <c r="C3149" s="272" t="s">
        <v>264</v>
      </c>
      <c r="D3149" s="272" t="s">
        <v>264</v>
      </c>
      <c r="E3149" s="272" t="s">
        <v>264</v>
      </c>
      <c r="F3149" s="272" t="s">
        <v>264</v>
      </c>
      <c r="G3149" s="272" t="s">
        <v>264</v>
      </c>
      <c r="H3149" s="272" t="s">
        <v>264</v>
      </c>
      <c r="I3149" s="272" t="s">
        <v>263</v>
      </c>
      <c r="J3149" s="272" t="s">
        <v>263</v>
      </c>
      <c r="K3149" s="272" t="s">
        <v>263</v>
      </c>
      <c r="L3149" s="272" t="s">
        <v>263</v>
      </c>
      <c r="M3149" s="272" t="s">
        <v>263</v>
      </c>
      <c r="N3149" s="272" t="s">
        <v>263</v>
      </c>
    </row>
    <row r="3150" spans="1:14">
      <c r="A3150" s="272">
        <v>813376</v>
      </c>
      <c r="B3150" s="272" t="s">
        <v>712</v>
      </c>
      <c r="C3150" s="272" t="s">
        <v>264</v>
      </c>
      <c r="D3150" s="272" t="s">
        <v>264</v>
      </c>
      <c r="E3150" s="272" t="s">
        <v>263</v>
      </c>
      <c r="F3150" s="272" t="s">
        <v>264</v>
      </c>
      <c r="G3150" s="272" t="s">
        <v>264</v>
      </c>
      <c r="H3150" s="272" t="s">
        <v>264</v>
      </c>
      <c r="I3150" s="272" t="s">
        <v>263</v>
      </c>
      <c r="J3150" s="272" t="s">
        <v>263</v>
      </c>
      <c r="K3150" s="272" t="s">
        <v>263</v>
      </c>
      <c r="L3150" s="272" t="s">
        <v>263</v>
      </c>
      <c r="M3150" s="272" t="s">
        <v>263</v>
      </c>
      <c r="N3150" s="272" t="s">
        <v>263</v>
      </c>
    </row>
    <row r="3151" spans="1:14">
      <c r="A3151" s="272">
        <v>813377</v>
      </c>
      <c r="B3151" s="272" t="s">
        <v>712</v>
      </c>
      <c r="C3151" s="272" t="s">
        <v>264</v>
      </c>
      <c r="D3151" s="272" t="s">
        <v>264</v>
      </c>
      <c r="E3151" s="272" t="s">
        <v>264</v>
      </c>
      <c r="F3151" s="272" t="s">
        <v>264</v>
      </c>
      <c r="G3151" s="272" t="s">
        <v>264</v>
      </c>
      <c r="H3151" s="272" t="s">
        <v>264</v>
      </c>
      <c r="I3151" s="272" t="s">
        <v>263</v>
      </c>
      <c r="J3151" s="272" t="s">
        <v>263</v>
      </c>
      <c r="K3151" s="272" t="s">
        <v>263</v>
      </c>
      <c r="L3151" s="272" t="s">
        <v>263</v>
      </c>
      <c r="M3151" s="272" t="s">
        <v>263</v>
      </c>
      <c r="N3151" s="272" t="s">
        <v>263</v>
      </c>
    </row>
    <row r="3152" spans="1:14">
      <c r="A3152" s="272">
        <v>813378</v>
      </c>
      <c r="B3152" s="272" t="s">
        <v>712</v>
      </c>
      <c r="C3152" s="272" t="s">
        <v>264</v>
      </c>
      <c r="D3152" s="272" t="s">
        <v>264</v>
      </c>
      <c r="E3152" s="272" t="s">
        <v>264</v>
      </c>
      <c r="F3152" s="272" t="s">
        <v>264</v>
      </c>
      <c r="G3152" s="272" t="s">
        <v>264</v>
      </c>
      <c r="H3152" s="272" t="s">
        <v>263</v>
      </c>
      <c r="I3152" s="272" t="s">
        <v>263</v>
      </c>
      <c r="J3152" s="272" t="s">
        <v>263</v>
      </c>
      <c r="K3152" s="272" t="s">
        <v>263</v>
      </c>
      <c r="L3152" s="272" t="s">
        <v>263</v>
      </c>
      <c r="M3152" s="272" t="s">
        <v>263</v>
      </c>
      <c r="N3152" s="272" t="s">
        <v>263</v>
      </c>
    </row>
    <row r="3153" spans="1:14">
      <c r="A3153" s="272">
        <v>813379</v>
      </c>
      <c r="B3153" s="272" t="s">
        <v>712</v>
      </c>
      <c r="C3153" s="272" t="s">
        <v>264</v>
      </c>
      <c r="D3153" s="272" t="s">
        <v>264</v>
      </c>
      <c r="E3153" s="272" t="s">
        <v>264</v>
      </c>
      <c r="F3153" s="272" t="s">
        <v>264</v>
      </c>
      <c r="G3153" s="272" t="s">
        <v>264</v>
      </c>
      <c r="H3153" s="272" t="s">
        <v>264</v>
      </c>
      <c r="I3153" s="272" t="s">
        <v>263</v>
      </c>
      <c r="J3153" s="272" t="s">
        <v>263</v>
      </c>
      <c r="K3153" s="272" t="s">
        <v>263</v>
      </c>
      <c r="L3153" s="272" t="s">
        <v>263</v>
      </c>
      <c r="M3153" s="272" t="s">
        <v>263</v>
      </c>
      <c r="N3153" s="272" t="s">
        <v>263</v>
      </c>
    </row>
    <row r="3154" spans="1:14">
      <c r="A3154" s="272">
        <v>813380</v>
      </c>
      <c r="B3154" s="272" t="s">
        <v>712</v>
      </c>
      <c r="C3154" s="272" t="s">
        <v>264</v>
      </c>
      <c r="D3154" s="272" t="s">
        <v>263</v>
      </c>
      <c r="E3154" s="272" t="s">
        <v>263</v>
      </c>
      <c r="F3154" s="272" t="s">
        <v>263</v>
      </c>
      <c r="G3154" s="272" t="s">
        <v>264</v>
      </c>
      <c r="H3154" s="272" t="s">
        <v>264</v>
      </c>
      <c r="I3154" s="272" t="s">
        <v>263</v>
      </c>
      <c r="J3154" s="272" t="s">
        <v>263</v>
      </c>
      <c r="K3154" s="272" t="s">
        <v>263</v>
      </c>
      <c r="L3154" s="272" t="s">
        <v>263</v>
      </c>
      <c r="M3154" s="272" t="s">
        <v>263</v>
      </c>
      <c r="N3154" s="272" t="s">
        <v>263</v>
      </c>
    </row>
    <row r="3155" spans="1:14">
      <c r="A3155" s="272">
        <v>813381</v>
      </c>
      <c r="B3155" s="272" t="s">
        <v>712</v>
      </c>
      <c r="C3155" s="272" t="s">
        <v>263</v>
      </c>
      <c r="D3155" s="272" t="s">
        <v>264</v>
      </c>
      <c r="E3155" s="272" t="s">
        <v>263</v>
      </c>
      <c r="F3155" s="272" t="s">
        <v>264</v>
      </c>
      <c r="G3155" s="272" t="s">
        <v>264</v>
      </c>
      <c r="H3155" s="272" t="s">
        <v>264</v>
      </c>
      <c r="I3155" s="272" t="s">
        <v>263</v>
      </c>
      <c r="J3155" s="272" t="s">
        <v>263</v>
      </c>
      <c r="K3155" s="272" t="s">
        <v>263</v>
      </c>
      <c r="L3155" s="272" t="s">
        <v>263</v>
      </c>
      <c r="M3155" s="272" t="s">
        <v>263</v>
      </c>
      <c r="N3155" s="272" t="s">
        <v>263</v>
      </c>
    </row>
    <row r="3156" spans="1:14">
      <c r="A3156" s="272">
        <v>813383</v>
      </c>
      <c r="B3156" s="272" t="s">
        <v>712</v>
      </c>
      <c r="C3156" s="272" t="s">
        <v>264</v>
      </c>
      <c r="D3156" s="272" t="s">
        <v>264</v>
      </c>
      <c r="E3156" s="272" t="s">
        <v>263</v>
      </c>
      <c r="F3156" s="272" t="s">
        <v>264</v>
      </c>
      <c r="G3156" s="272" t="s">
        <v>263</v>
      </c>
      <c r="H3156" s="272" t="s">
        <v>263</v>
      </c>
      <c r="I3156" s="272" t="s">
        <v>263</v>
      </c>
      <c r="J3156" s="272" t="s">
        <v>263</v>
      </c>
      <c r="K3156" s="272" t="s">
        <v>263</v>
      </c>
      <c r="L3156" s="272" t="s">
        <v>263</v>
      </c>
      <c r="M3156" s="272" t="s">
        <v>263</v>
      </c>
      <c r="N3156" s="272" t="s">
        <v>263</v>
      </c>
    </row>
    <row r="3157" spans="1:14">
      <c r="A3157" s="272">
        <v>813384</v>
      </c>
      <c r="B3157" s="272" t="s">
        <v>712</v>
      </c>
      <c r="C3157" s="272" t="s">
        <v>264</v>
      </c>
      <c r="D3157" s="272" t="s">
        <v>264</v>
      </c>
      <c r="E3157" s="272" t="s">
        <v>264</v>
      </c>
      <c r="F3157" s="272" t="s">
        <v>263</v>
      </c>
      <c r="G3157" s="272" t="s">
        <v>263</v>
      </c>
      <c r="H3157" s="272" t="s">
        <v>264</v>
      </c>
      <c r="I3157" s="272" t="s">
        <v>263</v>
      </c>
      <c r="J3157" s="272" t="s">
        <v>263</v>
      </c>
      <c r="K3157" s="272" t="s">
        <v>263</v>
      </c>
      <c r="L3157" s="272" t="s">
        <v>263</v>
      </c>
      <c r="M3157" s="272" t="s">
        <v>263</v>
      </c>
      <c r="N3157" s="272" t="s">
        <v>263</v>
      </c>
    </row>
    <row r="3158" spans="1:14">
      <c r="A3158" s="272">
        <v>813385</v>
      </c>
      <c r="B3158" s="272" t="s">
        <v>712</v>
      </c>
      <c r="C3158" s="272" t="s">
        <v>264</v>
      </c>
      <c r="D3158" s="272" t="s">
        <v>264</v>
      </c>
      <c r="E3158" s="272" t="s">
        <v>264</v>
      </c>
      <c r="F3158" s="272" t="s">
        <v>263</v>
      </c>
      <c r="G3158" s="272" t="s">
        <v>263</v>
      </c>
      <c r="H3158" s="272" t="s">
        <v>264</v>
      </c>
      <c r="I3158" s="272" t="s">
        <v>263</v>
      </c>
      <c r="J3158" s="272" t="s">
        <v>263</v>
      </c>
      <c r="K3158" s="272" t="s">
        <v>263</v>
      </c>
      <c r="L3158" s="272" t="s">
        <v>263</v>
      </c>
      <c r="M3158" s="272" t="s">
        <v>263</v>
      </c>
      <c r="N3158" s="272" t="s">
        <v>263</v>
      </c>
    </row>
    <row r="3159" spans="1:14">
      <c r="A3159" s="272">
        <v>813434</v>
      </c>
      <c r="B3159" s="272" t="s">
        <v>712</v>
      </c>
      <c r="C3159" s="272" t="s">
        <v>264</v>
      </c>
      <c r="D3159" s="272" t="s">
        <v>264</v>
      </c>
      <c r="E3159" s="272" t="s">
        <v>263</v>
      </c>
      <c r="F3159" s="272" t="s">
        <v>263</v>
      </c>
      <c r="G3159" s="272" t="s">
        <v>264</v>
      </c>
      <c r="H3159" s="272" t="s">
        <v>264</v>
      </c>
      <c r="I3159" s="272" t="s">
        <v>263</v>
      </c>
      <c r="J3159" s="272" t="s">
        <v>263</v>
      </c>
      <c r="K3159" s="272" t="s">
        <v>263</v>
      </c>
      <c r="L3159" s="272" t="s">
        <v>263</v>
      </c>
      <c r="M3159" s="272" t="s">
        <v>263</v>
      </c>
      <c r="N3159" s="272" t="s">
        <v>263</v>
      </c>
    </row>
    <row r="3160" spans="1:14">
      <c r="A3160" s="272">
        <v>813435</v>
      </c>
      <c r="B3160" s="272" t="s">
        <v>712</v>
      </c>
      <c r="C3160" s="272" t="s">
        <v>264</v>
      </c>
      <c r="D3160" s="272" t="s">
        <v>263</v>
      </c>
      <c r="E3160" s="272" t="s">
        <v>263</v>
      </c>
      <c r="F3160" s="272" t="s">
        <v>263</v>
      </c>
      <c r="G3160" s="272" t="s">
        <v>264</v>
      </c>
      <c r="H3160" s="272" t="s">
        <v>263</v>
      </c>
      <c r="I3160" s="272" t="s">
        <v>263</v>
      </c>
      <c r="J3160" s="272" t="s">
        <v>263</v>
      </c>
      <c r="K3160" s="272" t="s">
        <v>263</v>
      </c>
      <c r="L3160" s="272" t="s">
        <v>263</v>
      </c>
      <c r="M3160" s="272" t="s">
        <v>263</v>
      </c>
      <c r="N3160" s="272" t="s">
        <v>263</v>
      </c>
    </row>
    <row r="3161" spans="1:14">
      <c r="A3161" s="272">
        <v>813436</v>
      </c>
      <c r="B3161" s="272" t="s">
        <v>712</v>
      </c>
      <c r="C3161" s="272" t="s">
        <v>264</v>
      </c>
      <c r="D3161" s="272" t="s">
        <v>264</v>
      </c>
      <c r="E3161" s="272" t="s">
        <v>264</v>
      </c>
      <c r="F3161" s="272" t="s">
        <v>263</v>
      </c>
      <c r="G3161" s="272" t="s">
        <v>263</v>
      </c>
      <c r="H3161" s="272" t="s">
        <v>263</v>
      </c>
      <c r="I3161" s="272" t="s">
        <v>263</v>
      </c>
      <c r="J3161" s="272" t="s">
        <v>263</v>
      </c>
      <c r="K3161" s="272" t="s">
        <v>263</v>
      </c>
      <c r="L3161" s="272" t="s">
        <v>263</v>
      </c>
      <c r="M3161" s="272" t="s">
        <v>263</v>
      </c>
      <c r="N3161" s="272" t="s">
        <v>263</v>
      </c>
    </row>
    <row r="3162" spans="1:14">
      <c r="A3162" s="272">
        <v>813437</v>
      </c>
      <c r="B3162" s="272" t="s">
        <v>712</v>
      </c>
      <c r="C3162" s="272" t="s">
        <v>264</v>
      </c>
      <c r="D3162" s="272" t="s">
        <v>264</v>
      </c>
      <c r="E3162" s="272" t="s">
        <v>263</v>
      </c>
      <c r="F3162" s="272" t="s">
        <v>263</v>
      </c>
      <c r="G3162" s="272" t="s">
        <v>263</v>
      </c>
      <c r="H3162" s="272" t="s">
        <v>263</v>
      </c>
      <c r="I3162" s="272" t="s">
        <v>263</v>
      </c>
      <c r="J3162" s="272" t="s">
        <v>263</v>
      </c>
      <c r="K3162" s="272" t="s">
        <v>263</v>
      </c>
      <c r="L3162" s="272" t="s">
        <v>263</v>
      </c>
      <c r="M3162" s="272" t="s">
        <v>263</v>
      </c>
      <c r="N3162" s="272" t="s">
        <v>263</v>
      </c>
    </row>
    <row r="3163" spans="1:14">
      <c r="A3163" s="272">
        <v>813439</v>
      </c>
      <c r="B3163" s="272" t="s">
        <v>712</v>
      </c>
      <c r="C3163" s="272" t="s">
        <v>264</v>
      </c>
      <c r="D3163" s="272" t="s">
        <v>264</v>
      </c>
      <c r="E3163" s="272" t="s">
        <v>263</v>
      </c>
      <c r="F3163" s="272" t="s">
        <v>263</v>
      </c>
      <c r="G3163" s="272" t="s">
        <v>263</v>
      </c>
      <c r="H3163" s="272" t="s">
        <v>264</v>
      </c>
      <c r="I3163" s="272" t="s">
        <v>263</v>
      </c>
      <c r="J3163" s="272" t="s">
        <v>263</v>
      </c>
      <c r="K3163" s="272" t="s">
        <v>263</v>
      </c>
      <c r="L3163" s="272" t="s">
        <v>263</v>
      </c>
      <c r="M3163" s="272" t="s">
        <v>263</v>
      </c>
      <c r="N3163" s="272" t="s">
        <v>263</v>
      </c>
    </row>
    <row r="3164" spans="1:14">
      <c r="A3164" s="272">
        <v>813440</v>
      </c>
      <c r="B3164" s="272" t="s">
        <v>712</v>
      </c>
      <c r="C3164" s="272" t="s">
        <v>264</v>
      </c>
      <c r="D3164" s="272" t="s">
        <v>264</v>
      </c>
      <c r="E3164" s="272" t="s">
        <v>263</v>
      </c>
      <c r="F3164" s="272" t="s">
        <v>263</v>
      </c>
      <c r="G3164" s="272" t="s">
        <v>263</v>
      </c>
      <c r="H3164" s="272" t="s">
        <v>263</v>
      </c>
      <c r="I3164" s="272" t="s">
        <v>263</v>
      </c>
      <c r="J3164" s="272" t="s">
        <v>263</v>
      </c>
      <c r="K3164" s="272" t="s">
        <v>263</v>
      </c>
      <c r="L3164" s="272" t="s">
        <v>263</v>
      </c>
      <c r="M3164" s="272" t="s">
        <v>263</v>
      </c>
      <c r="N3164" s="272" t="s">
        <v>263</v>
      </c>
    </row>
    <row r="3165" spans="1:14">
      <c r="A3165" s="272">
        <v>813441</v>
      </c>
      <c r="B3165" s="272" t="s">
        <v>712</v>
      </c>
      <c r="C3165" s="272" t="s">
        <v>264</v>
      </c>
      <c r="D3165" s="272" t="s">
        <v>263</v>
      </c>
      <c r="E3165" s="272" t="s">
        <v>264</v>
      </c>
      <c r="F3165" s="272" t="s">
        <v>263</v>
      </c>
      <c r="G3165" s="272" t="s">
        <v>263</v>
      </c>
      <c r="H3165" s="272" t="s">
        <v>263</v>
      </c>
      <c r="I3165" s="272" t="s">
        <v>263</v>
      </c>
      <c r="J3165" s="272" t="s">
        <v>263</v>
      </c>
      <c r="K3165" s="272" t="s">
        <v>263</v>
      </c>
      <c r="L3165" s="272" t="s">
        <v>263</v>
      </c>
      <c r="M3165" s="272" t="s">
        <v>263</v>
      </c>
      <c r="N3165" s="272" t="s">
        <v>263</v>
      </c>
    </row>
    <row r="3166" spans="1:14">
      <c r="A3166" s="272">
        <v>813442</v>
      </c>
      <c r="B3166" s="272" t="s">
        <v>712</v>
      </c>
      <c r="C3166" s="272" t="s">
        <v>264</v>
      </c>
      <c r="D3166" s="272" t="s">
        <v>264</v>
      </c>
      <c r="E3166" s="272" t="s">
        <v>263</v>
      </c>
      <c r="F3166" s="272" t="s">
        <v>263</v>
      </c>
      <c r="G3166" s="272" t="s">
        <v>264</v>
      </c>
      <c r="H3166" s="272" t="s">
        <v>264</v>
      </c>
      <c r="I3166" s="272" t="s">
        <v>263</v>
      </c>
      <c r="J3166" s="272" t="s">
        <v>263</v>
      </c>
      <c r="K3166" s="272" t="s">
        <v>263</v>
      </c>
      <c r="L3166" s="272" t="s">
        <v>263</v>
      </c>
      <c r="M3166" s="272" t="s">
        <v>263</v>
      </c>
      <c r="N3166" s="272" t="s">
        <v>263</v>
      </c>
    </row>
    <row r="3167" spans="1:14">
      <c r="A3167" s="272">
        <v>813445</v>
      </c>
      <c r="B3167" s="272" t="s">
        <v>712</v>
      </c>
      <c r="C3167" s="272" t="s">
        <v>264</v>
      </c>
      <c r="D3167" s="272" t="s">
        <v>264</v>
      </c>
      <c r="E3167" s="272" t="s">
        <v>263</v>
      </c>
      <c r="F3167" s="272" t="s">
        <v>264</v>
      </c>
      <c r="G3167" s="272" t="s">
        <v>263</v>
      </c>
      <c r="H3167" s="272" t="s">
        <v>264</v>
      </c>
      <c r="I3167" s="272" t="s">
        <v>263</v>
      </c>
      <c r="J3167" s="272" t="s">
        <v>263</v>
      </c>
      <c r="K3167" s="272" t="s">
        <v>263</v>
      </c>
      <c r="L3167" s="272" t="s">
        <v>263</v>
      </c>
      <c r="M3167" s="272" t="s">
        <v>263</v>
      </c>
      <c r="N3167" s="272" t="s">
        <v>263</v>
      </c>
    </row>
    <row r="3168" spans="1:14">
      <c r="A3168" s="272">
        <v>813446</v>
      </c>
      <c r="B3168" s="272" t="s">
        <v>712</v>
      </c>
      <c r="C3168" s="272" t="s">
        <v>264</v>
      </c>
      <c r="D3168" s="272" t="s">
        <v>264</v>
      </c>
      <c r="E3168" s="272" t="s">
        <v>264</v>
      </c>
      <c r="F3168" s="272" t="s">
        <v>264</v>
      </c>
      <c r="G3168" s="272" t="s">
        <v>263</v>
      </c>
      <c r="H3168" s="272" t="s">
        <v>264</v>
      </c>
      <c r="I3168" s="272" t="s">
        <v>263</v>
      </c>
      <c r="J3168" s="272" t="s">
        <v>263</v>
      </c>
      <c r="K3168" s="272" t="s">
        <v>263</v>
      </c>
      <c r="L3168" s="272" t="s">
        <v>263</v>
      </c>
      <c r="M3168" s="272" t="s">
        <v>263</v>
      </c>
      <c r="N3168" s="272" t="s">
        <v>263</v>
      </c>
    </row>
    <row r="3169" spans="1:14">
      <c r="A3169" s="272">
        <v>813447</v>
      </c>
      <c r="B3169" s="272" t="s">
        <v>712</v>
      </c>
      <c r="C3169" s="272" t="s">
        <v>264</v>
      </c>
      <c r="D3169" s="272" t="s">
        <v>264</v>
      </c>
      <c r="E3169" s="272" t="s">
        <v>264</v>
      </c>
      <c r="F3169" s="272" t="s">
        <v>263</v>
      </c>
      <c r="G3169" s="272" t="s">
        <v>263</v>
      </c>
      <c r="H3169" s="272" t="s">
        <v>263</v>
      </c>
      <c r="I3169" s="272" t="s">
        <v>263</v>
      </c>
      <c r="J3169" s="272" t="s">
        <v>263</v>
      </c>
      <c r="K3169" s="272" t="s">
        <v>263</v>
      </c>
      <c r="L3169" s="272" t="s">
        <v>263</v>
      </c>
      <c r="M3169" s="272" t="s">
        <v>263</v>
      </c>
      <c r="N3169" s="272" t="s">
        <v>263</v>
      </c>
    </row>
    <row r="3170" spans="1:14">
      <c r="A3170" s="272">
        <v>813448</v>
      </c>
      <c r="B3170" s="272" t="s">
        <v>712</v>
      </c>
      <c r="C3170" s="272" t="s">
        <v>263</v>
      </c>
      <c r="D3170" s="272" t="s">
        <v>263</v>
      </c>
      <c r="E3170" s="272" t="s">
        <v>263</v>
      </c>
      <c r="F3170" s="272" t="s">
        <v>264</v>
      </c>
      <c r="G3170" s="272" t="s">
        <v>264</v>
      </c>
      <c r="H3170" s="272" t="s">
        <v>263</v>
      </c>
      <c r="I3170" s="272" t="s">
        <v>263</v>
      </c>
      <c r="J3170" s="272" t="s">
        <v>263</v>
      </c>
      <c r="K3170" s="272" t="s">
        <v>263</v>
      </c>
      <c r="L3170" s="272" t="s">
        <v>263</v>
      </c>
      <c r="M3170" s="272" t="s">
        <v>263</v>
      </c>
      <c r="N3170" s="272" t="s">
        <v>263</v>
      </c>
    </row>
    <row r="3171" spans="1:14">
      <c r="A3171" s="272">
        <v>813451</v>
      </c>
      <c r="B3171" s="272" t="s">
        <v>712</v>
      </c>
      <c r="C3171" s="272" t="s">
        <v>264</v>
      </c>
      <c r="D3171" s="272" t="s">
        <v>263</v>
      </c>
      <c r="E3171" s="272" t="s">
        <v>263</v>
      </c>
      <c r="F3171" s="272" t="s">
        <v>263</v>
      </c>
      <c r="G3171" s="272" t="s">
        <v>264</v>
      </c>
      <c r="H3171" s="272" t="s">
        <v>264</v>
      </c>
      <c r="I3171" s="272" t="s">
        <v>263</v>
      </c>
      <c r="J3171" s="272" t="s">
        <v>263</v>
      </c>
      <c r="K3171" s="272" t="s">
        <v>263</v>
      </c>
      <c r="L3171" s="272" t="s">
        <v>263</v>
      </c>
      <c r="M3171" s="272" t="s">
        <v>263</v>
      </c>
      <c r="N3171" s="272" t="s">
        <v>263</v>
      </c>
    </row>
    <row r="3172" spans="1:14">
      <c r="A3172" s="272">
        <v>813452</v>
      </c>
      <c r="B3172" s="272" t="s">
        <v>712</v>
      </c>
      <c r="C3172" s="272" t="s">
        <v>264</v>
      </c>
      <c r="D3172" s="272" t="s">
        <v>264</v>
      </c>
      <c r="E3172" s="272" t="s">
        <v>263</v>
      </c>
      <c r="F3172" s="272" t="s">
        <v>263</v>
      </c>
      <c r="G3172" s="272" t="s">
        <v>263</v>
      </c>
      <c r="H3172" s="272" t="s">
        <v>264</v>
      </c>
      <c r="I3172" s="272" t="s">
        <v>263</v>
      </c>
      <c r="J3172" s="272" t="s">
        <v>263</v>
      </c>
      <c r="K3172" s="272" t="s">
        <v>263</v>
      </c>
      <c r="L3172" s="272" t="s">
        <v>263</v>
      </c>
      <c r="M3172" s="272" t="s">
        <v>263</v>
      </c>
      <c r="N3172" s="272" t="s">
        <v>263</v>
      </c>
    </row>
    <row r="3173" spans="1:14">
      <c r="A3173" s="272">
        <v>813454</v>
      </c>
      <c r="B3173" s="272" t="s">
        <v>712</v>
      </c>
      <c r="C3173" s="272" t="s">
        <v>264</v>
      </c>
      <c r="D3173" s="272" t="s">
        <v>263</v>
      </c>
      <c r="E3173" s="272" t="s">
        <v>263</v>
      </c>
      <c r="F3173" s="272" t="s">
        <v>264</v>
      </c>
      <c r="G3173" s="272" t="s">
        <v>263</v>
      </c>
      <c r="H3173" s="272" t="s">
        <v>263</v>
      </c>
      <c r="I3173" s="272" t="s">
        <v>263</v>
      </c>
      <c r="J3173" s="272" t="s">
        <v>263</v>
      </c>
      <c r="K3173" s="272" t="s">
        <v>263</v>
      </c>
      <c r="L3173" s="272" t="s">
        <v>263</v>
      </c>
      <c r="M3173" s="272" t="s">
        <v>263</v>
      </c>
      <c r="N3173" s="272" t="s">
        <v>263</v>
      </c>
    </row>
    <row r="3174" spans="1:14">
      <c r="A3174" s="272">
        <v>813456</v>
      </c>
      <c r="B3174" s="272" t="s">
        <v>712</v>
      </c>
      <c r="C3174" s="272" t="s">
        <v>264</v>
      </c>
      <c r="D3174" s="272" t="s">
        <v>263</v>
      </c>
      <c r="E3174" s="272" t="s">
        <v>263</v>
      </c>
      <c r="F3174" s="272" t="s">
        <v>264</v>
      </c>
      <c r="G3174" s="272" t="s">
        <v>264</v>
      </c>
      <c r="H3174" s="272" t="s">
        <v>264</v>
      </c>
      <c r="I3174" s="272" t="s">
        <v>263</v>
      </c>
      <c r="J3174" s="272" t="s">
        <v>263</v>
      </c>
      <c r="K3174" s="272" t="s">
        <v>263</v>
      </c>
      <c r="L3174" s="272" t="s">
        <v>263</v>
      </c>
      <c r="M3174" s="272" t="s">
        <v>263</v>
      </c>
      <c r="N3174" s="272" t="s">
        <v>263</v>
      </c>
    </row>
    <row r="3175" spans="1:14">
      <c r="A3175" s="272">
        <v>813457</v>
      </c>
      <c r="B3175" s="272" t="s">
        <v>712</v>
      </c>
      <c r="C3175" s="272" t="s">
        <v>264</v>
      </c>
      <c r="D3175" s="272" t="s">
        <v>263</v>
      </c>
      <c r="E3175" s="272" t="s">
        <v>263</v>
      </c>
      <c r="F3175" s="272" t="s">
        <v>263</v>
      </c>
      <c r="G3175" s="272" t="s">
        <v>263</v>
      </c>
      <c r="H3175" s="272" t="s">
        <v>264</v>
      </c>
      <c r="I3175" s="272" t="s">
        <v>263</v>
      </c>
      <c r="J3175" s="272" t="s">
        <v>263</v>
      </c>
      <c r="K3175" s="272" t="s">
        <v>263</v>
      </c>
      <c r="L3175" s="272" t="s">
        <v>263</v>
      </c>
      <c r="M3175" s="272" t="s">
        <v>263</v>
      </c>
      <c r="N3175" s="272" t="s">
        <v>263</v>
      </c>
    </row>
    <row r="3176" spans="1:14">
      <c r="A3176" s="272">
        <v>813458</v>
      </c>
      <c r="B3176" s="272" t="s">
        <v>712</v>
      </c>
      <c r="C3176" s="272" t="s">
        <v>264</v>
      </c>
      <c r="D3176" s="272" t="s">
        <v>263</v>
      </c>
      <c r="E3176" s="272" t="s">
        <v>264</v>
      </c>
      <c r="F3176" s="272" t="s">
        <v>264</v>
      </c>
      <c r="G3176" s="272" t="s">
        <v>263</v>
      </c>
      <c r="H3176" s="272" t="s">
        <v>264</v>
      </c>
      <c r="I3176" s="272" t="s">
        <v>263</v>
      </c>
      <c r="J3176" s="272" t="s">
        <v>263</v>
      </c>
      <c r="K3176" s="272" t="s">
        <v>263</v>
      </c>
      <c r="L3176" s="272" t="s">
        <v>263</v>
      </c>
      <c r="M3176" s="272" t="s">
        <v>263</v>
      </c>
      <c r="N3176" s="272" t="s">
        <v>263</v>
      </c>
    </row>
    <row r="3177" spans="1:14">
      <c r="A3177" s="272">
        <v>813459</v>
      </c>
      <c r="B3177" s="272" t="s">
        <v>712</v>
      </c>
      <c r="C3177" s="272" t="s">
        <v>264</v>
      </c>
      <c r="D3177" s="272" t="s">
        <v>264</v>
      </c>
      <c r="E3177" s="272" t="s">
        <v>263</v>
      </c>
      <c r="F3177" s="272" t="s">
        <v>264</v>
      </c>
      <c r="G3177" s="272" t="s">
        <v>264</v>
      </c>
      <c r="H3177" s="272" t="s">
        <v>263</v>
      </c>
      <c r="I3177" s="272" t="s">
        <v>263</v>
      </c>
      <c r="J3177" s="272" t="s">
        <v>263</v>
      </c>
      <c r="K3177" s="272" t="s">
        <v>263</v>
      </c>
      <c r="L3177" s="272" t="s">
        <v>263</v>
      </c>
      <c r="M3177" s="272" t="s">
        <v>263</v>
      </c>
      <c r="N3177" s="272" t="s">
        <v>263</v>
      </c>
    </row>
    <row r="3178" spans="1:14">
      <c r="A3178" s="272">
        <v>813460</v>
      </c>
      <c r="B3178" s="272" t="s">
        <v>712</v>
      </c>
      <c r="C3178" s="272" t="s">
        <v>264</v>
      </c>
      <c r="D3178" s="272" t="s">
        <v>264</v>
      </c>
      <c r="E3178" s="272" t="s">
        <v>263</v>
      </c>
      <c r="F3178" s="272" t="s">
        <v>264</v>
      </c>
      <c r="G3178" s="272" t="s">
        <v>264</v>
      </c>
      <c r="H3178" s="272" t="s">
        <v>264</v>
      </c>
      <c r="I3178" s="272" t="s">
        <v>263</v>
      </c>
      <c r="J3178" s="272" t="s">
        <v>263</v>
      </c>
      <c r="K3178" s="272" t="s">
        <v>263</v>
      </c>
      <c r="L3178" s="272" t="s">
        <v>263</v>
      </c>
      <c r="M3178" s="272" t="s">
        <v>263</v>
      </c>
      <c r="N3178" s="272" t="s">
        <v>263</v>
      </c>
    </row>
    <row r="3179" spans="1:14">
      <c r="A3179" s="272">
        <v>813462</v>
      </c>
      <c r="B3179" s="272" t="s">
        <v>712</v>
      </c>
      <c r="C3179" s="272" t="s">
        <v>264</v>
      </c>
      <c r="D3179" s="272" t="s">
        <v>263</v>
      </c>
      <c r="E3179" s="272" t="s">
        <v>263</v>
      </c>
      <c r="F3179" s="272" t="s">
        <v>264</v>
      </c>
      <c r="G3179" s="272" t="s">
        <v>264</v>
      </c>
      <c r="H3179" s="272" t="s">
        <v>263</v>
      </c>
      <c r="I3179" s="272" t="s">
        <v>263</v>
      </c>
      <c r="J3179" s="272" t="s">
        <v>263</v>
      </c>
      <c r="K3179" s="272" t="s">
        <v>263</v>
      </c>
      <c r="L3179" s="272" t="s">
        <v>263</v>
      </c>
      <c r="M3179" s="272" t="s">
        <v>263</v>
      </c>
      <c r="N3179" s="272" t="s">
        <v>263</v>
      </c>
    </row>
    <row r="3180" spans="1:14">
      <c r="A3180" s="272">
        <v>813464</v>
      </c>
      <c r="B3180" s="272" t="s">
        <v>712</v>
      </c>
      <c r="C3180" s="272" t="s">
        <v>264</v>
      </c>
      <c r="D3180" s="272" t="s">
        <v>263</v>
      </c>
      <c r="E3180" s="272" t="s">
        <v>263</v>
      </c>
      <c r="F3180" s="272" t="s">
        <v>263</v>
      </c>
      <c r="G3180" s="272" t="s">
        <v>264</v>
      </c>
      <c r="H3180" s="272" t="s">
        <v>263</v>
      </c>
      <c r="I3180" s="272" t="s">
        <v>263</v>
      </c>
      <c r="J3180" s="272" t="s">
        <v>263</v>
      </c>
      <c r="K3180" s="272" t="s">
        <v>263</v>
      </c>
      <c r="L3180" s="272" t="s">
        <v>263</v>
      </c>
      <c r="M3180" s="272" t="s">
        <v>263</v>
      </c>
      <c r="N3180" s="272" t="s">
        <v>263</v>
      </c>
    </row>
    <row r="3181" spans="1:14">
      <c r="A3181" s="272">
        <v>813466</v>
      </c>
      <c r="B3181" s="272" t="s">
        <v>712</v>
      </c>
      <c r="C3181" s="272" t="s">
        <v>264</v>
      </c>
      <c r="D3181" s="272" t="s">
        <v>263</v>
      </c>
      <c r="E3181" s="272" t="s">
        <v>263</v>
      </c>
      <c r="F3181" s="272" t="s">
        <v>263</v>
      </c>
      <c r="G3181" s="272" t="s">
        <v>263</v>
      </c>
      <c r="H3181" s="272" t="s">
        <v>264</v>
      </c>
      <c r="I3181" s="272" t="s">
        <v>263</v>
      </c>
      <c r="J3181" s="272" t="s">
        <v>263</v>
      </c>
      <c r="K3181" s="272" t="s">
        <v>263</v>
      </c>
      <c r="L3181" s="272" t="s">
        <v>263</v>
      </c>
      <c r="M3181" s="272" t="s">
        <v>263</v>
      </c>
      <c r="N3181" s="272" t="s">
        <v>263</v>
      </c>
    </row>
    <row r="3182" spans="1:14">
      <c r="A3182" s="272">
        <v>813467</v>
      </c>
      <c r="B3182" s="272" t="s">
        <v>712</v>
      </c>
      <c r="C3182" s="272" t="s">
        <v>264</v>
      </c>
      <c r="D3182" s="272" t="s">
        <v>264</v>
      </c>
      <c r="E3182" s="272" t="s">
        <v>264</v>
      </c>
      <c r="F3182" s="272" t="s">
        <v>264</v>
      </c>
      <c r="G3182" s="272" t="s">
        <v>263</v>
      </c>
      <c r="H3182" s="272" t="s">
        <v>264</v>
      </c>
      <c r="I3182" s="272" t="s">
        <v>263</v>
      </c>
      <c r="J3182" s="272" t="s">
        <v>263</v>
      </c>
      <c r="K3182" s="272" t="s">
        <v>263</v>
      </c>
      <c r="L3182" s="272" t="s">
        <v>263</v>
      </c>
      <c r="M3182" s="272" t="s">
        <v>263</v>
      </c>
      <c r="N3182" s="272" t="s">
        <v>263</v>
      </c>
    </row>
    <row r="3183" spans="1:14">
      <c r="A3183" s="272">
        <v>813473</v>
      </c>
      <c r="B3183" s="272" t="s">
        <v>712</v>
      </c>
      <c r="C3183" s="272" t="s">
        <v>264</v>
      </c>
      <c r="D3183" s="272" t="s">
        <v>264</v>
      </c>
      <c r="E3183" s="272" t="s">
        <v>263</v>
      </c>
      <c r="F3183" s="272" t="s">
        <v>263</v>
      </c>
      <c r="G3183" s="272" t="s">
        <v>263</v>
      </c>
      <c r="H3183" s="272" t="s">
        <v>263</v>
      </c>
      <c r="I3183" s="272" t="s">
        <v>263</v>
      </c>
      <c r="J3183" s="272" t="s">
        <v>263</v>
      </c>
      <c r="K3183" s="272" t="s">
        <v>263</v>
      </c>
      <c r="L3183" s="272" t="s">
        <v>263</v>
      </c>
      <c r="M3183" s="272" t="s">
        <v>263</v>
      </c>
      <c r="N3183" s="272" t="s">
        <v>263</v>
      </c>
    </row>
    <row r="3184" spans="1:14">
      <c r="A3184" s="272">
        <v>813475</v>
      </c>
      <c r="B3184" s="272" t="s">
        <v>712</v>
      </c>
      <c r="C3184" s="272" t="s">
        <v>264</v>
      </c>
      <c r="D3184" s="272" t="s">
        <v>263</v>
      </c>
      <c r="E3184" s="272" t="s">
        <v>263</v>
      </c>
      <c r="F3184" s="272" t="s">
        <v>264</v>
      </c>
      <c r="G3184" s="272" t="s">
        <v>264</v>
      </c>
      <c r="H3184" s="272" t="s">
        <v>263</v>
      </c>
      <c r="I3184" s="272" t="s">
        <v>263</v>
      </c>
      <c r="J3184" s="272" t="s">
        <v>263</v>
      </c>
      <c r="K3184" s="272" t="s">
        <v>263</v>
      </c>
      <c r="L3184" s="272" t="s">
        <v>263</v>
      </c>
      <c r="M3184" s="272" t="s">
        <v>263</v>
      </c>
      <c r="N3184" s="272" t="s">
        <v>263</v>
      </c>
    </row>
    <row r="3185" spans="1:51">
      <c r="A3185" s="272">
        <v>813477</v>
      </c>
      <c r="B3185" s="272" t="s">
        <v>712</v>
      </c>
      <c r="C3185" s="272" t="s">
        <v>264</v>
      </c>
      <c r="D3185" s="272" t="s">
        <v>264</v>
      </c>
      <c r="E3185" s="272" t="s">
        <v>263</v>
      </c>
      <c r="F3185" s="272" t="s">
        <v>264</v>
      </c>
      <c r="G3185" s="272" t="s">
        <v>264</v>
      </c>
      <c r="H3185" s="272" t="s">
        <v>264</v>
      </c>
      <c r="I3185" s="272" t="s">
        <v>263</v>
      </c>
      <c r="J3185" s="272" t="s">
        <v>263</v>
      </c>
      <c r="K3185" s="272" t="s">
        <v>263</v>
      </c>
      <c r="L3185" s="272" t="s">
        <v>263</v>
      </c>
      <c r="M3185" s="272" t="s">
        <v>263</v>
      </c>
      <c r="N3185" s="272" t="s">
        <v>263</v>
      </c>
    </row>
    <row r="3186" spans="1:51">
      <c r="A3186" s="272">
        <v>808686</v>
      </c>
      <c r="B3186" s="272" t="s">
        <v>712</v>
      </c>
      <c r="C3186" s="272" t="s">
        <v>263</v>
      </c>
      <c r="D3186" s="272" t="s">
        <v>263</v>
      </c>
      <c r="E3186" s="272" t="s">
        <v>263</v>
      </c>
      <c r="F3186" s="272" t="s">
        <v>263</v>
      </c>
      <c r="G3186" s="272" t="s">
        <v>263</v>
      </c>
      <c r="H3186" s="272" t="s">
        <v>263</v>
      </c>
      <c r="I3186" s="272" t="s">
        <v>263</v>
      </c>
      <c r="J3186" s="272" t="s">
        <v>264</v>
      </c>
      <c r="K3186" s="272" t="s">
        <v>263</v>
      </c>
      <c r="L3186" s="272" t="s">
        <v>264</v>
      </c>
      <c r="M3186" s="272" t="s">
        <v>263</v>
      </c>
      <c r="N3186" s="272" t="s">
        <v>263</v>
      </c>
      <c r="O3186" s="272" t="s">
        <v>264</v>
      </c>
      <c r="P3186" s="272" t="s">
        <v>263</v>
      </c>
      <c r="Q3186" s="272" t="s">
        <v>263</v>
      </c>
      <c r="R3186" s="272" t="s">
        <v>263</v>
      </c>
      <c r="S3186" s="272" t="s">
        <v>264</v>
      </c>
      <c r="T3186" s="272" t="s">
        <v>263</v>
      </c>
      <c r="U3186" s="272" t="s">
        <v>263</v>
      </c>
      <c r="V3186" s="272" t="s">
        <v>263</v>
      </c>
      <c r="W3186" s="272" t="s">
        <v>263</v>
      </c>
      <c r="X3186" s="272" t="s">
        <v>263</v>
      </c>
      <c r="Y3186" s="272" t="s">
        <v>263</v>
      </c>
      <c r="Z3186" s="272" t="s">
        <v>263</v>
      </c>
    </row>
    <row r="3187" spans="1:51">
      <c r="A3187" s="272">
        <v>800199</v>
      </c>
      <c r="B3187" s="272" t="s">
        <v>712</v>
      </c>
      <c r="C3187" s="272" t="s">
        <v>262</v>
      </c>
      <c r="D3187" s="272" t="s">
        <v>262</v>
      </c>
      <c r="E3187" s="272" t="s">
        <v>264</v>
      </c>
      <c r="F3187" s="272" t="s">
        <v>264</v>
      </c>
      <c r="G3187" s="272" t="s">
        <v>262</v>
      </c>
      <c r="H3187" s="272" t="s">
        <v>262</v>
      </c>
      <c r="I3187" s="272" t="s">
        <v>263</v>
      </c>
      <c r="J3187" s="272" t="s">
        <v>263</v>
      </c>
      <c r="K3187" s="272" t="s">
        <v>263</v>
      </c>
      <c r="L3187" s="272" t="s">
        <v>263</v>
      </c>
      <c r="M3187" s="272" t="s">
        <v>263</v>
      </c>
      <c r="N3187" s="272" t="s">
        <v>263</v>
      </c>
      <c r="AY3187" s="272">
        <v>800199</v>
      </c>
    </row>
    <row r="3188" spans="1:51">
      <c r="A3188" s="272">
        <v>800278</v>
      </c>
      <c r="B3188" s="272" t="s">
        <v>712</v>
      </c>
      <c r="C3188" s="272" t="s">
        <v>262</v>
      </c>
      <c r="D3188" s="272" t="s">
        <v>263</v>
      </c>
      <c r="E3188" s="272" t="s">
        <v>263</v>
      </c>
      <c r="F3188" s="272" t="s">
        <v>262</v>
      </c>
      <c r="G3188" s="272" t="s">
        <v>263</v>
      </c>
      <c r="H3188" s="272" t="s">
        <v>262</v>
      </c>
      <c r="I3188" s="272" t="s">
        <v>263</v>
      </c>
      <c r="J3188" s="272" t="s">
        <v>263</v>
      </c>
      <c r="K3188" s="272" t="s">
        <v>263</v>
      </c>
      <c r="L3188" s="272" t="s">
        <v>263</v>
      </c>
      <c r="M3188" s="272" t="s">
        <v>263</v>
      </c>
      <c r="N3188" s="272" t="s">
        <v>263</v>
      </c>
      <c r="AY3188" s="272">
        <v>800278</v>
      </c>
    </row>
    <row r="3189" spans="1:51">
      <c r="A3189" s="272">
        <v>804385</v>
      </c>
      <c r="B3189" s="272" t="s">
        <v>712</v>
      </c>
      <c r="C3189" s="272" t="s">
        <v>263</v>
      </c>
      <c r="D3189" s="272" t="s">
        <v>263</v>
      </c>
      <c r="E3189" s="272" t="s">
        <v>263</v>
      </c>
      <c r="F3189" s="272" t="s">
        <v>264</v>
      </c>
      <c r="G3189" s="272" t="s">
        <v>264</v>
      </c>
      <c r="H3189" s="272" t="s">
        <v>264</v>
      </c>
      <c r="I3189" s="272" t="s">
        <v>263</v>
      </c>
      <c r="J3189" s="272" t="s">
        <v>263</v>
      </c>
      <c r="K3189" s="272" t="s">
        <v>263</v>
      </c>
      <c r="L3189" s="272" t="s">
        <v>263</v>
      </c>
      <c r="M3189" s="272" t="s">
        <v>263</v>
      </c>
      <c r="N3189" s="272" t="s">
        <v>263</v>
      </c>
      <c r="AY3189" s="272">
        <v>804385</v>
      </c>
    </row>
    <row r="3190" spans="1:51">
      <c r="A3190" s="272">
        <v>808981</v>
      </c>
      <c r="B3190" s="272" t="s">
        <v>712</v>
      </c>
      <c r="C3190" s="272" t="s">
        <v>263</v>
      </c>
      <c r="D3190" s="272" t="s">
        <v>263</v>
      </c>
      <c r="E3190" s="272" t="s">
        <v>263</v>
      </c>
      <c r="F3190" s="272" t="s">
        <v>263</v>
      </c>
      <c r="G3190" s="272" t="s">
        <v>263</v>
      </c>
      <c r="H3190" s="272" t="s">
        <v>263</v>
      </c>
      <c r="I3190" s="272" t="s">
        <v>263</v>
      </c>
      <c r="J3190" s="272" t="s">
        <v>263</v>
      </c>
      <c r="K3190" s="272" t="s">
        <v>263</v>
      </c>
      <c r="L3190" s="272" t="s">
        <v>263</v>
      </c>
      <c r="M3190" s="272" t="s">
        <v>263</v>
      </c>
      <c r="N3190" s="272" t="s">
        <v>263</v>
      </c>
      <c r="AY3190" s="272">
        <v>808981</v>
      </c>
    </row>
    <row r="3191" spans="1:51">
      <c r="A3191" s="272">
        <v>809045</v>
      </c>
      <c r="B3191" s="272" t="s">
        <v>712</v>
      </c>
      <c r="C3191" s="272" t="s">
        <v>264</v>
      </c>
      <c r="D3191" s="272" t="s">
        <v>264</v>
      </c>
      <c r="E3191" s="272" t="s">
        <v>264</v>
      </c>
      <c r="F3191" s="272" t="s">
        <v>263</v>
      </c>
      <c r="G3191" s="272" t="s">
        <v>264</v>
      </c>
      <c r="H3191" s="272" t="s">
        <v>263</v>
      </c>
      <c r="I3191" s="272" t="s">
        <v>263</v>
      </c>
      <c r="J3191" s="272" t="s">
        <v>263</v>
      </c>
      <c r="K3191" s="272" t="s">
        <v>263</v>
      </c>
      <c r="L3191" s="272" t="s">
        <v>263</v>
      </c>
      <c r="M3191" s="272" t="s">
        <v>263</v>
      </c>
      <c r="N3191" s="272" t="s">
        <v>263</v>
      </c>
      <c r="AY3191" s="272">
        <v>809045</v>
      </c>
    </row>
    <row r="3192" spans="1:51">
      <c r="A3192" s="272">
        <v>809501</v>
      </c>
      <c r="B3192" s="272" t="s">
        <v>712</v>
      </c>
      <c r="C3192" s="272" t="s">
        <v>264</v>
      </c>
      <c r="D3192" s="272" t="s">
        <v>264</v>
      </c>
      <c r="E3192" s="272" t="s">
        <v>264</v>
      </c>
      <c r="F3192" s="272" t="s">
        <v>264</v>
      </c>
      <c r="G3192" s="272" t="s">
        <v>264</v>
      </c>
      <c r="H3192" s="272" t="s">
        <v>264</v>
      </c>
      <c r="I3192" s="272" t="s">
        <v>263</v>
      </c>
      <c r="J3192" s="272" t="s">
        <v>263</v>
      </c>
      <c r="K3192" s="272" t="s">
        <v>263</v>
      </c>
      <c r="L3192" s="272" t="s">
        <v>263</v>
      </c>
      <c r="M3192" s="272" t="s">
        <v>263</v>
      </c>
      <c r="N3192" s="272" t="s">
        <v>263</v>
      </c>
      <c r="AY3192" s="272">
        <v>809501</v>
      </c>
    </row>
    <row r="3193" spans="1:51">
      <c r="A3193" s="272">
        <v>809736</v>
      </c>
      <c r="B3193" s="272" t="s">
        <v>712</v>
      </c>
      <c r="C3193" s="272" t="s">
        <v>264</v>
      </c>
      <c r="D3193" s="272" t="s">
        <v>264</v>
      </c>
      <c r="E3193" s="272" t="s">
        <v>263</v>
      </c>
      <c r="F3193" s="272" t="s">
        <v>264</v>
      </c>
      <c r="G3193" s="272" t="s">
        <v>263</v>
      </c>
      <c r="H3193" s="272" t="s">
        <v>264</v>
      </c>
      <c r="I3193" s="272" t="s">
        <v>263</v>
      </c>
      <c r="J3193" s="272" t="s">
        <v>263</v>
      </c>
      <c r="K3193" s="272" t="s">
        <v>263</v>
      </c>
      <c r="L3193" s="272" t="s">
        <v>263</v>
      </c>
      <c r="M3193" s="272" t="s">
        <v>263</v>
      </c>
      <c r="N3193" s="272" t="s">
        <v>263</v>
      </c>
      <c r="AY3193" s="272">
        <v>809736</v>
      </c>
    </row>
    <row r="3194" spans="1:51">
      <c r="A3194" s="272">
        <v>810342</v>
      </c>
      <c r="B3194" s="272" t="s">
        <v>712</v>
      </c>
      <c r="C3194" s="272" t="s">
        <v>264</v>
      </c>
      <c r="D3194" s="272" t="s">
        <v>263</v>
      </c>
      <c r="E3194" s="272" t="s">
        <v>264</v>
      </c>
      <c r="F3194" s="272" t="s">
        <v>264</v>
      </c>
      <c r="G3194" s="272" t="s">
        <v>263</v>
      </c>
      <c r="H3194" s="272" t="s">
        <v>263</v>
      </c>
      <c r="I3194" s="272" t="s">
        <v>263</v>
      </c>
      <c r="J3194" s="272" t="s">
        <v>263</v>
      </c>
      <c r="K3194" s="272" t="s">
        <v>263</v>
      </c>
      <c r="L3194" s="272" t="s">
        <v>263</v>
      </c>
      <c r="M3194" s="272" t="s">
        <v>263</v>
      </c>
      <c r="N3194" s="272" t="s">
        <v>263</v>
      </c>
      <c r="AY3194" s="272">
        <v>810342</v>
      </c>
    </row>
  </sheetData>
  <sheetProtection password="DA0D" sheet="1" objects="1" scenarios="1" selectLockedCells="1" selectUnlockedCells="1"/>
  <conditionalFormatting sqref="AY1:AY1048576">
    <cfRule type="duplicateValues" dxfId="1" priority="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ورقة5"/>
  <dimension ref="A1:U3202"/>
  <sheetViews>
    <sheetView rightToLeft="1" workbookViewId="0">
      <selection sqref="A1:XFD1048576"/>
    </sheetView>
  </sheetViews>
  <sheetFormatPr defaultRowHeight="14.25"/>
  <cols>
    <col min="1" max="1" width="12.5" style="260" customWidth="1"/>
    <col min="2" max="2" width="17.5" style="260" customWidth="1"/>
    <col min="3" max="17" width="9" style="260"/>
    <col min="18" max="18" width="9.875" style="260" bestFit="1" customWidth="1"/>
    <col min="19" max="19" width="9" style="260"/>
    <col min="20" max="20" width="9.875" style="261" bestFit="1" customWidth="1"/>
    <col min="21" max="16384" width="9" style="260"/>
  </cols>
  <sheetData>
    <row r="1" spans="1:21">
      <c r="A1" s="260" t="s">
        <v>62</v>
      </c>
      <c r="B1" s="260" t="s">
        <v>575</v>
      </c>
      <c r="C1" s="260" t="s">
        <v>63</v>
      </c>
      <c r="D1" s="260" t="s">
        <v>64</v>
      </c>
      <c r="E1" s="260" t="s">
        <v>12</v>
      </c>
      <c r="F1" s="260" t="s">
        <v>65</v>
      </c>
      <c r="G1" s="260" t="s">
        <v>7</v>
      </c>
      <c r="H1" s="260" t="s">
        <v>11</v>
      </c>
      <c r="I1" s="260" t="s">
        <v>10</v>
      </c>
      <c r="J1" s="260" t="s">
        <v>13</v>
      </c>
      <c r="K1" s="260" t="s">
        <v>68</v>
      </c>
      <c r="L1" s="260" t="s">
        <v>69</v>
      </c>
      <c r="M1" s="260" t="s">
        <v>576</v>
      </c>
      <c r="N1" s="260" t="s">
        <v>270</v>
      </c>
      <c r="O1" s="260" t="s">
        <v>577</v>
      </c>
      <c r="P1" s="260" t="s">
        <v>16</v>
      </c>
      <c r="Q1" s="260" t="s">
        <v>578</v>
      </c>
      <c r="R1" s="260" t="s">
        <v>579</v>
      </c>
      <c r="S1" s="260" t="s">
        <v>73</v>
      </c>
      <c r="T1" s="261" t="s">
        <v>580</v>
      </c>
      <c r="U1" s="260" t="s">
        <v>57</v>
      </c>
    </row>
    <row r="2" spans="1:21" ht="18.75">
      <c r="A2" s="262">
        <v>800081</v>
      </c>
      <c r="B2" s="263" t="s">
        <v>718</v>
      </c>
      <c r="C2" s="263" t="s">
        <v>719</v>
      </c>
      <c r="D2" s="263" t="s">
        <v>720</v>
      </c>
      <c r="E2" s="263" t="s">
        <v>259</v>
      </c>
      <c r="F2" s="264">
        <v>33920</v>
      </c>
      <c r="G2" s="263" t="s">
        <v>549</v>
      </c>
      <c r="H2" s="263" t="s">
        <v>562</v>
      </c>
      <c r="I2" s="260" t="s">
        <v>711</v>
      </c>
      <c r="N2" s="260">
        <v>900</v>
      </c>
    </row>
    <row r="3" spans="1:21" ht="18.75">
      <c r="A3" s="262">
        <v>800179</v>
      </c>
      <c r="B3" s="263" t="s">
        <v>722</v>
      </c>
      <c r="C3" s="263" t="s">
        <v>233</v>
      </c>
      <c r="D3" s="263" t="s">
        <v>330</v>
      </c>
      <c r="E3" s="263" t="s">
        <v>259</v>
      </c>
      <c r="F3" s="264">
        <v>26739</v>
      </c>
      <c r="G3" s="263" t="s">
        <v>5209</v>
      </c>
      <c r="H3" s="263" t="s">
        <v>562</v>
      </c>
      <c r="I3" s="260" t="s">
        <v>711</v>
      </c>
      <c r="N3" s="260">
        <v>900</v>
      </c>
    </row>
    <row r="4" spans="1:21" ht="18.75">
      <c r="A4" s="262">
        <v>800358</v>
      </c>
      <c r="B4" s="263" t="s">
        <v>733</v>
      </c>
      <c r="C4" s="263" t="s">
        <v>119</v>
      </c>
      <c r="D4" s="263" t="s">
        <v>335</v>
      </c>
      <c r="E4" s="263" t="s">
        <v>259</v>
      </c>
      <c r="F4" s="264">
        <v>33964</v>
      </c>
      <c r="G4" s="263" t="s">
        <v>549</v>
      </c>
      <c r="H4" s="263" t="s">
        <v>562</v>
      </c>
      <c r="I4" s="260" t="s">
        <v>711</v>
      </c>
      <c r="N4" s="260">
        <v>900</v>
      </c>
    </row>
    <row r="5" spans="1:21" ht="18.75">
      <c r="A5" s="262">
        <v>800428</v>
      </c>
      <c r="B5" s="263" t="s">
        <v>735</v>
      </c>
      <c r="C5" s="265" t="s">
        <v>736</v>
      </c>
      <c r="D5" s="265" t="s">
        <v>386</v>
      </c>
      <c r="E5" s="265" t="s">
        <v>259</v>
      </c>
      <c r="F5" s="264">
        <v>25079</v>
      </c>
      <c r="G5" s="263" t="s">
        <v>549</v>
      </c>
      <c r="H5" s="263" t="s">
        <v>562</v>
      </c>
      <c r="I5" s="260" t="s">
        <v>711</v>
      </c>
      <c r="N5" s="260">
        <v>900</v>
      </c>
    </row>
    <row r="6" spans="1:21" ht="18.75">
      <c r="A6" s="262">
        <v>800487</v>
      </c>
      <c r="B6" s="263" t="s">
        <v>741</v>
      </c>
      <c r="C6" s="263" t="s">
        <v>742</v>
      </c>
      <c r="D6" s="263" t="s">
        <v>359</v>
      </c>
      <c r="E6" s="263" t="s">
        <v>259</v>
      </c>
      <c r="F6" s="266">
        <v>33980</v>
      </c>
      <c r="G6" s="266" t="s">
        <v>630</v>
      </c>
      <c r="H6" s="263" t="s">
        <v>562</v>
      </c>
      <c r="I6" s="260" t="s">
        <v>711</v>
      </c>
      <c r="N6" s="260">
        <v>900</v>
      </c>
    </row>
    <row r="7" spans="1:21" ht="18.75">
      <c r="A7" s="262">
        <v>800585</v>
      </c>
      <c r="B7" s="263" t="s">
        <v>745</v>
      </c>
      <c r="C7" s="263" t="s">
        <v>105</v>
      </c>
      <c r="D7" s="263" t="s">
        <v>241</v>
      </c>
      <c r="E7" s="263" t="s">
        <v>259</v>
      </c>
      <c r="F7" s="264">
        <v>31631</v>
      </c>
      <c r="G7" s="263" t="s">
        <v>571</v>
      </c>
      <c r="H7" s="263" t="s">
        <v>562</v>
      </c>
      <c r="I7" s="260" t="s">
        <v>711</v>
      </c>
      <c r="N7" s="260">
        <v>900</v>
      </c>
    </row>
    <row r="8" spans="1:21" ht="18.75">
      <c r="A8" s="262">
        <v>800676</v>
      </c>
      <c r="B8" s="263" t="s">
        <v>749</v>
      </c>
      <c r="C8" s="263" t="s">
        <v>118</v>
      </c>
      <c r="D8" s="263" t="s">
        <v>710</v>
      </c>
      <c r="E8" s="263" t="s">
        <v>259</v>
      </c>
      <c r="F8" s="264">
        <v>33604</v>
      </c>
      <c r="G8" s="263" t="s">
        <v>549</v>
      </c>
      <c r="H8" s="263" t="s">
        <v>562</v>
      </c>
      <c r="I8" s="260" t="s">
        <v>711</v>
      </c>
      <c r="N8" s="260">
        <v>900</v>
      </c>
    </row>
    <row r="9" spans="1:21" ht="18.75">
      <c r="A9" s="262">
        <v>800812</v>
      </c>
      <c r="B9" s="263" t="s">
        <v>752</v>
      </c>
      <c r="C9" s="263" t="s">
        <v>168</v>
      </c>
      <c r="D9" s="263" t="s">
        <v>753</v>
      </c>
      <c r="E9" s="263" t="s">
        <v>259</v>
      </c>
      <c r="F9" s="264">
        <v>33610</v>
      </c>
      <c r="G9" s="263" t="s">
        <v>5216</v>
      </c>
      <c r="H9" s="263" t="s">
        <v>562</v>
      </c>
      <c r="I9" s="260" t="s">
        <v>711</v>
      </c>
      <c r="N9" s="260">
        <v>900</v>
      </c>
    </row>
    <row r="10" spans="1:21" ht="18.75">
      <c r="A10" s="262">
        <v>800898</v>
      </c>
      <c r="B10" s="263" t="s">
        <v>757</v>
      </c>
      <c r="C10" s="263" t="s">
        <v>89</v>
      </c>
      <c r="D10" s="263" t="s">
        <v>226</v>
      </c>
      <c r="E10" s="263" t="s">
        <v>260</v>
      </c>
      <c r="F10" s="264">
        <v>29453</v>
      </c>
      <c r="G10" s="263" t="s">
        <v>5218</v>
      </c>
      <c r="H10" s="263" t="s">
        <v>562</v>
      </c>
      <c r="I10" s="260" t="s">
        <v>711</v>
      </c>
      <c r="N10" s="260">
        <v>900</v>
      </c>
    </row>
    <row r="11" spans="1:21" ht="18.75">
      <c r="A11" s="262">
        <v>801130</v>
      </c>
      <c r="B11" s="263" t="s">
        <v>764</v>
      </c>
      <c r="C11" s="263" t="s">
        <v>744</v>
      </c>
      <c r="D11" s="263" t="s">
        <v>765</v>
      </c>
      <c r="E11" s="263" t="s">
        <v>259</v>
      </c>
      <c r="F11" s="264">
        <v>31301</v>
      </c>
      <c r="G11" s="263" t="s">
        <v>5219</v>
      </c>
      <c r="H11" s="263" t="s">
        <v>562</v>
      </c>
      <c r="I11" s="260" t="s">
        <v>711</v>
      </c>
      <c r="N11" s="260">
        <v>900</v>
      </c>
    </row>
    <row r="12" spans="1:21" ht="18.75">
      <c r="A12" s="262">
        <v>801139</v>
      </c>
      <c r="B12" s="263" t="s">
        <v>766</v>
      </c>
      <c r="C12" s="263" t="s">
        <v>79</v>
      </c>
      <c r="D12" s="263" t="s">
        <v>428</v>
      </c>
      <c r="E12" s="263" t="s">
        <v>259</v>
      </c>
      <c r="F12" s="264">
        <v>33126</v>
      </c>
      <c r="G12" s="263" t="s">
        <v>618</v>
      </c>
      <c r="H12" s="263" t="s">
        <v>562</v>
      </c>
      <c r="I12" s="260" t="s">
        <v>711</v>
      </c>
      <c r="N12" s="260">
        <v>900</v>
      </c>
    </row>
    <row r="13" spans="1:21" ht="18.75">
      <c r="A13" s="262">
        <v>801551</v>
      </c>
      <c r="B13" s="263" t="s">
        <v>778</v>
      </c>
      <c r="C13" s="265" t="s">
        <v>104</v>
      </c>
      <c r="D13" s="265" t="s">
        <v>330</v>
      </c>
      <c r="E13" s="265" t="s">
        <v>259</v>
      </c>
      <c r="F13" s="264">
        <v>33496</v>
      </c>
      <c r="G13" s="263" t="s">
        <v>5223</v>
      </c>
      <c r="H13" s="263" t="s">
        <v>562</v>
      </c>
      <c r="I13" s="260" t="s">
        <v>711</v>
      </c>
      <c r="N13" s="260">
        <v>900</v>
      </c>
    </row>
    <row r="14" spans="1:21" ht="18.75">
      <c r="A14" s="262">
        <v>801617</v>
      </c>
      <c r="B14" s="263" t="s">
        <v>782</v>
      </c>
      <c r="C14" s="263" t="s">
        <v>103</v>
      </c>
      <c r="D14" s="263" t="s">
        <v>394</v>
      </c>
      <c r="E14" s="263" t="s">
        <v>259</v>
      </c>
      <c r="F14" s="264">
        <v>31413</v>
      </c>
      <c r="G14" s="263" t="s">
        <v>549</v>
      </c>
      <c r="H14" s="263" t="s">
        <v>562</v>
      </c>
      <c r="I14" s="260" t="s">
        <v>711</v>
      </c>
      <c r="N14" s="260">
        <v>900</v>
      </c>
    </row>
    <row r="15" spans="1:21" ht="18.75">
      <c r="A15" s="262">
        <v>801676</v>
      </c>
      <c r="B15" s="263" t="s">
        <v>784</v>
      </c>
      <c r="C15" s="263" t="s">
        <v>82</v>
      </c>
      <c r="D15" s="263" t="s">
        <v>394</v>
      </c>
      <c r="E15" s="263" t="s">
        <v>259</v>
      </c>
      <c r="F15" s="264">
        <v>33322</v>
      </c>
      <c r="G15" s="263" t="s">
        <v>5224</v>
      </c>
      <c r="H15" s="263" t="s">
        <v>562</v>
      </c>
      <c r="I15" s="260" t="s">
        <v>711</v>
      </c>
      <c r="N15" s="260">
        <v>900</v>
      </c>
    </row>
    <row r="16" spans="1:21" ht="18.75">
      <c r="A16" s="262">
        <v>801736</v>
      </c>
      <c r="B16" s="263" t="s">
        <v>790</v>
      </c>
      <c r="C16" s="263" t="s">
        <v>83</v>
      </c>
      <c r="D16" s="263" t="s">
        <v>404</v>
      </c>
      <c r="E16" s="263" t="s">
        <v>259</v>
      </c>
      <c r="F16" s="264">
        <v>32875</v>
      </c>
      <c r="G16" s="263" t="s">
        <v>5226</v>
      </c>
      <c r="H16" s="263" t="s">
        <v>562</v>
      </c>
      <c r="I16" s="260" t="s">
        <v>711</v>
      </c>
      <c r="N16" s="260">
        <v>900</v>
      </c>
    </row>
    <row r="17" spans="1:14" ht="18.75">
      <c r="A17" s="262">
        <v>801741</v>
      </c>
      <c r="B17" s="263" t="s">
        <v>791</v>
      </c>
      <c r="C17" s="265" t="s">
        <v>90</v>
      </c>
      <c r="D17" s="265" t="s">
        <v>792</v>
      </c>
      <c r="E17" s="265" t="s">
        <v>259</v>
      </c>
      <c r="F17" s="264">
        <v>26084</v>
      </c>
      <c r="G17" s="263" t="s">
        <v>549</v>
      </c>
      <c r="H17" s="263" t="s">
        <v>562</v>
      </c>
      <c r="I17" s="260" t="s">
        <v>711</v>
      </c>
      <c r="N17" s="260">
        <v>900</v>
      </c>
    </row>
    <row r="18" spans="1:14" ht="18.75">
      <c r="A18" s="262">
        <v>801748</v>
      </c>
      <c r="B18" s="263" t="s">
        <v>793</v>
      </c>
      <c r="C18" s="265" t="s">
        <v>82</v>
      </c>
      <c r="D18" s="265" t="s">
        <v>331</v>
      </c>
      <c r="E18" s="265" t="s">
        <v>260</v>
      </c>
      <c r="F18" s="264">
        <v>31048</v>
      </c>
      <c r="G18" s="263" t="s">
        <v>5227</v>
      </c>
      <c r="H18" s="263" t="s">
        <v>562</v>
      </c>
      <c r="I18" s="260" t="s">
        <v>711</v>
      </c>
      <c r="N18" s="260">
        <v>900</v>
      </c>
    </row>
    <row r="19" spans="1:14" ht="18.75">
      <c r="A19" s="262">
        <v>801800</v>
      </c>
      <c r="B19" s="263" t="s">
        <v>801</v>
      </c>
      <c r="C19" s="263" t="s">
        <v>184</v>
      </c>
      <c r="D19" s="263" t="s">
        <v>356</v>
      </c>
      <c r="E19" s="263" t="s">
        <v>260</v>
      </c>
      <c r="F19" s="264">
        <v>31050</v>
      </c>
      <c r="G19" s="263" t="s">
        <v>549</v>
      </c>
      <c r="H19" s="263" t="s">
        <v>562</v>
      </c>
      <c r="I19" s="260" t="s">
        <v>711</v>
      </c>
      <c r="N19" s="260">
        <v>900</v>
      </c>
    </row>
    <row r="20" spans="1:14" ht="18.75">
      <c r="A20" s="262">
        <v>801945</v>
      </c>
      <c r="B20" s="263" t="s">
        <v>805</v>
      </c>
      <c r="C20" s="263" t="s">
        <v>806</v>
      </c>
      <c r="D20" s="263" t="s">
        <v>356</v>
      </c>
      <c r="E20" s="263" t="s">
        <v>259</v>
      </c>
      <c r="F20" s="264">
        <v>33506</v>
      </c>
      <c r="G20" s="263" t="s">
        <v>569</v>
      </c>
      <c r="H20" s="263" t="s">
        <v>562</v>
      </c>
      <c r="I20" s="260" t="s">
        <v>711</v>
      </c>
      <c r="N20" s="260">
        <v>900</v>
      </c>
    </row>
    <row r="21" spans="1:14" ht="18.75">
      <c r="A21" s="262">
        <v>802042</v>
      </c>
      <c r="B21" s="263" t="s">
        <v>811</v>
      </c>
      <c r="C21" s="263" t="s">
        <v>175</v>
      </c>
      <c r="D21" s="263" t="s">
        <v>812</v>
      </c>
      <c r="E21" s="263" t="s">
        <v>259</v>
      </c>
      <c r="F21" s="264">
        <v>34335</v>
      </c>
      <c r="G21" s="263" t="s">
        <v>563</v>
      </c>
      <c r="H21" s="263" t="s">
        <v>562</v>
      </c>
      <c r="I21" s="260" t="s">
        <v>711</v>
      </c>
      <c r="N21" s="260">
        <v>900</v>
      </c>
    </row>
    <row r="22" spans="1:14" ht="18.75">
      <c r="A22" s="262">
        <v>802048</v>
      </c>
      <c r="B22" s="263" t="s">
        <v>813</v>
      </c>
      <c r="C22" s="263" t="s">
        <v>814</v>
      </c>
      <c r="D22" s="263" t="s">
        <v>815</v>
      </c>
      <c r="E22" s="263" t="s">
        <v>259</v>
      </c>
      <c r="F22" s="264">
        <v>34413</v>
      </c>
      <c r="G22" s="263" t="s">
        <v>612</v>
      </c>
      <c r="H22" s="263" t="s">
        <v>562</v>
      </c>
      <c r="I22" s="260" t="s">
        <v>711</v>
      </c>
      <c r="N22" s="260">
        <v>900</v>
      </c>
    </row>
    <row r="23" spans="1:14" ht="18.75">
      <c r="A23" s="262">
        <v>802165</v>
      </c>
      <c r="B23" s="263" t="s">
        <v>820</v>
      </c>
      <c r="C23" s="263" t="s">
        <v>79</v>
      </c>
      <c r="D23" s="263" t="s">
        <v>710</v>
      </c>
      <c r="E23" s="263" t="s">
        <v>259</v>
      </c>
      <c r="F23" s="264">
        <v>33239</v>
      </c>
      <c r="G23" s="263" t="s">
        <v>618</v>
      </c>
      <c r="H23" s="263" t="s">
        <v>562</v>
      </c>
      <c r="I23" s="260" t="s">
        <v>711</v>
      </c>
      <c r="N23" s="260">
        <v>900</v>
      </c>
    </row>
    <row r="24" spans="1:14" ht="18.75">
      <c r="A24" s="262">
        <v>802233</v>
      </c>
      <c r="B24" s="263" t="s">
        <v>822</v>
      </c>
      <c r="C24" s="263" t="s">
        <v>823</v>
      </c>
      <c r="D24" s="263" t="s">
        <v>335</v>
      </c>
      <c r="E24" s="263" t="s">
        <v>259</v>
      </c>
      <c r="F24" s="264"/>
      <c r="G24" s="263">
        <v>0</v>
      </c>
      <c r="H24" s="263" t="s">
        <v>562</v>
      </c>
      <c r="I24" s="260" t="s">
        <v>711</v>
      </c>
      <c r="N24" s="260">
        <v>900</v>
      </c>
    </row>
    <row r="25" spans="1:14" ht="18.75">
      <c r="A25" s="262">
        <v>802382</v>
      </c>
      <c r="B25" s="263" t="s">
        <v>835</v>
      </c>
      <c r="C25" s="262" t="s">
        <v>836</v>
      </c>
      <c r="D25" s="262" t="s">
        <v>448</v>
      </c>
      <c r="E25" s="263" t="s">
        <v>259</v>
      </c>
      <c r="F25" s="264">
        <v>34729</v>
      </c>
      <c r="G25" s="263" t="s">
        <v>549</v>
      </c>
      <c r="H25" s="263" t="s">
        <v>562</v>
      </c>
      <c r="I25" s="260" t="s">
        <v>711</v>
      </c>
      <c r="N25" s="260">
        <v>900</v>
      </c>
    </row>
    <row r="26" spans="1:14" ht="18.75">
      <c r="A26" s="262">
        <v>802562</v>
      </c>
      <c r="B26" s="263" t="s">
        <v>846</v>
      </c>
      <c r="C26" s="263" t="s">
        <v>239</v>
      </c>
      <c r="D26" s="263" t="s">
        <v>847</v>
      </c>
      <c r="E26" s="263" t="s">
        <v>259</v>
      </c>
      <c r="F26" s="264">
        <v>31413</v>
      </c>
      <c r="G26" s="263" t="s">
        <v>549</v>
      </c>
      <c r="H26" s="263" t="s">
        <v>562</v>
      </c>
      <c r="I26" s="260" t="s">
        <v>711</v>
      </c>
      <c r="N26" s="260">
        <v>900</v>
      </c>
    </row>
    <row r="27" spans="1:14" ht="18.75">
      <c r="A27" s="262">
        <v>802672</v>
      </c>
      <c r="B27" s="263" t="s">
        <v>852</v>
      </c>
      <c r="C27" s="263" t="s">
        <v>81</v>
      </c>
      <c r="D27" s="263" t="s">
        <v>338</v>
      </c>
      <c r="E27" s="263" t="s">
        <v>260</v>
      </c>
      <c r="F27" s="264">
        <v>29221</v>
      </c>
      <c r="G27" s="263" t="s">
        <v>549</v>
      </c>
      <c r="H27" s="263" t="s">
        <v>562</v>
      </c>
      <c r="I27" s="260" t="s">
        <v>711</v>
      </c>
      <c r="N27" s="260">
        <v>900</v>
      </c>
    </row>
    <row r="28" spans="1:14" ht="18.75">
      <c r="A28" s="262">
        <v>802701</v>
      </c>
      <c r="B28" s="263" t="s">
        <v>854</v>
      </c>
      <c r="C28" s="263" t="s">
        <v>209</v>
      </c>
      <c r="D28" s="263" t="s">
        <v>328</v>
      </c>
      <c r="E28" s="263" t="s">
        <v>259</v>
      </c>
      <c r="F28" s="264">
        <v>34335</v>
      </c>
      <c r="G28" s="263" t="s">
        <v>5234</v>
      </c>
      <c r="H28" s="263" t="s">
        <v>562</v>
      </c>
      <c r="I28" s="260" t="s">
        <v>711</v>
      </c>
      <c r="N28" s="260">
        <v>900</v>
      </c>
    </row>
    <row r="29" spans="1:14" ht="18.75">
      <c r="A29" s="262">
        <v>802727</v>
      </c>
      <c r="B29" s="263" t="s">
        <v>855</v>
      </c>
      <c r="C29" s="263" t="s">
        <v>153</v>
      </c>
      <c r="D29" s="263" t="s">
        <v>377</v>
      </c>
      <c r="E29" s="263" t="s">
        <v>259</v>
      </c>
      <c r="F29" s="264">
        <v>33398</v>
      </c>
      <c r="G29" s="263" t="s">
        <v>559</v>
      </c>
      <c r="H29" s="263" t="s">
        <v>562</v>
      </c>
      <c r="I29" s="260" t="s">
        <v>711</v>
      </c>
      <c r="N29" s="260">
        <v>900</v>
      </c>
    </row>
    <row r="30" spans="1:14" ht="18.75">
      <c r="A30" s="262">
        <v>802760</v>
      </c>
      <c r="B30" s="263" t="s">
        <v>860</v>
      </c>
      <c r="C30" s="263" t="s">
        <v>81</v>
      </c>
      <c r="D30" s="263" t="s">
        <v>335</v>
      </c>
      <c r="E30" s="263" t="s">
        <v>260</v>
      </c>
      <c r="F30" s="264">
        <v>30407</v>
      </c>
      <c r="G30" s="263" t="s">
        <v>5235</v>
      </c>
      <c r="H30" s="263" t="s">
        <v>562</v>
      </c>
      <c r="I30" s="260" t="s">
        <v>711</v>
      </c>
      <c r="N30" s="260">
        <v>900</v>
      </c>
    </row>
    <row r="31" spans="1:14" ht="18.75">
      <c r="A31" s="262">
        <v>802777</v>
      </c>
      <c r="B31" s="263" t="s">
        <v>862</v>
      </c>
      <c r="C31" s="263" t="s">
        <v>167</v>
      </c>
      <c r="D31" s="263" t="s">
        <v>381</v>
      </c>
      <c r="E31" s="263" t="s">
        <v>260</v>
      </c>
      <c r="F31" s="264">
        <v>34700</v>
      </c>
      <c r="G31" s="263" t="s">
        <v>549</v>
      </c>
      <c r="H31" s="263" t="s">
        <v>562</v>
      </c>
      <c r="I31" s="260" t="s">
        <v>711</v>
      </c>
      <c r="N31" s="260">
        <v>900</v>
      </c>
    </row>
    <row r="32" spans="1:14" ht="18.75">
      <c r="A32" s="262">
        <v>802812</v>
      </c>
      <c r="B32" s="263" t="s">
        <v>865</v>
      </c>
      <c r="C32" s="263" t="s">
        <v>104</v>
      </c>
      <c r="D32" s="263" t="s">
        <v>433</v>
      </c>
      <c r="E32" s="263" t="s">
        <v>259</v>
      </c>
      <c r="F32" s="264">
        <v>27973</v>
      </c>
      <c r="G32" s="263" t="s">
        <v>5236</v>
      </c>
      <c r="H32" s="263" t="s">
        <v>562</v>
      </c>
      <c r="I32" s="260" t="s">
        <v>711</v>
      </c>
      <c r="N32" s="260">
        <v>900</v>
      </c>
    </row>
    <row r="33" spans="1:14" ht="18.75">
      <c r="A33" s="262">
        <v>802924</v>
      </c>
      <c r="B33" s="263" t="s">
        <v>872</v>
      </c>
      <c r="C33" s="265" t="s">
        <v>873</v>
      </c>
      <c r="D33" s="265" t="s">
        <v>874</v>
      </c>
      <c r="E33" s="265" t="s">
        <v>259</v>
      </c>
      <c r="F33" s="264"/>
      <c r="G33" s="263"/>
      <c r="H33" s="263" t="s">
        <v>562</v>
      </c>
      <c r="I33" s="260" t="s">
        <v>711</v>
      </c>
      <c r="N33" s="260">
        <v>900</v>
      </c>
    </row>
    <row r="34" spans="1:14" ht="18.75">
      <c r="A34" s="262">
        <v>802996</v>
      </c>
      <c r="B34" s="263" t="s">
        <v>880</v>
      </c>
      <c r="C34" s="263" t="s">
        <v>742</v>
      </c>
      <c r="D34" s="263" t="s">
        <v>759</v>
      </c>
      <c r="E34" s="263" t="s">
        <v>259</v>
      </c>
      <c r="F34" s="264" t="s">
        <v>5240</v>
      </c>
      <c r="G34" s="263" t="s">
        <v>561</v>
      </c>
      <c r="H34" s="263" t="s">
        <v>562</v>
      </c>
      <c r="I34" s="260" t="s">
        <v>711</v>
      </c>
      <c r="N34" s="260">
        <v>900</v>
      </c>
    </row>
    <row r="35" spans="1:14" ht="18.75">
      <c r="A35" s="262">
        <v>803102</v>
      </c>
      <c r="B35" s="263" t="s">
        <v>883</v>
      </c>
      <c r="C35" s="265" t="s">
        <v>129</v>
      </c>
      <c r="D35" s="265" t="s">
        <v>340</v>
      </c>
      <c r="E35" s="265" t="s">
        <v>260</v>
      </c>
      <c r="F35" s="264">
        <v>34505</v>
      </c>
      <c r="G35" s="263" t="s">
        <v>5241</v>
      </c>
      <c r="H35" s="263" t="s">
        <v>562</v>
      </c>
      <c r="I35" s="260" t="s">
        <v>711</v>
      </c>
      <c r="N35" s="260">
        <v>900</v>
      </c>
    </row>
    <row r="36" spans="1:14" ht="18.75">
      <c r="A36" s="262">
        <v>803230</v>
      </c>
      <c r="B36" s="263" t="s">
        <v>888</v>
      </c>
      <c r="C36" s="263" t="s">
        <v>704</v>
      </c>
      <c r="D36" s="263" t="s">
        <v>337</v>
      </c>
      <c r="E36" s="263" t="s">
        <v>259</v>
      </c>
      <c r="F36" s="264">
        <v>1995</v>
      </c>
      <c r="G36" s="263" t="s">
        <v>549</v>
      </c>
      <c r="H36" s="263" t="s">
        <v>562</v>
      </c>
      <c r="I36" s="260" t="s">
        <v>711</v>
      </c>
      <c r="N36" s="260">
        <v>900</v>
      </c>
    </row>
    <row r="37" spans="1:14" ht="18.75">
      <c r="A37" s="262">
        <v>803320</v>
      </c>
      <c r="B37" s="263" t="s">
        <v>890</v>
      </c>
      <c r="C37" s="263" t="s">
        <v>224</v>
      </c>
      <c r="D37" s="263" t="s">
        <v>858</v>
      </c>
      <c r="E37" s="263" t="s">
        <v>259</v>
      </c>
      <c r="F37" s="264">
        <v>34709</v>
      </c>
      <c r="G37" s="263" t="s">
        <v>549</v>
      </c>
      <c r="H37" s="263" t="s">
        <v>562</v>
      </c>
      <c r="I37" s="260" t="s">
        <v>711</v>
      </c>
      <c r="N37" s="260">
        <v>900</v>
      </c>
    </row>
    <row r="38" spans="1:14" ht="18.75">
      <c r="A38" s="262">
        <v>803372</v>
      </c>
      <c r="B38" s="263" t="s">
        <v>893</v>
      </c>
      <c r="C38" s="263" t="s">
        <v>89</v>
      </c>
      <c r="D38" s="263" t="s">
        <v>894</v>
      </c>
      <c r="E38" s="263" t="s">
        <v>259</v>
      </c>
      <c r="F38" s="264"/>
      <c r="G38" s="263"/>
      <c r="H38" s="263" t="s">
        <v>562</v>
      </c>
      <c r="I38" s="260" t="s">
        <v>711</v>
      </c>
      <c r="N38" s="260">
        <v>900</v>
      </c>
    </row>
    <row r="39" spans="1:14" ht="18.75">
      <c r="A39" s="262">
        <v>803475</v>
      </c>
      <c r="B39" s="263" t="s">
        <v>900</v>
      </c>
      <c r="C39" s="263" t="s">
        <v>77</v>
      </c>
      <c r="D39" s="263" t="s">
        <v>901</v>
      </c>
      <c r="E39" s="263" t="s">
        <v>260</v>
      </c>
      <c r="F39" s="264">
        <v>34830</v>
      </c>
      <c r="G39" s="263" t="s">
        <v>549</v>
      </c>
      <c r="H39" s="263" t="s">
        <v>562</v>
      </c>
      <c r="I39" s="260" t="s">
        <v>711</v>
      </c>
      <c r="N39" s="260">
        <v>900</v>
      </c>
    </row>
    <row r="40" spans="1:14" ht="18.75">
      <c r="A40" s="262">
        <v>803491</v>
      </c>
      <c r="B40" s="263" t="s">
        <v>903</v>
      </c>
      <c r="C40" s="263" t="s">
        <v>80</v>
      </c>
      <c r="D40" s="263" t="s">
        <v>904</v>
      </c>
      <c r="E40" s="263" t="s">
        <v>259</v>
      </c>
      <c r="F40" s="264">
        <v>33604</v>
      </c>
      <c r="G40" s="263" t="s">
        <v>5244</v>
      </c>
      <c r="H40" s="263" t="s">
        <v>562</v>
      </c>
      <c r="I40" s="260" t="s">
        <v>711</v>
      </c>
      <c r="N40" s="260">
        <v>900</v>
      </c>
    </row>
    <row r="41" spans="1:14" ht="18.75">
      <c r="A41" s="262">
        <v>803577</v>
      </c>
      <c r="B41" s="263" t="s">
        <v>907</v>
      </c>
      <c r="C41" s="263" t="s">
        <v>115</v>
      </c>
      <c r="D41" s="263" t="s">
        <v>335</v>
      </c>
      <c r="E41" s="263" t="s">
        <v>259</v>
      </c>
      <c r="F41" s="264">
        <v>35096</v>
      </c>
      <c r="G41" s="263" t="s">
        <v>633</v>
      </c>
      <c r="H41" s="263" t="s">
        <v>562</v>
      </c>
      <c r="I41" s="260" t="s">
        <v>711</v>
      </c>
      <c r="N41" s="260">
        <v>900</v>
      </c>
    </row>
    <row r="42" spans="1:14" ht="18.75">
      <c r="A42" s="262">
        <v>803624</v>
      </c>
      <c r="B42" s="263" t="s">
        <v>911</v>
      </c>
      <c r="C42" s="263" t="s">
        <v>94</v>
      </c>
      <c r="D42" s="263" t="s">
        <v>393</v>
      </c>
      <c r="E42" s="263" t="s">
        <v>259</v>
      </c>
      <c r="F42" s="264">
        <v>34969</v>
      </c>
      <c r="G42" s="263" t="s">
        <v>5219</v>
      </c>
      <c r="H42" s="263" t="s">
        <v>562</v>
      </c>
      <c r="I42" s="260" t="s">
        <v>711</v>
      </c>
      <c r="N42" s="260">
        <v>900</v>
      </c>
    </row>
    <row r="43" spans="1:14" ht="18.75">
      <c r="A43" s="262">
        <v>803636</v>
      </c>
      <c r="B43" s="263" t="s">
        <v>912</v>
      </c>
      <c r="C43" s="263" t="s">
        <v>781</v>
      </c>
      <c r="D43" s="263" t="s">
        <v>913</v>
      </c>
      <c r="E43" s="263" t="s">
        <v>259</v>
      </c>
      <c r="F43" s="264">
        <v>35431</v>
      </c>
      <c r="G43" s="263" t="s">
        <v>560</v>
      </c>
      <c r="H43" s="263" t="s">
        <v>562</v>
      </c>
      <c r="I43" s="260" t="s">
        <v>711</v>
      </c>
      <c r="N43" s="260">
        <v>900</v>
      </c>
    </row>
    <row r="44" spans="1:14" ht="18.75">
      <c r="A44" s="262">
        <v>803671</v>
      </c>
      <c r="B44" s="263" t="s">
        <v>916</v>
      </c>
      <c r="C44" s="263" t="s">
        <v>119</v>
      </c>
      <c r="D44" s="263" t="s">
        <v>358</v>
      </c>
      <c r="E44" s="263" t="s">
        <v>260</v>
      </c>
      <c r="F44" s="264">
        <v>33149</v>
      </c>
      <c r="G44" s="263" t="s">
        <v>632</v>
      </c>
      <c r="H44" s="263" t="s">
        <v>673</v>
      </c>
      <c r="I44" s="260" t="s">
        <v>711</v>
      </c>
      <c r="N44" s="260">
        <v>900</v>
      </c>
    </row>
    <row r="45" spans="1:14" ht="18.75">
      <c r="A45" s="262">
        <v>803673</v>
      </c>
      <c r="B45" s="263" t="s">
        <v>918</v>
      </c>
      <c r="C45" s="263" t="s">
        <v>82</v>
      </c>
      <c r="D45" s="263" t="s">
        <v>919</v>
      </c>
      <c r="E45" s="263" t="s">
        <v>260</v>
      </c>
      <c r="F45" s="264">
        <v>33365</v>
      </c>
      <c r="G45" s="263" t="s">
        <v>549</v>
      </c>
      <c r="H45" s="263" t="s">
        <v>562</v>
      </c>
      <c r="I45" s="260" t="s">
        <v>711</v>
      </c>
      <c r="N45" s="260">
        <v>900</v>
      </c>
    </row>
    <row r="46" spans="1:14" ht="18.75">
      <c r="A46" s="262">
        <v>803975</v>
      </c>
      <c r="B46" s="263" t="s">
        <v>938</v>
      </c>
      <c r="C46" s="263" t="s">
        <v>171</v>
      </c>
      <c r="D46" s="263" t="s">
        <v>384</v>
      </c>
      <c r="E46" s="263" t="s">
        <v>260</v>
      </c>
      <c r="F46" s="264">
        <v>32023</v>
      </c>
      <c r="G46" s="263" t="s">
        <v>549</v>
      </c>
      <c r="H46" s="263" t="s">
        <v>562</v>
      </c>
      <c r="I46" s="260" t="s">
        <v>711</v>
      </c>
      <c r="N46" s="260">
        <v>900</v>
      </c>
    </row>
    <row r="47" spans="1:14" ht="18.75">
      <c r="A47" s="262">
        <v>804017</v>
      </c>
      <c r="B47" s="263" t="s">
        <v>941</v>
      </c>
      <c r="C47" s="263" t="s">
        <v>775</v>
      </c>
      <c r="D47" s="263" t="s">
        <v>340</v>
      </c>
      <c r="E47" s="263" t="s">
        <v>259</v>
      </c>
      <c r="F47" s="264" t="s">
        <v>5247</v>
      </c>
      <c r="G47" s="263" t="s">
        <v>640</v>
      </c>
      <c r="H47" s="263" t="s">
        <v>562</v>
      </c>
      <c r="I47" s="260" t="s">
        <v>711</v>
      </c>
      <c r="N47" s="260">
        <v>900</v>
      </c>
    </row>
    <row r="48" spans="1:14" ht="18.75">
      <c r="A48" s="262">
        <v>804024</v>
      </c>
      <c r="B48" s="263" t="s">
        <v>942</v>
      </c>
      <c r="C48" s="263" t="s">
        <v>80</v>
      </c>
      <c r="D48" s="263" t="s">
        <v>366</v>
      </c>
      <c r="E48" s="263" t="s">
        <v>260</v>
      </c>
      <c r="F48" s="264">
        <v>32874</v>
      </c>
      <c r="G48" s="263" t="s">
        <v>571</v>
      </c>
      <c r="H48" s="263" t="s">
        <v>562</v>
      </c>
      <c r="I48" s="260" t="s">
        <v>711</v>
      </c>
      <c r="N48" s="260">
        <v>900</v>
      </c>
    </row>
    <row r="49" spans="1:14" ht="18.75">
      <c r="A49" s="262">
        <v>804216</v>
      </c>
      <c r="B49" s="263" t="s">
        <v>949</v>
      </c>
      <c r="C49" s="263" t="s">
        <v>78</v>
      </c>
      <c r="D49" s="263" t="s">
        <v>950</v>
      </c>
      <c r="E49" s="263" t="s">
        <v>259</v>
      </c>
      <c r="F49" s="264">
        <v>34773</v>
      </c>
      <c r="G49" s="263" t="s">
        <v>549</v>
      </c>
      <c r="H49" s="263" t="s">
        <v>562</v>
      </c>
      <c r="I49" s="260" t="s">
        <v>711</v>
      </c>
      <c r="N49" s="260">
        <v>900</v>
      </c>
    </row>
    <row r="50" spans="1:14" ht="18.75">
      <c r="A50" s="262">
        <v>804271</v>
      </c>
      <c r="B50" s="263" t="s">
        <v>953</v>
      </c>
      <c r="C50" s="263" t="s">
        <v>378</v>
      </c>
      <c r="D50" s="263" t="s">
        <v>573</v>
      </c>
      <c r="E50" s="263" t="s">
        <v>260</v>
      </c>
      <c r="F50" s="264">
        <v>31778</v>
      </c>
      <c r="G50" s="263" t="s">
        <v>612</v>
      </c>
      <c r="H50" s="263" t="s">
        <v>562</v>
      </c>
      <c r="I50" s="260" t="s">
        <v>711</v>
      </c>
      <c r="N50" s="260">
        <v>900</v>
      </c>
    </row>
    <row r="51" spans="1:14" ht="18.75">
      <c r="A51" s="262">
        <v>804343</v>
      </c>
      <c r="B51" s="263" t="s">
        <v>954</v>
      </c>
      <c r="C51" s="263" t="s">
        <v>955</v>
      </c>
      <c r="D51" s="263" t="s">
        <v>346</v>
      </c>
      <c r="E51" s="263" t="s">
        <v>259</v>
      </c>
      <c r="F51" s="264">
        <v>34151</v>
      </c>
      <c r="G51" s="263" t="s">
        <v>5255</v>
      </c>
      <c r="H51" s="263" t="s">
        <v>562</v>
      </c>
      <c r="I51" s="260" t="s">
        <v>711</v>
      </c>
      <c r="N51" s="260">
        <v>900</v>
      </c>
    </row>
    <row r="52" spans="1:14" ht="18.75">
      <c r="A52" s="262">
        <v>804349</v>
      </c>
      <c r="B52" s="263" t="s">
        <v>956</v>
      </c>
      <c r="C52" s="263" t="s">
        <v>152</v>
      </c>
      <c r="D52" s="263" t="s">
        <v>957</v>
      </c>
      <c r="E52" s="263" t="s">
        <v>259</v>
      </c>
      <c r="F52" s="264" t="s">
        <v>560</v>
      </c>
      <c r="G52" s="263">
        <v>29665</v>
      </c>
      <c r="H52" s="263" t="s">
        <v>562</v>
      </c>
      <c r="I52" s="260" t="s">
        <v>711</v>
      </c>
      <c r="N52" s="260">
        <v>900</v>
      </c>
    </row>
    <row r="53" spans="1:14" ht="18.75">
      <c r="A53" s="262">
        <v>804453</v>
      </c>
      <c r="B53" s="263" t="s">
        <v>967</v>
      </c>
      <c r="C53" s="265" t="s">
        <v>968</v>
      </c>
      <c r="D53" s="265" t="s">
        <v>223</v>
      </c>
      <c r="E53" s="265" t="s">
        <v>259</v>
      </c>
      <c r="F53" s="264">
        <v>34335</v>
      </c>
      <c r="G53" s="263" t="s">
        <v>612</v>
      </c>
      <c r="H53" s="263" t="s">
        <v>562</v>
      </c>
      <c r="I53" s="260" t="s">
        <v>711</v>
      </c>
      <c r="N53" s="260">
        <v>900</v>
      </c>
    </row>
    <row r="54" spans="1:14" ht="18.75">
      <c r="A54" s="262">
        <v>804525</v>
      </c>
      <c r="B54" s="263" t="s">
        <v>971</v>
      </c>
      <c r="C54" s="263" t="s">
        <v>192</v>
      </c>
      <c r="D54" s="263" t="s">
        <v>424</v>
      </c>
      <c r="E54" s="263" t="s">
        <v>259</v>
      </c>
      <c r="F54" s="264">
        <v>35267</v>
      </c>
      <c r="G54" s="263" t="s">
        <v>549</v>
      </c>
      <c r="H54" s="263" t="s">
        <v>562</v>
      </c>
      <c r="I54" s="260" t="s">
        <v>711</v>
      </c>
      <c r="N54" s="260">
        <v>900</v>
      </c>
    </row>
    <row r="55" spans="1:14" ht="18.75">
      <c r="A55" s="262">
        <v>804533</v>
      </c>
      <c r="B55" s="263" t="s">
        <v>972</v>
      </c>
      <c r="C55" s="263" t="s">
        <v>79</v>
      </c>
      <c r="D55" s="263" t="s">
        <v>727</v>
      </c>
      <c r="E55" s="263" t="s">
        <v>259</v>
      </c>
      <c r="F55" s="264">
        <v>34196</v>
      </c>
      <c r="G55" s="263" t="s">
        <v>571</v>
      </c>
      <c r="H55" s="263" t="s">
        <v>562</v>
      </c>
      <c r="I55" s="260" t="s">
        <v>711</v>
      </c>
      <c r="N55" s="260">
        <v>900</v>
      </c>
    </row>
    <row r="56" spans="1:14" ht="18.75">
      <c r="A56" s="262">
        <v>804534</v>
      </c>
      <c r="B56" s="263" t="s">
        <v>973</v>
      </c>
      <c r="C56" s="263" t="s">
        <v>151</v>
      </c>
      <c r="D56" s="263" t="s">
        <v>701</v>
      </c>
      <c r="E56" s="263" t="s">
        <v>259</v>
      </c>
      <c r="F56" s="264"/>
      <c r="G56" s="263"/>
      <c r="H56" s="263" t="s">
        <v>562</v>
      </c>
      <c r="I56" s="260" t="s">
        <v>711</v>
      </c>
      <c r="N56" s="260">
        <v>900</v>
      </c>
    </row>
    <row r="57" spans="1:14" ht="18.75">
      <c r="A57" s="262">
        <v>804549</v>
      </c>
      <c r="B57" s="263" t="s">
        <v>974</v>
      </c>
      <c r="C57" s="263" t="s">
        <v>77</v>
      </c>
      <c r="D57" s="263" t="s">
        <v>975</v>
      </c>
      <c r="E57" s="263" t="s">
        <v>259</v>
      </c>
      <c r="F57" s="264">
        <v>29989</v>
      </c>
      <c r="G57" s="263" t="s">
        <v>617</v>
      </c>
      <c r="H57" s="263" t="s">
        <v>562</v>
      </c>
      <c r="I57" s="260" t="s">
        <v>711</v>
      </c>
      <c r="N57" s="260">
        <v>900</v>
      </c>
    </row>
    <row r="58" spans="1:14" ht="18.75">
      <c r="A58" s="262">
        <v>804619</v>
      </c>
      <c r="B58" s="263" t="s">
        <v>983</v>
      </c>
      <c r="C58" s="263" t="s">
        <v>984</v>
      </c>
      <c r="D58" s="263" t="s">
        <v>985</v>
      </c>
      <c r="E58" s="263" t="s">
        <v>260</v>
      </c>
      <c r="F58" s="264">
        <v>1986</v>
      </c>
      <c r="G58" s="263" t="s">
        <v>549</v>
      </c>
      <c r="H58" s="263" t="s">
        <v>562</v>
      </c>
      <c r="I58" s="260" t="s">
        <v>711</v>
      </c>
      <c r="N58" s="260">
        <v>900</v>
      </c>
    </row>
    <row r="59" spans="1:14" ht="18.75">
      <c r="A59" s="262">
        <v>804660</v>
      </c>
      <c r="B59" s="263" t="s">
        <v>989</v>
      </c>
      <c r="C59" s="263" t="s">
        <v>77</v>
      </c>
      <c r="D59" s="263" t="s">
        <v>396</v>
      </c>
      <c r="E59" s="263" t="s">
        <v>260</v>
      </c>
      <c r="F59" s="264">
        <v>28856</v>
      </c>
      <c r="G59" s="263" t="s">
        <v>549</v>
      </c>
      <c r="H59" s="263" t="s">
        <v>562</v>
      </c>
      <c r="I59" s="260" t="s">
        <v>711</v>
      </c>
      <c r="N59" s="260">
        <v>900</v>
      </c>
    </row>
    <row r="60" spans="1:14" ht="18.75">
      <c r="A60" s="262">
        <v>804863</v>
      </c>
      <c r="B60" s="263" t="s">
        <v>1011</v>
      </c>
      <c r="C60" s="263" t="s">
        <v>806</v>
      </c>
      <c r="D60" s="263" t="s">
        <v>1012</v>
      </c>
      <c r="E60" s="263" t="s">
        <v>259</v>
      </c>
      <c r="F60" s="264" t="s">
        <v>5265</v>
      </c>
      <c r="G60" s="263" t="s">
        <v>5266</v>
      </c>
      <c r="H60" s="263" t="s">
        <v>562</v>
      </c>
      <c r="I60" s="260" t="s">
        <v>711</v>
      </c>
      <c r="N60" s="260">
        <v>900</v>
      </c>
    </row>
    <row r="61" spans="1:14" ht="18.75">
      <c r="A61" s="262">
        <v>804884</v>
      </c>
      <c r="B61" s="263" t="s">
        <v>1016</v>
      </c>
      <c r="C61" s="263" t="s">
        <v>81</v>
      </c>
      <c r="D61" s="263" t="s">
        <v>751</v>
      </c>
      <c r="E61" s="263" t="s">
        <v>260</v>
      </c>
      <c r="F61" s="264">
        <v>30630</v>
      </c>
      <c r="G61" s="263" t="s">
        <v>5267</v>
      </c>
      <c r="H61" s="263" t="s">
        <v>562</v>
      </c>
      <c r="I61" s="260" t="s">
        <v>711</v>
      </c>
      <c r="N61" s="260">
        <v>900</v>
      </c>
    </row>
    <row r="62" spans="1:14" ht="18.75">
      <c r="A62" s="262">
        <v>804911</v>
      </c>
      <c r="B62" s="263" t="s">
        <v>1019</v>
      </c>
      <c r="C62" s="263" t="s">
        <v>152</v>
      </c>
      <c r="D62" s="263" t="s">
        <v>372</v>
      </c>
      <c r="E62" s="263" t="s">
        <v>259</v>
      </c>
      <c r="F62" s="264">
        <v>31780</v>
      </c>
      <c r="G62" s="263" t="s">
        <v>570</v>
      </c>
      <c r="H62" s="263" t="s">
        <v>562</v>
      </c>
      <c r="I62" s="260" t="s">
        <v>711</v>
      </c>
      <c r="N62" s="260">
        <v>900</v>
      </c>
    </row>
    <row r="63" spans="1:14" ht="18.75">
      <c r="A63" s="262">
        <v>804948</v>
      </c>
      <c r="B63" s="263" t="s">
        <v>1023</v>
      </c>
      <c r="C63" s="265" t="s">
        <v>77</v>
      </c>
      <c r="D63" s="265" t="s">
        <v>1024</v>
      </c>
      <c r="E63" s="265" t="s">
        <v>259</v>
      </c>
      <c r="F63" s="264">
        <v>35065</v>
      </c>
      <c r="G63" s="263" t="s">
        <v>641</v>
      </c>
      <c r="H63" s="263" t="s">
        <v>562</v>
      </c>
      <c r="I63" s="260" t="s">
        <v>711</v>
      </c>
      <c r="N63" s="260">
        <v>900</v>
      </c>
    </row>
    <row r="64" spans="1:14" ht="18.75">
      <c r="A64" s="262">
        <v>804953</v>
      </c>
      <c r="B64" s="263" t="s">
        <v>1025</v>
      </c>
      <c r="C64" s="265" t="s">
        <v>1026</v>
      </c>
      <c r="D64" s="265" t="s">
        <v>753</v>
      </c>
      <c r="E64" s="265" t="s">
        <v>259</v>
      </c>
      <c r="F64" s="264">
        <v>34812</v>
      </c>
      <c r="G64" s="263" t="s">
        <v>612</v>
      </c>
      <c r="H64" s="263" t="s">
        <v>562</v>
      </c>
      <c r="I64" s="260" t="s">
        <v>711</v>
      </c>
      <c r="N64" s="260">
        <v>900</v>
      </c>
    </row>
    <row r="65" spans="1:14" ht="18.75">
      <c r="A65" s="262">
        <v>804958</v>
      </c>
      <c r="B65" s="263" t="s">
        <v>1027</v>
      </c>
      <c r="C65" s="263" t="s">
        <v>1028</v>
      </c>
      <c r="D65" s="263" t="s">
        <v>1029</v>
      </c>
      <c r="E65" s="263" t="s">
        <v>259</v>
      </c>
      <c r="F65" s="264">
        <v>35431</v>
      </c>
      <c r="G65" s="263" t="s">
        <v>612</v>
      </c>
      <c r="H65" s="263" t="s">
        <v>562</v>
      </c>
      <c r="I65" s="260" t="s">
        <v>711</v>
      </c>
      <c r="N65" s="260">
        <v>900</v>
      </c>
    </row>
    <row r="66" spans="1:14" ht="18.75">
      <c r="A66" s="262">
        <v>804984</v>
      </c>
      <c r="B66" s="263" t="s">
        <v>1035</v>
      </c>
      <c r="C66" s="263" t="s">
        <v>79</v>
      </c>
      <c r="D66" s="263" t="s">
        <v>364</v>
      </c>
      <c r="E66" s="263" t="s">
        <v>259</v>
      </c>
      <c r="F66" s="264">
        <v>35149</v>
      </c>
      <c r="G66" s="263" t="s">
        <v>549</v>
      </c>
      <c r="H66" s="263" t="s">
        <v>562</v>
      </c>
      <c r="I66" s="260" t="s">
        <v>711</v>
      </c>
      <c r="N66" s="260">
        <v>900</v>
      </c>
    </row>
    <row r="67" spans="1:14" ht="18.75">
      <c r="A67" s="262">
        <v>805010</v>
      </c>
      <c r="B67" s="263" t="s">
        <v>1043</v>
      </c>
      <c r="C67" s="263" t="s">
        <v>1044</v>
      </c>
      <c r="D67" s="263" t="s">
        <v>1045</v>
      </c>
      <c r="E67" s="263" t="s">
        <v>260</v>
      </c>
      <c r="F67" s="264">
        <v>34362</v>
      </c>
      <c r="G67" s="263" t="s">
        <v>658</v>
      </c>
      <c r="H67" s="263" t="s">
        <v>562</v>
      </c>
      <c r="I67" s="260" t="s">
        <v>711</v>
      </c>
      <c r="N67" s="260">
        <v>900</v>
      </c>
    </row>
    <row r="68" spans="1:14" ht="18.75">
      <c r="A68" s="262">
        <v>805017</v>
      </c>
      <c r="B68" s="263" t="s">
        <v>1048</v>
      </c>
      <c r="C68" s="263" t="s">
        <v>1049</v>
      </c>
      <c r="D68" s="263" t="s">
        <v>1050</v>
      </c>
      <c r="E68" s="263" t="s">
        <v>259</v>
      </c>
      <c r="F68" s="264" t="s">
        <v>5272</v>
      </c>
      <c r="G68" s="263" t="s">
        <v>549</v>
      </c>
      <c r="H68" s="263" t="s">
        <v>562</v>
      </c>
      <c r="I68" s="260" t="s">
        <v>711</v>
      </c>
      <c r="N68" s="260">
        <v>900</v>
      </c>
    </row>
    <row r="69" spans="1:14" ht="18.75">
      <c r="A69" s="262">
        <v>805040</v>
      </c>
      <c r="B69" s="263" t="s">
        <v>1056</v>
      </c>
      <c r="C69" s="263" t="s">
        <v>79</v>
      </c>
      <c r="D69" s="263" t="s">
        <v>1057</v>
      </c>
      <c r="E69" s="263" t="s">
        <v>260</v>
      </c>
      <c r="F69" s="264">
        <v>33517</v>
      </c>
      <c r="G69" s="263" t="s">
        <v>5274</v>
      </c>
      <c r="H69" s="263" t="s">
        <v>562</v>
      </c>
      <c r="I69" s="260" t="s">
        <v>711</v>
      </c>
      <c r="N69" s="260">
        <v>900</v>
      </c>
    </row>
    <row r="70" spans="1:14" ht="18.75">
      <c r="A70" s="262">
        <v>805050</v>
      </c>
      <c r="B70" s="263" t="s">
        <v>1064</v>
      </c>
      <c r="C70" s="265" t="s">
        <v>79</v>
      </c>
      <c r="D70" s="265" t="s">
        <v>904</v>
      </c>
      <c r="E70" s="265" t="s">
        <v>259</v>
      </c>
      <c r="F70" s="264">
        <v>34098</v>
      </c>
      <c r="G70" s="263" t="s">
        <v>549</v>
      </c>
      <c r="H70" s="263" t="s">
        <v>562</v>
      </c>
      <c r="I70" s="260" t="s">
        <v>711</v>
      </c>
      <c r="N70" s="260">
        <v>900</v>
      </c>
    </row>
    <row r="71" spans="1:14" ht="18.75">
      <c r="A71" s="262">
        <v>805068</v>
      </c>
      <c r="B71" s="263" t="s">
        <v>1067</v>
      </c>
      <c r="C71" s="263" t="s">
        <v>1068</v>
      </c>
      <c r="D71" s="263" t="s">
        <v>425</v>
      </c>
      <c r="E71" s="263" t="s">
        <v>259</v>
      </c>
      <c r="F71" s="264" t="s">
        <v>5275</v>
      </c>
      <c r="G71" s="263" t="s">
        <v>549</v>
      </c>
      <c r="H71" s="263" t="s">
        <v>562</v>
      </c>
      <c r="I71" s="260" t="s">
        <v>711</v>
      </c>
      <c r="N71" s="260">
        <v>900</v>
      </c>
    </row>
    <row r="72" spans="1:14" ht="18.75">
      <c r="A72" s="262">
        <v>805072</v>
      </c>
      <c r="B72" s="263" t="s">
        <v>1069</v>
      </c>
      <c r="C72" s="263" t="s">
        <v>79</v>
      </c>
      <c r="D72" s="263" t="s">
        <v>336</v>
      </c>
      <c r="E72" s="263" t="s">
        <v>260</v>
      </c>
      <c r="F72" s="264">
        <v>35494</v>
      </c>
      <c r="G72" s="263" t="s">
        <v>612</v>
      </c>
      <c r="H72" s="263" t="s">
        <v>562</v>
      </c>
      <c r="I72" s="260" t="s">
        <v>711</v>
      </c>
      <c r="N72" s="260">
        <v>900</v>
      </c>
    </row>
    <row r="73" spans="1:14" ht="18.75">
      <c r="A73" s="262">
        <v>805099</v>
      </c>
      <c r="B73" s="263" t="s">
        <v>1070</v>
      </c>
      <c r="C73" s="263" t="s">
        <v>935</v>
      </c>
      <c r="D73" s="263" t="s">
        <v>431</v>
      </c>
      <c r="E73" s="263" t="s">
        <v>260</v>
      </c>
      <c r="F73" s="264">
        <v>35065</v>
      </c>
      <c r="G73" s="263" t="s">
        <v>549</v>
      </c>
      <c r="H73" s="263" t="s">
        <v>562</v>
      </c>
      <c r="I73" s="260" t="s">
        <v>711</v>
      </c>
      <c r="N73" s="260">
        <v>900</v>
      </c>
    </row>
    <row r="74" spans="1:14" ht="18.75">
      <c r="A74" s="262">
        <v>805156</v>
      </c>
      <c r="B74" s="263" t="s">
        <v>1076</v>
      </c>
      <c r="C74" s="263" t="s">
        <v>129</v>
      </c>
      <c r="D74" s="263" t="s">
        <v>359</v>
      </c>
      <c r="E74" s="263" t="s">
        <v>260</v>
      </c>
      <c r="F74" s="264">
        <v>34954</v>
      </c>
      <c r="G74" s="263" t="s">
        <v>5279</v>
      </c>
      <c r="H74" s="263" t="s">
        <v>562</v>
      </c>
      <c r="I74" s="260" t="s">
        <v>711</v>
      </c>
      <c r="N74" s="260">
        <v>900</v>
      </c>
    </row>
    <row r="75" spans="1:14" ht="18.75">
      <c r="A75" s="262">
        <v>805189</v>
      </c>
      <c r="B75" s="263" t="s">
        <v>1084</v>
      </c>
      <c r="C75" s="263" t="s">
        <v>79</v>
      </c>
      <c r="D75" s="263" t="s">
        <v>815</v>
      </c>
      <c r="E75" s="263" t="s">
        <v>259</v>
      </c>
      <c r="F75" s="264"/>
      <c r="G75" s="263"/>
      <c r="H75" s="263" t="s">
        <v>562</v>
      </c>
      <c r="I75" s="260" t="s">
        <v>711</v>
      </c>
      <c r="N75" s="260">
        <v>900</v>
      </c>
    </row>
    <row r="76" spans="1:14" ht="18.75">
      <c r="A76" s="262">
        <v>805196</v>
      </c>
      <c r="B76" s="263" t="s">
        <v>1089</v>
      </c>
      <c r="C76" s="263" t="s">
        <v>1090</v>
      </c>
      <c r="D76" s="263" t="s">
        <v>1091</v>
      </c>
      <c r="E76" s="263" t="s">
        <v>259</v>
      </c>
      <c r="F76" s="264">
        <v>34733</v>
      </c>
      <c r="G76" s="263" t="s">
        <v>626</v>
      </c>
      <c r="H76" s="263" t="s">
        <v>673</v>
      </c>
      <c r="I76" s="260" t="s">
        <v>711</v>
      </c>
      <c r="N76" s="260">
        <v>900</v>
      </c>
    </row>
    <row r="77" spans="1:14" ht="18.75">
      <c r="A77" s="262">
        <v>805207</v>
      </c>
      <c r="B77" s="263" t="s">
        <v>1096</v>
      </c>
      <c r="C77" s="263" t="s">
        <v>1097</v>
      </c>
      <c r="D77" s="263" t="s">
        <v>709</v>
      </c>
      <c r="E77" s="263" t="s">
        <v>259</v>
      </c>
      <c r="F77" s="264">
        <v>34772</v>
      </c>
      <c r="G77" s="263" t="s">
        <v>549</v>
      </c>
      <c r="H77" s="263" t="s">
        <v>562</v>
      </c>
      <c r="I77" s="260" t="s">
        <v>711</v>
      </c>
      <c r="N77" s="260">
        <v>900</v>
      </c>
    </row>
    <row r="78" spans="1:14" ht="18.75">
      <c r="A78" s="262">
        <v>805223</v>
      </c>
      <c r="B78" s="263" t="s">
        <v>1102</v>
      </c>
      <c r="C78" s="263" t="s">
        <v>81</v>
      </c>
      <c r="D78" s="263" t="s">
        <v>378</v>
      </c>
      <c r="E78" s="263" t="s">
        <v>259</v>
      </c>
      <c r="F78" s="264">
        <v>35608</v>
      </c>
      <c r="G78" s="263" t="s">
        <v>549</v>
      </c>
      <c r="H78" s="263" t="s">
        <v>562</v>
      </c>
      <c r="I78" s="260" t="s">
        <v>711</v>
      </c>
      <c r="N78" s="260">
        <v>900</v>
      </c>
    </row>
    <row r="79" spans="1:14" ht="18.75">
      <c r="A79" s="262">
        <v>805316</v>
      </c>
      <c r="B79" s="263" t="s">
        <v>1116</v>
      </c>
      <c r="C79" s="263" t="s">
        <v>171</v>
      </c>
      <c r="D79" s="263" t="s">
        <v>1117</v>
      </c>
      <c r="E79" s="263" t="s">
        <v>260</v>
      </c>
      <c r="F79" s="264">
        <v>35065</v>
      </c>
      <c r="G79" s="263" t="s">
        <v>549</v>
      </c>
      <c r="H79" s="263" t="s">
        <v>673</v>
      </c>
      <c r="I79" s="260" t="s">
        <v>711</v>
      </c>
      <c r="N79" s="260">
        <v>900</v>
      </c>
    </row>
    <row r="80" spans="1:14" ht="18.75">
      <c r="A80" s="262">
        <v>805317</v>
      </c>
      <c r="B80" s="263" t="s">
        <v>1118</v>
      </c>
      <c r="C80" s="263" t="s">
        <v>109</v>
      </c>
      <c r="D80" s="263" t="s">
        <v>1119</v>
      </c>
      <c r="E80" s="263" t="s">
        <v>260</v>
      </c>
      <c r="F80" s="264">
        <v>35551</v>
      </c>
      <c r="G80" s="263" t="s">
        <v>549</v>
      </c>
      <c r="H80" s="263" t="s">
        <v>562</v>
      </c>
      <c r="I80" s="260" t="s">
        <v>711</v>
      </c>
      <c r="N80" s="260">
        <v>900</v>
      </c>
    </row>
    <row r="81" spans="1:14" ht="18.75">
      <c r="A81" s="262">
        <v>805343</v>
      </c>
      <c r="B81" s="263" t="s">
        <v>1125</v>
      </c>
      <c r="C81" s="265" t="s">
        <v>117</v>
      </c>
      <c r="D81" s="265" t="s">
        <v>359</v>
      </c>
      <c r="E81" s="265" t="s">
        <v>260</v>
      </c>
      <c r="F81" s="264" t="s">
        <v>5286</v>
      </c>
      <c r="G81" s="263" t="s">
        <v>549</v>
      </c>
      <c r="H81" s="263" t="s">
        <v>562</v>
      </c>
      <c r="I81" s="260" t="s">
        <v>711</v>
      </c>
      <c r="N81" s="260">
        <v>900</v>
      </c>
    </row>
    <row r="82" spans="1:14" ht="18.75">
      <c r="A82" s="262">
        <v>805352</v>
      </c>
      <c r="B82" s="263" t="s">
        <v>1127</v>
      </c>
      <c r="C82" s="263" t="s">
        <v>111</v>
      </c>
      <c r="D82" s="263" t="s">
        <v>1128</v>
      </c>
      <c r="E82" s="263" t="s">
        <v>260</v>
      </c>
      <c r="F82" s="264">
        <v>30682</v>
      </c>
      <c r="G82" s="263" t="s">
        <v>5287</v>
      </c>
      <c r="H82" s="263" t="s">
        <v>562</v>
      </c>
      <c r="I82" s="260" t="s">
        <v>711</v>
      </c>
      <c r="N82" s="260">
        <v>900</v>
      </c>
    </row>
    <row r="83" spans="1:14" ht="18.75">
      <c r="A83" s="262">
        <v>805371</v>
      </c>
      <c r="B83" s="263" t="s">
        <v>1131</v>
      </c>
      <c r="C83" s="263" t="s">
        <v>1132</v>
      </c>
      <c r="D83" s="263" t="s">
        <v>334</v>
      </c>
      <c r="E83" s="265" t="s">
        <v>260</v>
      </c>
      <c r="F83" s="266">
        <v>34232</v>
      </c>
      <c r="G83" s="266" t="s">
        <v>5260</v>
      </c>
      <c r="H83" s="263" t="s">
        <v>562</v>
      </c>
      <c r="I83" s="260" t="s">
        <v>711</v>
      </c>
      <c r="N83" s="260">
        <v>900</v>
      </c>
    </row>
    <row r="84" spans="1:14" ht="18.75">
      <c r="A84" s="262">
        <v>805478</v>
      </c>
      <c r="B84" s="263" t="s">
        <v>1145</v>
      </c>
      <c r="C84" s="263" t="s">
        <v>96</v>
      </c>
      <c r="D84" s="263" t="s">
        <v>1146</v>
      </c>
      <c r="E84" s="263" t="s">
        <v>260</v>
      </c>
      <c r="F84" s="266">
        <v>33926</v>
      </c>
      <c r="G84" s="263" t="s">
        <v>569</v>
      </c>
      <c r="H84" s="263" t="s">
        <v>562</v>
      </c>
      <c r="I84" s="260" t="s">
        <v>711</v>
      </c>
      <c r="N84" s="260">
        <v>900</v>
      </c>
    </row>
    <row r="85" spans="1:14" ht="18.75">
      <c r="A85" s="262">
        <v>805568</v>
      </c>
      <c r="B85" s="263" t="s">
        <v>1156</v>
      </c>
      <c r="C85" s="263" t="s">
        <v>129</v>
      </c>
      <c r="D85" s="263" t="s">
        <v>336</v>
      </c>
      <c r="E85" s="263" t="s">
        <v>259</v>
      </c>
      <c r="F85" s="264">
        <v>34125</v>
      </c>
      <c r="G85" s="263" t="s">
        <v>549</v>
      </c>
      <c r="H85" s="263" t="s">
        <v>562</v>
      </c>
      <c r="I85" s="260" t="s">
        <v>711</v>
      </c>
      <c r="N85" s="260">
        <v>900</v>
      </c>
    </row>
    <row r="86" spans="1:14" ht="18.75">
      <c r="A86" s="262">
        <v>805608</v>
      </c>
      <c r="B86" s="263" t="s">
        <v>1160</v>
      </c>
      <c r="C86" s="263" t="s">
        <v>112</v>
      </c>
      <c r="D86" s="263" t="s">
        <v>371</v>
      </c>
      <c r="E86" s="263" t="s">
        <v>259</v>
      </c>
      <c r="F86" s="266">
        <v>34563</v>
      </c>
      <c r="G86" s="266" t="s">
        <v>5292</v>
      </c>
      <c r="H86" s="263" t="s">
        <v>562</v>
      </c>
      <c r="I86" s="260" t="s">
        <v>711</v>
      </c>
      <c r="N86" s="260">
        <v>900</v>
      </c>
    </row>
    <row r="87" spans="1:14" ht="18.75">
      <c r="A87" s="262">
        <v>805626</v>
      </c>
      <c r="B87" s="263" t="s">
        <v>1163</v>
      </c>
      <c r="C87" s="263" t="s">
        <v>165</v>
      </c>
      <c r="D87" s="263" t="s">
        <v>1164</v>
      </c>
      <c r="E87" s="263" t="s">
        <v>259</v>
      </c>
      <c r="F87" s="264">
        <v>35065</v>
      </c>
      <c r="G87" s="263" t="s">
        <v>5295</v>
      </c>
      <c r="H87" s="263" t="s">
        <v>562</v>
      </c>
      <c r="I87" s="260" t="s">
        <v>711</v>
      </c>
      <c r="N87" s="260">
        <v>900</v>
      </c>
    </row>
    <row r="88" spans="1:14" ht="18.75">
      <c r="A88" s="262">
        <v>805658</v>
      </c>
      <c r="B88" s="263" t="s">
        <v>1169</v>
      </c>
      <c r="C88" s="263" t="s">
        <v>1170</v>
      </c>
      <c r="D88" s="263" t="s">
        <v>338</v>
      </c>
      <c r="E88" s="263" t="s">
        <v>259</v>
      </c>
      <c r="F88" s="264">
        <v>36188</v>
      </c>
      <c r="G88" s="263" t="s">
        <v>5238</v>
      </c>
      <c r="H88" s="263" t="s">
        <v>562</v>
      </c>
      <c r="I88" s="260" t="s">
        <v>711</v>
      </c>
      <c r="N88" s="260">
        <v>900</v>
      </c>
    </row>
    <row r="89" spans="1:14" ht="18.75">
      <c r="A89" s="262">
        <v>805687</v>
      </c>
      <c r="B89" s="263" t="s">
        <v>1172</v>
      </c>
      <c r="C89" s="263" t="s">
        <v>1173</v>
      </c>
      <c r="D89" s="263" t="s">
        <v>332</v>
      </c>
      <c r="E89" s="263" t="s">
        <v>260</v>
      </c>
      <c r="F89" s="264" t="s">
        <v>5298</v>
      </c>
      <c r="G89" s="263" t="s">
        <v>549</v>
      </c>
      <c r="H89" s="263" t="s">
        <v>562</v>
      </c>
      <c r="I89" s="260" t="s">
        <v>711</v>
      </c>
      <c r="N89" s="260">
        <v>900</v>
      </c>
    </row>
    <row r="90" spans="1:14" ht="18.75">
      <c r="A90" s="262">
        <v>805688</v>
      </c>
      <c r="B90" s="263" t="s">
        <v>1174</v>
      </c>
      <c r="C90" s="263" t="s">
        <v>126</v>
      </c>
      <c r="D90" s="263" t="s">
        <v>334</v>
      </c>
      <c r="E90" s="263" t="s">
        <v>260</v>
      </c>
      <c r="F90" s="264">
        <v>33714</v>
      </c>
      <c r="G90" s="263" t="s">
        <v>549</v>
      </c>
      <c r="H90" s="263" t="s">
        <v>562</v>
      </c>
      <c r="I90" s="260" t="s">
        <v>711</v>
      </c>
      <c r="N90" s="260">
        <v>900</v>
      </c>
    </row>
    <row r="91" spans="1:14" ht="18.75">
      <c r="A91" s="262">
        <v>805689</v>
      </c>
      <c r="B91" s="263" t="s">
        <v>1175</v>
      </c>
      <c r="C91" s="263" t="s">
        <v>77</v>
      </c>
      <c r="D91" s="263" t="s">
        <v>1176</v>
      </c>
      <c r="E91" s="263" t="s">
        <v>260</v>
      </c>
      <c r="F91" s="264">
        <v>35125</v>
      </c>
      <c r="G91" s="263" t="s">
        <v>5206</v>
      </c>
      <c r="H91" s="263" t="s">
        <v>562</v>
      </c>
      <c r="I91" s="260" t="s">
        <v>711</v>
      </c>
      <c r="N91" s="260">
        <v>900</v>
      </c>
    </row>
    <row r="92" spans="1:14" ht="18.75">
      <c r="A92" s="262">
        <v>805698</v>
      </c>
      <c r="B92" s="263" t="s">
        <v>1179</v>
      </c>
      <c r="C92" s="263" t="s">
        <v>176</v>
      </c>
      <c r="D92" s="263" t="s">
        <v>710</v>
      </c>
      <c r="E92" s="263" t="s">
        <v>259</v>
      </c>
      <c r="F92" s="264">
        <v>35065</v>
      </c>
      <c r="G92" s="263" t="s">
        <v>549</v>
      </c>
      <c r="H92" s="263" t="s">
        <v>562</v>
      </c>
      <c r="I92" s="260" t="s">
        <v>711</v>
      </c>
      <c r="N92" s="260">
        <v>900</v>
      </c>
    </row>
    <row r="93" spans="1:14" ht="18.75">
      <c r="A93" s="262">
        <v>805766</v>
      </c>
      <c r="B93" s="263" t="s">
        <v>1188</v>
      </c>
      <c r="C93" s="263" t="s">
        <v>889</v>
      </c>
      <c r="D93" s="263" t="s">
        <v>452</v>
      </c>
      <c r="E93" s="263" t="s">
        <v>259</v>
      </c>
      <c r="F93" s="264" t="s">
        <v>5299</v>
      </c>
      <c r="G93" s="267" t="s">
        <v>549</v>
      </c>
      <c r="H93" s="263" t="s">
        <v>562</v>
      </c>
      <c r="I93" s="260" t="s">
        <v>711</v>
      </c>
      <c r="N93" s="260">
        <v>900</v>
      </c>
    </row>
    <row r="94" spans="1:14" ht="18.75">
      <c r="A94" s="262">
        <v>805888</v>
      </c>
      <c r="B94" s="263" t="s">
        <v>1204</v>
      </c>
      <c r="C94" s="263" t="s">
        <v>966</v>
      </c>
      <c r="D94" s="263" t="s">
        <v>1205</v>
      </c>
      <c r="E94" s="263" t="s">
        <v>260</v>
      </c>
      <c r="F94" s="264">
        <v>34827</v>
      </c>
      <c r="G94" s="263" t="s">
        <v>612</v>
      </c>
      <c r="H94" s="263" t="s">
        <v>562</v>
      </c>
      <c r="I94" s="260" t="s">
        <v>711</v>
      </c>
      <c r="N94" s="260">
        <v>900</v>
      </c>
    </row>
    <row r="95" spans="1:14" ht="18.75">
      <c r="A95" s="262">
        <v>805933</v>
      </c>
      <c r="B95" s="263" t="s">
        <v>1216</v>
      </c>
      <c r="C95" s="265" t="s">
        <v>1106</v>
      </c>
      <c r="D95" s="265" t="s">
        <v>1217</v>
      </c>
      <c r="E95" s="265" t="s">
        <v>259</v>
      </c>
      <c r="F95" s="264">
        <v>34558</v>
      </c>
      <c r="G95" s="263" t="s">
        <v>5246</v>
      </c>
      <c r="H95" s="263" t="s">
        <v>562</v>
      </c>
      <c r="I95" s="260" t="s">
        <v>711</v>
      </c>
      <c r="N95" s="260">
        <v>900</v>
      </c>
    </row>
    <row r="96" spans="1:14" ht="18.75">
      <c r="A96" s="262">
        <v>805983</v>
      </c>
      <c r="B96" s="263" t="s">
        <v>1223</v>
      </c>
      <c r="C96" s="263" t="s">
        <v>906</v>
      </c>
      <c r="D96" s="263" t="s">
        <v>388</v>
      </c>
      <c r="E96" s="263" t="s">
        <v>259</v>
      </c>
      <c r="F96" s="264">
        <v>35204</v>
      </c>
      <c r="G96" s="263" t="s">
        <v>549</v>
      </c>
      <c r="H96" s="263" t="s">
        <v>562</v>
      </c>
      <c r="I96" s="260" t="s">
        <v>711</v>
      </c>
      <c r="N96" s="260">
        <v>900</v>
      </c>
    </row>
    <row r="97" spans="1:14" ht="18.75">
      <c r="A97" s="262">
        <v>805994</v>
      </c>
      <c r="B97" s="263" t="s">
        <v>1225</v>
      </c>
      <c r="C97" s="265" t="s">
        <v>1226</v>
      </c>
      <c r="D97" s="265" t="s">
        <v>430</v>
      </c>
      <c r="E97" s="265" t="s">
        <v>259</v>
      </c>
      <c r="F97" s="264">
        <v>30397</v>
      </c>
      <c r="G97" s="263" t="s">
        <v>549</v>
      </c>
      <c r="H97" s="263" t="s">
        <v>562</v>
      </c>
      <c r="I97" s="260" t="s">
        <v>711</v>
      </c>
      <c r="N97" s="260">
        <v>900</v>
      </c>
    </row>
    <row r="98" spans="1:14" ht="18.75">
      <c r="A98" s="262">
        <v>806039</v>
      </c>
      <c r="B98" s="263" t="s">
        <v>1232</v>
      </c>
      <c r="C98" s="263" t="s">
        <v>217</v>
      </c>
      <c r="D98" s="263" t="s">
        <v>360</v>
      </c>
      <c r="E98" s="263" t="s">
        <v>259</v>
      </c>
      <c r="F98" s="264">
        <v>34158</v>
      </c>
      <c r="G98" s="263" t="s">
        <v>549</v>
      </c>
      <c r="H98" s="263" t="s">
        <v>562</v>
      </c>
      <c r="I98" s="260" t="s">
        <v>711</v>
      </c>
      <c r="N98" s="260">
        <v>900</v>
      </c>
    </row>
    <row r="99" spans="1:14" ht="18.75">
      <c r="A99" s="262">
        <v>806052</v>
      </c>
      <c r="B99" s="263" t="s">
        <v>1234</v>
      </c>
      <c r="C99" s="263" t="s">
        <v>1235</v>
      </c>
      <c r="D99" s="263" t="s">
        <v>356</v>
      </c>
      <c r="E99" s="263" t="s">
        <v>259</v>
      </c>
      <c r="F99" s="264">
        <v>35065</v>
      </c>
      <c r="G99" s="263" t="s">
        <v>5303</v>
      </c>
      <c r="H99" s="263" t="s">
        <v>562</v>
      </c>
      <c r="I99" s="260" t="s">
        <v>711</v>
      </c>
      <c r="N99" s="260">
        <v>900</v>
      </c>
    </row>
    <row r="100" spans="1:14" ht="18.75">
      <c r="A100" s="262">
        <v>806092</v>
      </c>
      <c r="B100" s="263" t="s">
        <v>1240</v>
      </c>
      <c r="C100" s="263" t="s">
        <v>798</v>
      </c>
      <c r="D100" s="263" t="s">
        <v>1241</v>
      </c>
      <c r="E100" s="263" t="s">
        <v>259</v>
      </c>
      <c r="F100" s="264">
        <v>34076</v>
      </c>
      <c r="G100" s="263" t="s">
        <v>612</v>
      </c>
      <c r="H100" s="263" t="s">
        <v>562</v>
      </c>
      <c r="I100" s="260" t="s">
        <v>711</v>
      </c>
      <c r="N100" s="260">
        <v>900</v>
      </c>
    </row>
    <row r="101" spans="1:14" ht="18.75">
      <c r="A101" s="262">
        <v>806131</v>
      </c>
      <c r="B101" s="263" t="s">
        <v>1245</v>
      </c>
      <c r="C101" s="265" t="s">
        <v>1246</v>
      </c>
      <c r="D101" s="265" t="s">
        <v>375</v>
      </c>
      <c r="E101" s="265" t="s">
        <v>259</v>
      </c>
      <c r="F101" s="266">
        <v>35431</v>
      </c>
      <c r="G101" s="267" t="s">
        <v>549</v>
      </c>
      <c r="H101" s="263" t="s">
        <v>562</v>
      </c>
      <c r="I101" s="260" t="s">
        <v>711</v>
      </c>
      <c r="N101" s="260">
        <v>900</v>
      </c>
    </row>
    <row r="102" spans="1:14" ht="18.75">
      <c r="A102" s="262">
        <v>806206</v>
      </c>
      <c r="B102" s="263" t="s">
        <v>1252</v>
      </c>
      <c r="C102" s="263" t="s">
        <v>1253</v>
      </c>
      <c r="D102" s="263" t="s">
        <v>1254</v>
      </c>
      <c r="E102" s="263" t="s">
        <v>259</v>
      </c>
      <c r="F102" s="264">
        <v>29491</v>
      </c>
      <c r="G102" s="263" t="s">
        <v>549</v>
      </c>
      <c r="H102" s="263" t="s">
        <v>562</v>
      </c>
      <c r="I102" s="260" t="s">
        <v>711</v>
      </c>
      <c r="N102" s="260">
        <v>900</v>
      </c>
    </row>
    <row r="103" spans="1:14" ht="18.75">
      <c r="A103" s="262">
        <v>806222</v>
      </c>
      <c r="B103" s="263" t="s">
        <v>1257</v>
      </c>
      <c r="C103" s="263" t="s">
        <v>79</v>
      </c>
      <c r="D103" s="263" t="s">
        <v>350</v>
      </c>
      <c r="E103" s="263" t="s">
        <v>260</v>
      </c>
      <c r="F103" s="264">
        <v>31746</v>
      </c>
      <c r="G103" s="263" t="s">
        <v>549</v>
      </c>
      <c r="H103" s="263" t="s">
        <v>562</v>
      </c>
      <c r="I103" s="260" t="s">
        <v>711</v>
      </c>
      <c r="N103" s="260">
        <v>900</v>
      </c>
    </row>
    <row r="104" spans="1:14" ht="18.75">
      <c r="A104" s="262">
        <v>806241</v>
      </c>
      <c r="B104" s="263" t="s">
        <v>1261</v>
      </c>
      <c r="C104" s="263" t="s">
        <v>105</v>
      </c>
      <c r="D104" s="263" t="s">
        <v>1262</v>
      </c>
      <c r="E104" s="263" t="s">
        <v>259</v>
      </c>
      <c r="F104" s="264">
        <v>32998</v>
      </c>
      <c r="G104" s="263" t="s">
        <v>549</v>
      </c>
      <c r="H104" s="263" t="s">
        <v>562</v>
      </c>
      <c r="I104" s="260" t="s">
        <v>711</v>
      </c>
      <c r="N104" s="260">
        <v>900</v>
      </c>
    </row>
    <row r="105" spans="1:14" ht="18.75">
      <c r="A105" s="262">
        <v>806273</v>
      </c>
      <c r="B105" s="263" t="s">
        <v>1266</v>
      </c>
      <c r="C105" s="265" t="s">
        <v>1267</v>
      </c>
      <c r="D105" s="265" t="s">
        <v>422</v>
      </c>
      <c r="E105" s="265" t="s">
        <v>260</v>
      </c>
      <c r="F105" s="264">
        <v>35805</v>
      </c>
      <c r="G105" s="263" t="s">
        <v>637</v>
      </c>
      <c r="H105" s="263" t="s">
        <v>562</v>
      </c>
      <c r="I105" s="260" t="s">
        <v>711</v>
      </c>
      <c r="N105" s="260">
        <v>900</v>
      </c>
    </row>
    <row r="106" spans="1:14" ht="18.75">
      <c r="A106" s="262">
        <v>806308</v>
      </c>
      <c r="B106" s="263" t="s">
        <v>1268</v>
      </c>
      <c r="C106" s="263" t="s">
        <v>97</v>
      </c>
      <c r="D106" s="263" t="s">
        <v>127</v>
      </c>
      <c r="E106" s="263" t="s">
        <v>259</v>
      </c>
      <c r="F106" s="264">
        <v>35301</v>
      </c>
      <c r="G106" s="263" t="s">
        <v>549</v>
      </c>
      <c r="H106" s="263" t="s">
        <v>562</v>
      </c>
      <c r="I106" s="260" t="s">
        <v>711</v>
      </c>
      <c r="N106" s="260">
        <v>900</v>
      </c>
    </row>
    <row r="107" spans="1:14" ht="18.75">
      <c r="A107" s="262">
        <v>806329</v>
      </c>
      <c r="B107" s="263" t="s">
        <v>1271</v>
      </c>
      <c r="C107" s="263" t="s">
        <v>79</v>
      </c>
      <c r="D107" s="263" t="s">
        <v>347</v>
      </c>
      <c r="E107" s="263" t="s">
        <v>260</v>
      </c>
      <c r="F107" s="264">
        <v>30646</v>
      </c>
      <c r="G107" s="263" t="s">
        <v>612</v>
      </c>
      <c r="H107" s="263" t="s">
        <v>562</v>
      </c>
      <c r="I107" s="260" t="s">
        <v>711</v>
      </c>
      <c r="N107" s="260">
        <v>900</v>
      </c>
    </row>
    <row r="108" spans="1:14" ht="18.75">
      <c r="A108" s="262">
        <v>806394</v>
      </c>
      <c r="B108" s="263" t="s">
        <v>1282</v>
      </c>
      <c r="C108" s="263" t="s">
        <v>111</v>
      </c>
      <c r="D108" s="263" t="s">
        <v>241</v>
      </c>
      <c r="E108" s="263" t="s">
        <v>259</v>
      </c>
      <c r="F108" s="264">
        <v>1984</v>
      </c>
      <c r="G108" s="263" t="s">
        <v>5314</v>
      </c>
      <c r="H108" s="263" t="s">
        <v>562</v>
      </c>
      <c r="I108" s="260" t="s">
        <v>711</v>
      </c>
      <c r="N108" s="260">
        <v>900</v>
      </c>
    </row>
    <row r="109" spans="1:14" ht="18.75">
      <c r="A109" s="262">
        <v>806445</v>
      </c>
      <c r="B109" s="263" t="s">
        <v>1288</v>
      </c>
      <c r="C109" s="263" t="s">
        <v>101</v>
      </c>
      <c r="D109" s="263" t="s">
        <v>1289</v>
      </c>
      <c r="E109" s="263" t="s">
        <v>259</v>
      </c>
      <c r="F109" s="264">
        <v>34335</v>
      </c>
      <c r="G109" s="263" t="s">
        <v>549</v>
      </c>
      <c r="H109" s="263" t="s">
        <v>562</v>
      </c>
      <c r="I109" s="260" t="s">
        <v>711</v>
      </c>
      <c r="N109" s="260">
        <v>900</v>
      </c>
    </row>
    <row r="110" spans="1:14" ht="18.75">
      <c r="A110" s="262">
        <v>806543</v>
      </c>
      <c r="B110" s="263" t="s">
        <v>1297</v>
      </c>
      <c r="C110" s="263" t="s">
        <v>198</v>
      </c>
      <c r="D110" s="263" t="s">
        <v>448</v>
      </c>
      <c r="E110" s="263" t="s">
        <v>259</v>
      </c>
      <c r="F110" s="264">
        <v>31778</v>
      </c>
      <c r="G110" s="263" t="s">
        <v>612</v>
      </c>
      <c r="H110" s="263" t="s">
        <v>562</v>
      </c>
      <c r="I110" s="260" t="s">
        <v>711</v>
      </c>
      <c r="N110" s="260">
        <v>900</v>
      </c>
    </row>
    <row r="111" spans="1:14" ht="18.75">
      <c r="A111" s="262">
        <v>806551</v>
      </c>
      <c r="B111" s="263" t="s">
        <v>1299</v>
      </c>
      <c r="C111" s="263" t="s">
        <v>1300</v>
      </c>
      <c r="D111" s="263" t="s">
        <v>414</v>
      </c>
      <c r="E111" s="263" t="s">
        <v>259</v>
      </c>
      <c r="F111" s="264">
        <v>31837</v>
      </c>
      <c r="G111" s="263" t="s">
        <v>549</v>
      </c>
      <c r="H111" s="263" t="s">
        <v>562</v>
      </c>
      <c r="I111" s="260" t="s">
        <v>711</v>
      </c>
      <c r="N111" s="260">
        <v>900</v>
      </c>
    </row>
    <row r="112" spans="1:14" ht="18.75">
      <c r="A112" s="262">
        <v>806565</v>
      </c>
      <c r="B112" s="263" t="s">
        <v>1221</v>
      </c>
      <c r="C112" s="263" t="s">
        <v>140</v>
      </c>
      <c r="D112" s="263" t="s">
        <v>344</v>
      </c>
      <c r="E112" s="263" t="s">
        <v>259</v>
      </c>
      <c r="F112" s="264" t="s">
        <v>5317</v>
      </c>
      <c r="G112" s="263" t="s">
        <v>646</v>
      </c>
      <c r="H112" s="263" t="s">
        <v>673</v>
      </c>
      <c r="I112" s="260" t="s">
        <v>711</v>
      </c>
      <c r="N112" s="260">
        <v>900</v>
      </c>
    </row>
    <row r="113" spans="1:14" ht="18.75">
      <c r="A113" s="262">
        <v>806639</v>
      </c>
      <c r="B113" s="263" t="s">
        <v>1311</v>
      </c>
      <c r="C113" s="263" t="s">
        <v>1312</v>
      </c>
      <c r="D113" s="263" t="s">
        <v>341</v>
      </c>
      <c r="E113" s="263" t="s">
        <v>259</v>
      </c>
      <c r="F113" s="264">
        <v>36161</v>
      </c>
      <c r="G113" s="263" t="s">
        <v>5318</v>
      </c>
      <c r="H113" s="263" t="s">
        <v>562</v>
      </c>
      <c r="I113" s="260" t="s">
        <v>711</v>
      </c>
      <c r="N113" s="260">
        <v>900</v>
      </c>
    </row>
    <row r="114" spans="1:14" ht="18.75">
      <c r="A114" s="262">
        <v>806680</v>
      </c>
      <c r="B114" s="263" t="s">
        <v>1319</v>
      </c>
      <c r="C114" s="263" t="s">
        <v>85</v>
      </c>
      <c r="D114" s="263" t="s">
        <v>382</v>
      </c>
      <c r="E114" s="263" t="s">
        <v>259</v>
      </c>
      <c r="F114" s="266" t="s">
        <v>5319</v>
      </c>
      <c r="G114" s="266" t="s">
        <v>5237</v>
      </c>
      <c r="H114" s="263" t="s">
        <v>562</v>
      </c>
      <c r="I114" s="260" t="s">
        <v>711</v>
      </c>
      <c r="N114" s="260">
        <v>900</v>
      </c>
    </row>
    <row r="115" spans="1:14" ht="18.75">
      <c r="A115" s="262">
        <v>806692</v>
      </c>
      <c r="B115" s="263" t="s">
        <v>914</v>
      </c>
      <c r="C115" s="263" t="s">
        <v>149</v>
      </c>
      <c r="D115" s="263" t="s">
        <v>367</v>
      </c>
      <c r="E115" s="263" t="s">
        <v>259</v>
      </c>
      <c r="F115" s="264">
        <v>1997</v>
      </c>
      <c r="G115" s="263" t="s">
        <v>5320</v>
      </c>
      <c r="H115" s="263" t="s">
        <v>673</v>
      </c>
      <c r="I115" s="260" t="s">
        <v>711</v>
      </c>
      <c r="N115" s="260">
        <v>900</v>
      </c>
    </row>
    <row r="116" spans="1:14" ht="18.75">
      <c r="A116" s="262">
        <v>806695</v>
      </c>
      <c r="B116" s="263" t="s">
        <v>1321</v>
      </c>
      <c r="C116" s="263" t="s">
        <v>1322</v>
      </c>
      <c r="D116" s="263" t="s">
        <v>1051</v>
      </c>
      <c r="E116" s="263" t="s">
        <v>259</v>
      </c>
      <c r="F116" s="266">
        <v>35796</v>
      </c>
      <c r="G116" s="266" t="s">
        <v>549</v>
      </c>
      <c r="H116" s="263" t="s">
        <v>562</v>
      </c>
      <c r="I116" s="260" t="s">
        <v>711</v>
      </c>
      <c r="N116" s="260">
        <v>900</v>
      </c>
    </row>
    <row r="117" spans="1:14" ht="18.75">
      <c r="A117" s="262">
        <v>806725</v>
      </c>
      <c r="B117" s="263" t="s">
        <v>1328</v>
      </c>
      <c r="C117" s="263" t="s">
        <v>144</v>
      </c>
      <c r="D117" s="263" t="s">
        <v>333</v>
      </c>
      <c r="E117" s="263" t="s">
        <v>260</v>
      </c>
      <c r="F117" s="264">
        <v>35916</v>
      </c>
      <c r="G117" s="263" t="s">
        <v>549</v>
      </c>
      <c r="H117" s="263" t="s">
        <v>562</v>
      </c>
      <c r="I117" s="260" t="s">
        <v>711</v>
      </c>
      <c r="N117" s="260">
        <v>900</v>
      </c>
    </row>
    <row r="118" spans="1:14" ht="18.75">
      <c r="A118" s="262">
        <v>806728</v>
      </c>
      <c r="B118" s="263" t="s">
        <v>1329</v>
      </c>
      <c r="C118" s="265" t="s">
        <v>106</v>
      </c>
      <c r="D118" s="265" t="s">
        <v>342</v>
      </c>
      <c r="E118" s="265" t="s">
        <v>260</v>
      </c>
      <c r="F118" s="264">
        <v>35999</v>
      </c>
      <c r="G118" s="263" t="s">
        <v>5224</v>
      </c>
      <c r="H118" s="263" t="s">
        <v>562</v>
      </c>
      <c r="I118" s="260" t="s">
        <v>711</v>
      </c>
      <c r="N118" s="260">
        <v>900</v>
      </c>
    </row>
    <row r="119" spans="1:14" ht="18.75">
      <c r="A119" s="262">
        <v>806732</v>
      </c>
      <c r="B119" s="263" t="s">
        <v>1330</v>
      </c>
      <c r="C119" s="263" t="s">
        <v>1331</v>
      </c>
      <c r="D119" s="263" t="s">
        <v>1332</v>
      </c>
      <c r="E119" s="263" t="s">
        <v>259</v>
      </c>
      <c r="F119" s="264">
        <v>35513</v>
      </c>
      <c r="G119" s="263" t="s">
        <v>612</v>
      </c>
      <c r="H119" s="263" t="s">
        <v>562</v>
      </c>
      <c r="I119" s="260" t="s">
        <v>711</v>
      </c>
      <c r="N119" s="260">
        <v>900</v>
      </c>
    </row>
    <row r="120" spans="1:14" ht="18.75">
      <c r="A120" s="262">
        <v>806772</v>
      </c>
      <c r="B120" s="263" t="s">
        <v>1343</v>
      </c>
      <c r="C120" s="263" t="s">
        <v>1293</v>
      </c>
      <c r="D120" s="263" t="s">
        <v>1087</v>
      </c>
      <c r="E120" s="263" t="s">
        <v>259</v>
      </c>
      <c r="F120" s="264">
        <v>32910</v>
      </c>
      <c r="G120" s="263" t="s">
        <v>549</v>
      </c>
      <c r="H120" s="263" t="s">
        <v>562</v>
      </c>
      <c r="I120" s="260" t="s">
        <v>711</v>
      </c>
      <c r="N120" s="260">
        <v>900</v>
      </c>
    </row>
    <row r="121" spans="1:14" ht="18.75">
      <c r="A121" s="262">
        <v>806792</v>
      </c>
      <c r="B121" s="263" t="s">
        <v>1347</v>
      </c>
      <c r="C121" s="263" t="s">
        <v>182</v>
      </c>
      <c r="D121" s="263" t="s">
        <v>1348</v>
      </c>
      <c r="E121" s="263" t="s">
        <v>260</v>
      </c>
      <c r="F121" s="264">
        <v>34632</v>
      </c>
      <c r="G121" s="263" t="s">
        <v>646</v>
      </c>
      <c r="H121" s="263" t="s">
        <v>562</v>
      </c>
      <c r="I121" s="260" t="s">
        <v>711</v>
      </c>
      <c r="N121" s="260">
        <v>900</v>
      </c>
    </row>
    <row r="122" spans="1:14" ht="18.75">
      <c r="A122" s="262">
        <v>806814</v>
      </c>
      <c r="B122" s="263" t="s">
        <v>1355</v>
      </c>
      <c r="C122" s="265" t="s">
        <v>231</v>
      </c>
      <c r="D122" s="265" t="s">
        <v>342</v>
      </c>
      <c r="E122" s="265" t="s">
        <v>259</v>
      </c>
      <c r="F122" s="264">
        <v>28000</v>
      </c>
      <c r="G122" s="263" t="s">
        <v>549</v>
      </c>
      <c r="H122" s="263" t="s">
        <v>562</v>
      </c>
      <c r="I122" s="260" t="s">
        <v>711</v>
      </c>
      <c r="N122" s="260">
        <v>900</v>
      </c>
    </row>
    <row r="123" spans="1:14" ht="18.75">
      <c r="A123" s="262">
        <v>806841</v>
      </c>
      <c r="B123" s="263" t="s">
        <v>1360</v>
      </c>
      <c r="C123" s="265" t="s">
        <v>122</v>
      </c>
      <c r="D123" s="265" t="s">
        <v>377</v>
      </c>
      <c r="E123" s="265" t="s">
        <v>260</v>
      </c>
      <c r="F123" s="264"/>
      <c r="G123" s="263">
        <v>0</v>
      </c>
      <c r="H123" s="263" t="s">
        <v>562</v>
      </c>
      <c r="I123" s="260" t="s">
        <v>711</v>
      </c>
      <c r="N123" s="260">
        <v>900</v>
      </c>
    </row>
    <row r="124" spans="1:14" ht="18.75">
      <c r="A124" s="262">
        <v>806853</v>
      </c>
      <c r="B124" s="263" t="s">
        <v>1361</v>
      </c>
      <c r="C124" s="263" t="s">
        <v>1362</v>
      </c>
      <c r="D124" s="263" t="s">
        <v>1363</v>
      </c>
      <c r="E124" s="263" t="s">
        <v>259</v>
      </c>
      <c r="F124" s="264">
        <v>35576</v>
      </c>
      <c r="G124" s="263" t="s">
        <v>621</v>
      </c>
      <c r="H124" s="263" t="s">
        <v>562</v>
      </c>
      <c r="I124" s="260" t="s">
        <v>711</v>
      </c>
      <c r="N124" s="260">
        <v>900</v>
      </c>
    </row>
    <row r="125" spans="1:14" ht="18.75">
      <c r="A125" s="262">
        <v>806887</v>
      </c>
      <c r="B125" s="263" t="s">
        <v>1368</v>
      </c>
      <c r="C125" s="263" t="s">
        <v>142</v>
      </c>
      <c r="D125" s="263" t="s">
        <v>1369</v>
      </c>
      <c r="E125" s="263" t="s">
        <v>260</v>
      </c>
      <c r="F125" s="264">
        <v>35855</v>
      </c>
      <c r="G125" s="263" t="s">
        <v>549</v>
      </c>
      <c r="H125" s="263" t="s">
        <v>562</v>
      </c>
      <c r="I125" s="260" t="s">
        <v>711</v>
      </c>
      <c r="N125" s="260">
        <v>900</v>
      </c>
    </row>
    <row r="126" spans="1:14" ht="18.75">
      <c r="A126" s="262">
        <v>806909</v>
      </c>
      <c r="B126" s="263" t="s">
        <v>1376</v>
      </c>
      <c r="C126" s="263" t="s">
        <v>82</v>
      </c>
      <c r="D126" s="263" t="s">
        <v>335</v>
      </c>
      <c r="E126" s="263" t="s">
        <v>259</v>
      </c>
      <c r="F126" s="264">
        <v>35557</v>
      </c>
      <c r="G126" s="263" t="s">
        <v>549</v>
      </c>
      <c r="H126" s="263" t="s">
        <v>562</v>
      </c>
      <c r="I126" s="260" t="s">
        <v>711</v>
      </c>
      <c r="N126" s="260">
        <v>900</v>
      </c>
    </row>
    <row r="127" spans="1:14" ht="18.75">
      <c r="A127" s="262">
        <v>806918</v>
      </c>
      <c r="B127" s="263" t="s">
        <v>1379</v>
      </c>
      <c r="C127" s="263" t="s">
        <v>79</v>
      </c>
      <c r="D127" s="263" t="s">
        <v>371</v>
      </c>
      <c r="E127" s="263" t="s">
        <v>260</v>
      </c>
      <c r="F127" s="264" t="s">
        <v>5328</v>
      </c>
      <c r="G127" s="263" t="s">
        <v>663</v>
      </c>
      <c r="H127" s="263" t="s">
        <v>562</v>
      </c>
      <c r="I127" s="260" t="s">
        <v>711</v>
      </c>
      <c r="N127" s="260">
        <v>900</v>
      </c>
    </row>
    <row r="128" spans="1:14" ht="18.75">
      <c r="A128" s="262">
        <v>806919</v>
      </c>
      <c r="B128" s="263" t="s">
        <v>1380</v>
      </c>
      <c r="C128" s="265" t="s">
        <v>75</v>
      </c>
      <c r="D128" s="265" t="s">
        <v>1381</v>
      </c>
      <c r="E128" s="265" t="s">
        <v>260</v>
      </c>
      <c r="F128" s="264">
        <v>26306</v>
      </c>
      <c r="G128" s="263" t="s">
        <v>5329</v>
      </c>
      <c r="H128" s="263" t="s">
        <v>562</v>
      </c>
      <c r="I128" s="260" t="s">
        <v>711</v>
      </c>
      <c r="N128" s="260">
        <v>900</v>
      </c>
    </row>
    <row r="129" spans="1:14" ht="18.75">
      <c r="A129" s="262">
        <v>806966</v>
      </c>
      <c r="B129" s="263" t="s">
        <v>1398</v>
      </c>
      <c r="C129" s="263" t="s">
        <v>78</v>
      </c>
      <c r="D129" s="263" t="s">
        <v>336</v>
      </c>
      <c r="E129" s="263" t="s">
        <v>259</v>
      </c>
      <c r="F129" s="264">
        <v>35250</v>
      </c>
      <c r="G129" s="263" t="s">
        <v>569</v>
      </c>
      <c r="H129" s="263" t="s">
        <v>562</v>
      </c>
      <c r="I129" s="260" t="s">
        <v>711</v>
      </c>
      <c r="N129" s="260">
        <v>900</v>
      </c>
    </row>
    <row r="130" spans="1:14" ht="18.75">
      <c r="A130" s="262">
        <v>806991</v>
      </c>
      <c r="B130" s="263" t="s">
        <v>1406</v>
      </c>
      <c r="C130" s="263" t="s">
        <v>1407</v>
      </c>
      <c r="D130" s="263" t="s">
        <v>1408</v>
      </c>
      <c r="E130" s="263" t="s">
        <v>260</v>
      </c>
      <c r="F130" s="264"/>
      <c r="G130" s="263">
        <v>0</v>
      </c>
      <c r="H130" s="263" t="s">
        <v>562</v>
      </c>
      <c r="I130" s="260" t="s">
        <v>711</v>
      </c>
      <c r="N130" s="260">
        <v>900</v>
      </c>
    </row>
    <row r="131" spans="1:14" ht="18.75">
      <c r="A131" s="262">
        <v>806994</v>
      </c>
      <c r="B131" s="263" t="s">
        <v>1409</v>
      </c>
      <c r="C131" s="265" t="s">
        <v>118</v>
      </c>
      <c r="D131" s="265" t="s">
        <v>343</v>
      </c>
      <c r="E131" s="265" t="s">
        <v>259</v>
      </c>
      <c r="F131" s="264"/>
      <c r="G131" s="263" t="s">
        <v>551</v>
      </c>
      <c r="H131" s="263" t="s">
        <v>562</v>
      </c>
      <c r="I131" s="260" t="s">
        <v>711</v>
      </c>
      <c r="N131" s="260">
        <v>900</v>
      </c>
    </row>
    <row r="132" spans="1:14" ht="18.75">
      <c r="A132" s="262">
        <v>807023</v>
      </c>
      <c r="B132" s="263" t="s">
        <v>1412</v>
      </c>
      <c r="C132" s="263" t="s">
        <v>106</v>
      </c>
      <c r="D132" s="263" t="s">
        <v>413</v>
      </c>
      <c r="E132" s="263" t="s">
        <v>259</v>
      </c>
      <c r="F132" s="264">
        <v>33246</v>
      </c>
      <c r="G132" s="263" t="s">
        <v>5333</v>
      </c>
      <c r="H132" s="263" t="s">
        <v>562</v>
      </c>
      <c r="I132" s="260" t="s">
        <v>711</v>
      </c>
      <c r="N132" s="260">
        <v>900</v>
      </c>
    </row>
    <row r="133" spans="1:14" ht="18.75">
      <c r="A133" s="262">
        <v>807026</v>
      </c>
      <c r="B133" s="263" t="s">
        <v>1413</v>
      </c>
      <c r="C133" s="263" t="s">
        <v>196</v>
      </c>
      <c r="D133" s="263" t="s">
        <v>402</v>
      </c>
      <c r="E133" s="263" t="s">
        <v>259</v>
      </c>
      <c r="F133" s="264">
        <v>35433</v>
      </c>
      <c r="G133" s="263" t="s">
        <v>559</v>
      </c>
      <c r="H133" s="263" t="s">
        <v>562</v>
      </c>
      <c r="I133" s="260" t="s">
        <v>711</v>
      </c>
      <c r="N133" s="260">
        <v>900</v>
      </c>
    </row>
    <row r="134" spans="1:14" ht="18.75">
      <c r="A134" s="262">
        <v>807060</v>
      </c>
      <c r="B134" s="263" t="s">
        <v>1422</v>
      </c>
      <c r="C134" s="263" t="s">
        <v>1423</v>
      </c>
      <c r="D134" s="263" t="s">
        <v>464</v>
      </c>
      <c r="E134" s="263" t="s">
        <v>259</v>
      </c>
      <c r="F134" s="264">
        <v>35065</v>
      </c>
      <c r="G134" s="263" t="s">
        <v>549</v>
      </c>
      <c r="H134" s="263" t="s">
        <v>562</v>
      </c>
      <c r="I134" s="260" t="s">
        <v>711</v>
      </c>
      <c r="N134" s="260">
        <v>900</v>
      </c>
    </row>
    <row r="135" spans="1:14" ht="18.75">
      <c r="A135" s="262">
        <v>807066</v>
      </c>
      <c r="B135" s="263" t="s">
        <v>1425</v>
      </c>
      <c r="C135" s="263" t="s">
        <v>1426</v>
      </c>
      <c r="D135" s="263" t="s">
        <v>399</v>
      </c>
      <c r="E135" s="263" t="s">
        <v>260</v>
      </c>
      <c r="F135" s="264">
        <v>34347</v>
      </c>
      <c r="G135" s="263" t="s">
        <v>549</v>
      </c>
      <c r="H135" s="263" t="s">
        <v>562</v>
      </c>
      <c r="I135" s="260" t="s">
        <v>711</v>
      </c>
      <c r="N135" s="260">
        <v>900</v>
      </c>
    </row>
    <row r="136" spans="1:14" ht="18.75">
      <c r="A136" s="262">
        <v>807071</v>
      </c>
      <c r="B136" s="263" t="s">
        <v>1427</v>
      </c>
      <c r="C136" s="265" t="s">
        <v>81</v>
      </c>
      <c r="D136" s="265" t="s">
        <v>365</v>
      </c>
      <c r="E136" s="265" t="s">
        <v>259</v>
      </c>
      <c r="F136" s="264" t="s">
        <v>5336</v>
      </c>
      <c r="G136" s="263" t="s">
        <v>620</v>
      </c>
      <c r="H136" s="263" t="s">
        <v>562</v>
      </c>
      <c r="I136" s="260" t="s">
        <v>711</v>
      </c>
      <c r="N136" s="260">
        <v>900</v>
      </c>
    </row>
    <row r="137" spans="1:14" ht="18.75">
      <c r="A137" s="262">
        <v>807073</v>
      </c>
      <c r="B137" s="263" t="s">
        <v>1428</v>
      </c>
      <c r="C137" s="265" t="s">
        <v>140</v>
      </c>
      <c r="D137" s="265" t="s">
        <v>335</v>
      </c>
      <c r="E137" s="265" t="s">
        <v>260</v>
      </c>
      <c r="F137" s="264">
        <v>35551</v>
      </c>
      <c r="G137" s="263" t="s">
        <v>612</v>
      </c>
      <c r="H137" s="263" t="s">
        <v>562</v>
      </c>
      <c r="I137" s="260" t="s">
        <v>711</v>
      </c>
      <c r="N137" s="260">
        <v>900</v>
      </c>
    </row>
    <row r="138" spans="1:14" ht="18.75">
      <c r="A138" s="262">
        <v>807083</v>
      </c>
      <c r="B138" s="263" t="s">
        <v>1430</v>
      </c>
      <c r="C138" s="263" t="s">
        <v>1431</v>
      </c>
      <c r="D138" s="263" t="s">
        <v>387</v>
      </c>
      <c r="E138" s="263" t="s">
        <v>260</v>
      </c>
      <c r="F138" s="264">
        <v>36055</v>
      </c>
      <c r="G138" s="263" t="s">
        <v>549</v>
      </c>
      <c r="H138" s="263" t="s">
        <v>562</v>
      </c>
      <c r="I138" s="260" t="s">
        <v>711</v>
      </c>
      <c r="N138" s="260">
        <v>900</v>
      </c>
    </row>
    <row r="139" spans="1:14" ht="18.75">
      <c r="A139" s="262">
        <v>807085</v>
      </c>
      <c r="B139" s="263" t="s">
        <v>1432</v>
      </c>
      <c r="C139" s="263" t="s">
        <v>79</v>
      </c>
      <c r="D139" s="263" t="s">
        <v>337</v>
      </c>
      <c r="E139" s="263" t="s">
        <v>260</v>
      </c>
      <c r="F139" s="264">
        <v>36186</v>
      </c>
      <c r="G139" s="263" t="s">
        <v>549</v>
      </c>
      <c r="H139" s="263" t="s">
        <v>562</v>
      </c>
      <c r="I139" s="260" t="s">
        <v>711</v>
      </c>
      <c r="N139" s="260">
        <v>900</v>
      </c>
    </row>
    <row r="140" spans="1:14" ht="18.75">
      <c r="A140" s="262">
        <v>807114</v>
      </c>
      <c r="B140" s="263" t="s">
        <v>1438</v>
      </c>
      <c r="C140" s="263" t="s">
        <v>1439</v>
      </c>
      <c r="D140" s="263" t="s">
        <v>328</v>
      </c>
      <c r="E140" s="263" t="s">
        <v>260</v>
      </c>
      <c r="F140" s="264">
        <v>31054</v>
      </c>
      <c r="G140" s="263" t="s">
        <v>549</v>
      </c>
      <c r="H140" s="263" t="s">
        <v>562</v>
      </c>
      <c r="I140" s="260" t="s">
        <v>711</v>
      </c>
      <c r="N140" s="260">
        <v>900</v>
      </c>
    </row>
    <row r="141" spans="1:14" ht="18.75">
      <c r="A141" s="262">
        <v>807139</v>
      </c>
      <c r="B141" s="263" t="s">
        <v>1445</v>
      </c>
      <c r="C141" s="263" t="s">
        <v>1133</v>
      </c>
      <c r="D141" s="263" t="s">
        <v>603</v>
      </c>
      <c r="E141" s="263" t="s">
        <v>260</v>
      </c>
      <c r="F141" s="264">
        <v>36161</v>
      </c>
      <c r="G141" s="263" t="s">
        <v>612</v>
      </c>
      <c r="H141" s="263" t="s">
        <v>562</v>
      </c>
      <c r="I141" s="260" t="s">
        <v>711</v>
      </c>
      <c r="N141" s="260">
        <v>900</v>
      </c>
    </row>
    <row r="142" spans="1:14" ht="18.75">
      <c r="A142" s="262">
        <v>807142</v>
      </c>
      <c r="B142" s="263" t="s">
        <v>1446</v>
      </c>
      <c r="C142" s="263" t="s">
        <v>169</v>
      </c>
      <c r="D142" s="263" t="s">
        <v>388</v>
      </c>
      <c r="E142" s="263" t="s">
        <v>259</v>
      </c>
      <c r="F142" s="266">
        <v>34975</v>
      </c>
      <c r="G142" s="263" t="s">
        <v>549</v>
      </c>
      <c r="H142" s="263" t="s">
        <v>562</v>
      </c>
      <c r="I142" s="260" t="s">
        <v>711</v>
      </c>
      <c r="N142" s="260">
        <v>900</v>
      </c>
    </row>
    <row r="143" spans="1:14" ht="18.75">
      <c r="A143" s="262">
        <v>807145</v>
      </c>
      <c r="B143" s="263" t="s">
        <v>1447</v>
      </c>
      <c r="C143" s="263" t="s">
        <v>471</v>
      </c>
      <c r="D143" s="263" t="s">
        <v>345</v>
      </c>
      <c r="E143" s="263" t="s">
        <v>260</v>
      </c>
      <c r="F143" s="264">
        <v>33239</v>
      </c>
      <c r="G143" s="263" t="s">
        <v>5342</v>
      </c>
      <c r="H143" s="263" t="s">
        <v>562</v>
      </c>
      <c r="I143" s="260" t="s">
        <v>711</v>
      </c>
      <c r="N143" s="260">
        <v>900</v>
      </c>
    </row>
    <row r="144" spans="1:14" ht="18.75">
      <c r="A144" s="262">
        <v>807160</v>
      </c>
      <c r="B144" s="263" t="s">
        <v>1452</v>
      </c>
      <c r="C144" s="263" t="s">
        <v>77</v>
      </c>
      <c r="D144" s="263" t="s">
        <v>463</v>
      </c>
      <c r="E144" s="263" t="s">
        <v>260</v>
      </c>
      <c r="F144" s="264">
        <v>35461</v>
      </c>
      <c r="G144" s="263" t="s">
        <v>549</v>
      </c>
      <c r="H144" s="263" t="s">
        <v>562</v>
      </c>
      <c r="I144" s="260" t="s">
        <v>711</v>
      </c>
      <c r="N144" s="260">
        <v>900</v>
      </c>
    </row>
    <row r="145" spans="1:14" ht="18.75">
      <c r="A145" s="262">
        <v>807165</v>
      </c>
      <c r="B145" s="263" t="s">
        <v>1453</v>
      </c>
      <c r="C145" s="263" t="s">
        <v>205</v>
      </c>
      <c r="D145" s="263" t="s">
        <v>384</v>
      </c>
      <c r="E145" s="263" t="s">
        <v>260</v>
      </c>
      <c r="F145" s="264" t="s">
        <v>5344</v>
      </c>
      <c r="G145" s="263" t="s">
        <v>612</v>
      </c>
      <c r="H145" s="263" t="s">
        <v>562</v>
      </c>
      <c r="I145" s="260" t="s">
        <v>711</v>
      </c>
      <c r="N145" s="260">
        <v>900</v>
      </c>
    </row>
    <row r="146" spans="1:14" ht="18.75">
      <c r="A146" s="262">
        <v>807198</v>
      </c>
      <c r="B146" s="263" t="s">
        <v>1460</v>
      </c>
      <c r="C146" s="263" t="s">
        <v>1461</v>
      </c>
      <c r="D146" s="263" t="s">
        <v>378</v>
      </c>
      <c r="E146" s="263" t="s">
        <v>260</v>
      </c>
      <c r="F146" s="264">
        <v>1996</v>
      </c>
      <c r="G146" s="263" t="s">
        <v>549</v>
      </c>
      <c r="H146" s="263" t="s">
        <v>562</v>
      </c>
      <c r="I146" s="260" t="s">
        <v>711</v>
      </c>
      <c r="N146" s="260">
        <v>900</v>
      </c>
    </row>
    <row r="147" spans="1:14" ht="18.75">
      <c r="A147" s="262">
        <v>807211</v>
      </c>
      <c r="B147" s="263" t="s">
        <v>1464</v>
      </c>
      <c r="C147" s="263" t="s">
        <v>178</v>
      </c>
      <c r="D147" s="263" t="s">
        <v>328</v>
      </c>
      <c r="E147" s="263" t="s">
        <v>260</v>
      </c>
      <c r="F147" s="264">
        <v>33175</v>
      </c>
      <c r="G147" s="263" t="s">
        <v>549</v>
      </c>
      <c r="H147" s="263" t="s">
        <v>562</v>
      </c>
      <c r="I147" s="260" t="s">
        <v>711</v>
      </c>
      <c r="N147" s="260">
        <v>900</v>
      </c>
    </row>
    <row r="148" spans="1:14" ht="18.75">
      <c r="A148" s="262">
        <v>807245</v>
      </c>
      <c r="B148" s="263" t="s">
        <v>1473</v>
      </c>
      <c r="C148" s="263" t="s">
        <v>836</v>
      </c>
      <c r="D148" s="263" t="s">
        <v>1281</v>
      </c>
      <c r="E148" s="263" t="s">
        <v>259</v>
      </c>
      <c r="F148" s="264">
        <v>35948</v>
      </c>
      <c r="G148" s="263" t="s">
        <v>5347</v>
      </c>
      <c r="H148" s="263" t="s">
        <v>562</v>
      </c>
      <c r="I148" s="260" t="s">
        <v>711</v>
      </c>
      <c r="N148" s="260">
        <v>900</v>
      </c>
    </row>
    <row r="149" spans="1:14" ht="18.75">
      <c r="A149" s="262">
        <v>807291</v>
      </c>
      <c r="B149" s="263" t="s">
        <v>1478</v>
      </c>
      <c r="C149" s="263" t="s">
        <v>1479</v>
      </c>
      <c r="D149" s="263" t="s">
        <v>1480</v>
      </c>
      <c r="E149" s="263" t="s">
        <v>260</v>
      </c>
      <c r="F149" s="264"/>
      <c r="G149" s="263" t="s">
        <v>5339</v>
      </c>
      <c r="H149" s="263" t="s">
        <v>673</v>
      </c>
      <c r="I149" s="260" t="s">
        <v>711</v>
      </c>
      <c r="N149" s="260">
        <v>900</v>
      </c>
    </row>
    <row r="150" spans="1:14" ht="18.75">
      <c r="A150" s="262">
        <v>807332</v>
      </c>
      <c r="B150" s="263" t="s">
        <v>1487</v>
      </c>
      <c r="C150" s="263" t="s">
        <v>810</v>
      </c>
      <c r="D150" s="263" t="s">
        <v>350</v>
      </c>
      <c r="E150" s="263" t="s">
        <v>259</v>
      </c>
      <c r="F150" s="264">
        <v>36161</v>
      </c>
      <c r="G150" s="263" t="s">
        <v>549</v>
      </c>
      <c r="H150" s="263" t="s">
        <v>562</v>
      </c>
      <c r="I150" s="260" t="s">
        <v>711</v>
      </c>
      <c r="N150" s="260">
        <v>900</v>
      </c>
    </row>
    <row r="151" spans="1:14" ht="18.75">
      <c r="A151" s="262">
        <v>807346</v>
      </c>
      <c r="B151" s="263" t="s">
        <v>1492</v>
      </c>
      <c r="C151" s="263" t="s">
        <v>236</v>
      </c>
      <c r="D151" s="263" t="s">
        <v>332</v>
      </c>
      <c r="E151" s="263" t="s">
        <v>259</v>
      </c>
      <c r="F151" s="264"/>
      <c r="G151" s="263"/>
      <c r="H151" s="263" t="s">
        <v>562</v>
      </c>
      <c r="I151" s="260" t="s">
        <v>711</v>
      </c>
      <c r="N151" s="260">
        <v>900</v>
      </c>
    </row>
    <row r="152" spans="1:14" ht="18.75">
      <c r="A152" s="262">
        <v>807389</v>
      </c>
      <c r="B152" s="263" t="s">
        <v>1500</v>
      </c>
      <c r="C152" s="263" t="s">
        <v>79</v>
      </c>
      <c r="D152" s="263" t="s">
        <v>401</v>
      </c>
      <c r="E152" s="263" t="s">
        <v>259</v>
      </c>
      <c r="F152" s="264">
        <v>33613</v>
      </c>
      <c r="G152" s="263" t="s">
        <v>559</v>
      </c>
      <c r="H152" s="263" t="s">
        <v>562</v>
      </c>
      <c r="I152" s="260" t="s">
        <v>711</v>
      </c>
      <c r="N152" s="260">
        <v>900</v>
      </c>
    </row>
    <row r="153" spans="1:14" ht="18.75">
      <c r="A153" s="262">
        <v>807391</v>
      </c>
      <c r="B153" s="263" t="s">
        <v>1501</v>
      </c>
      <c r="C153" s="265" t="s">
        <v>77</v>
      </c>
      <c r="D153" s="265" t="s">
        <v>710</v>
      </c>
      <c r="E153" s="265" t="s">
        <v>259</v>
      </c>
      <c r="F153" s="264"/>
      <c r="G153" s="263"/>
      <c r="H153" s="263" t="s">
        <v>562</v>
      </c>
      <c r="I153" s="260" t="s">
        <v>711</v>
      </c>
      <c r="N153" s="260">
        <v>900</v>
      </c>
    </row>
    <row r="154" spans="1:14" ht="18.75">
      <c r="A154" s="262">
        <v>807392</v>
      </c>
      <c r="B154" s="263" t="s">
        <v>1502</v>
      </c>
      <c r="C154" s="263" t="s">
        <v>110</v>
      </c>
      <c r="D154" s="263" t="s">
        <v>376</v>
      </c>
      <c r="E154" s="263" t="s">
        <v>259</v>
      </c>
      <c r="F154" s="264">
        <v>35796</v>
      </c>
      <c r="G154" s="263" t="s">
        <v>549</v>
      </c>
      <c r="H154" s="263" t="s">
        <v>562</v>
      </c>
      <c r="I154" s="260" t="s">
        <v>711</v>
      </c>
      <c r="N154" s="260">
        <v>900</v>
      </c>
    </row>
    <row r="155" spans="1:14" ht="18.75">
      <c r="A155" s="262">
        <v>807431</v>
      </c>
      <c r="B155" s="263" t="s">
        <v>1510</v>
      </c>
      <c r="C155" s="263" t="s">
        <v>126</v>
      </c>
      <c r="D155" s="263" t="s">
        <v>1485</v>
      </c>
      <c r="E155" s="263" t="s">
        <v>260</v>
      </c>
      <c r="F155" s="264">
        <v>32028</v>
      </c>
      <c r="G155" s="263" t="s">
        <v>549</v>
      </c>
      <c r="H155" s="263" t="s">
        <v>562</v>
      </c>
      <c r="I155" s="260" t="s">
        <v>711</v>
      </c>
      <c r="N155" s="260">
        <v>900</v>
      </c>
    </row>
    <row r="156" spans="1:14" ht="18.75">
      <c r="A156" s="262">
        <v>807457</v>
      </c>
      <c r="B156" s="263" t="s">
        <v>1515</v>
      </c>
      <c r="C156" s="262" t="s">
        <v>183</v>
      </c>
      <c r="D156" s="262" t="s">
        <v>387</v>
      </c>
      <c r="E156" s="263" t="s">
        <v>259</v>
      </c>
      <c r="F156" s="264">
        <v>36161</v>
      </c>
      <c r="G156" s="263" t="s">
        <v>5356</v>
      </c>
      <c r="H156" s="263" t="s">
        <v>562</v>
      </c>
      <c r="I156" s="260" t="s">
        <v>711</v>
      </c>
      <c r="N156" s="260">
        <v>900</v>
      </c>
    </row>
    <row r="157" spans="1:14" ht="18.75">
      <c r="A157" s="262">
        <v>807461</v>
      </c>
      <c r="B157" s="263" t="s">
        <v>1516</v>
      </c>
      <c r="C157" s="263" t="s">
        <v>79</v>
      </c>
      <c r="D157" s="263" t="s">
        <v>331</v>
      </c>
      <c r="E157" s="263" t="s">
        <v>259</v>
      </c>
      <c r="F157" s="264">
        <v>33193</v>
      </c>
      <c r="G157" s="263" t="s">
        <v>626</v>
      </c>
      <c r="H157" s="263" t="s">
        <v>673</v>
      </c>
      <c r="I157" s="260" t="s">
        <v>711</v>
      </c>
      <c r="N157" s="260">
        <v>900</v>
      </c>
    </row>
    <row r="158" spans="1:14" ht="18.75">
      <c r="A158" s="262">
        <v>807500</v>
      </c>
      <c r="B158" s="263" t="s">
        <v>1528</v>
      </c>
      <c r="C158" s="263" t="s">
        <v>1088</v>
      </c>
      <c r="D158" s="263" t="s">
        <v>944</v>
      </c>
      <c r="E158" s="263" t="s">
        <v>259</v>
      </c>
      <c r="F158" s="264" t="s">
        <v>5358</v>
      </c>
      <c r="G158" s="263" t="s">
        <v>626</v>
      </c>
      <c r="H158" s="263" t="s">
        <v>562</v>
      </c>
      <c r="I158" s="260" t="s">
        <v>711</v>
      </c>
      <c r="N158" s="260">
        <v>900</v>
      </c>
    </row>
    <row r="159" spans="1:14" ht="18.75">
      <c r="A159" s="262">
        <v>807507</v>
      </c>
      <c r="B159" s="263" t="s">
        <v>1529</v>
      </c>
      <c r="C159" s="265" t="s">
        <v>80</v>
      </c>
      <c r="D159" s="265" t="s">
        <v>389</v>
      </c>
      <c r="E159" s="265" t="s">
        <v>259</v>
      </c>
      <c r="F159" s="264">
        <v>35796</v>
      </c>
      <c r="G159" s="263" t="s">
        <v>652</v>
      </c>
      <c r="H159" s="263" t="s">
        <v>562</v>
      </c>
      <c r="I159" s="260" t="s">
        <v>711</v>
      </c>
      <c r="N159" s="260">
        <v>900</v>
      </c>
    </row>
    <row r="160" spans="1:14" ht="18.75">
      <c r="A160" s="262">
        <v>807550</v>
      </c>
      <c r="B160" s="263" t="s">
        <v>1535</v>
      </c>
      <c r="C160" s="263" t="s">
        <v>1195</v>
      </c>
      <c r="D160" s="263" t="s">
        <v>331</v>
      </c>
      <c r="E160" s="263" t="s">
        <v>259</v>
      </c>
      <c r="F160" s="264">
        <v>29417</v>
      </c>
      <c r="G160" s="263" t="s">
        <v>5311</v>
      </c>
      <c r="H160" s="263" t="s">
        <v>562</v>
      </c>
      <c r="I160" s="260" t="s">
        <v>711</v>
      </c>
      <c r="N160" s="260">
        <v>900</v>
      </c>
    </row>
    <row r="161" spans="1:14" ht="18.75">
      <c r="A161" s="262">
        <v>807620</v>
      </c>
      <c r="B161" s="263" t="s">
        <v>1553</v>
      </c>
      <c r="C161" s="263" t="s">
        <v>77</v>
      </c>
      <c r="D161" s="263" t="s">
        <v>761</v>
      </c>
      <c r="E161" s="263" t="s">
        <v>260</v>
      </c>
      <c r="F161" s="264">
        <v>32204</v>
      </c>
      <c r="G161" s="263" t="s">
        <v>617</v>
      </c>
      <c r="H161" s="263" t="s">
        <v>562</v>
      </c>
      <c r="I161" s="260" t="s">
        <v>711</v>
      </c>
      <c r="N161" s="260">
        <v>900</v>
      </c>
    </row>
    <row r="162" spans="1:14" ht="18.75">
      <c r="A162" s="262">
        <v>807637</v>
      </c>
      <c r="B162" s="263" t="s">
        <v>1555</v>
      </c>
      <c r="C162" s="263" t="s">
        <v>167</v>
      </c>
      <c r="D162" s="263" t="s">
        <v>478</v>
      </c>
      <c r="E162" s="263" t="s">
        <v>260</v>
      </c>
      <c r="F162" s="264" t="s">
        <v>5365</v>
      </c>
      <c r="G162" s="263" t="s">
        <v>549</v>
      </c>
      <c r="H162" s="263" t="s">
        <v>562</v>
      </c>
      <c r="I162" s="260" t="s">
        <v>711</v>
      </c>
      <c r="N162" s="260">
        <v>900</v>
      </c>
    </row>
    <row r="163" spans="1:14" ht="18.75">
      <c r="A163" s="262">
        <v>807653</v>
      </c>
      <c r="B163" s="263" t="s">
        <v>1558</v>
      </c>
      <c r="C163" s="265" t="s">
        <v>502</v>
      </c>
      <c r="D163" s="265" t="s">
        <v>1281</v>
      </c>
      <c r="E163" s="265" t="s">
        <v>259</v>
      </c>
      <c r="F163" s="264" t="s">
        <v>5366</v>
      </c>
      <c r="G163" s="263" t="s">
        <v>549</v>
      </c>
      <c r="H163" s="263" t="s">
        <v>562</v>
      </c>
      <c r="I163" s="260" t="s">
        <v>711</v>
      </c>
      <c r="N163" s="260">
        <v>900</v>
      </c>
    </row>
    <row r="164" spans="1:14" ht="18.75">
      <c r="A164" s="262">
        <v>807674</v>
      </c>
      <c r="B164" s="263" t="s">
        <v>1562</v>
      </c>
      <c r="C164" s="263" t="s">
        <v>79</v>
      </c>
      <c r="D164" s="263" t="s">
        <v>333</v>
      </c>
      <c r="E164" s="263" t="s">
        <v>259</v>
      </c>
      <c r="F164" s="264">
        <v>35479</v>
      </c>
      <c r="G164" s="263" t="s">
        <v>549</v>
      </c>
      <c r="H164" s="263" t="s">
        <v>673</v>
      </c>
      <c r="I164" s="260" t="s">
        <v>711</v>
      </c>
      <c r="N164" s="260">
        <v>900</v>
      </c>
    </row>
    <row r="165" spans="1:14" ht="18.75">
      <c r="A165" s="262">
        <v>807692</v>
      </c>
      <c r="B165" s="263" t="s">
        <v>1564</v>
      </c>
      <c r="C165" s="263" t="s">
        <v>137</v>
      </c>
      <c r="D165" s="263" t="s">
        <v>343</v>
      </c>
      <c r="E165" s="263" t="s">
        <v>259</v>
      </c>
      <c r="F165" s="264">
        <v>35309</v>
      </c>
      <c r="G165" s="263" t="s">
        <v>652</v>
      </c>
      <c r="H165" s="263" t="s">
        <v>562</v>
      </c>
      <c r="I165" s="260" t="s">
        <v>711</v>
      </c>
      <c r="N165" s="260">
        <v>900</v>
      </c>
    </row>
    <row r="166" spans="1:14" ht="18.75">
      <c r="A166" s="262">
        <v>807719</v>
      </c>
      <c r="B166" s="263" t="s">
        <v>1570</v>
      </c>
      <c r="C166" s="263" t="s">
        <v>217</v>
      </c>
      <c r="D166" s="263" t="s">
        <v>457</v>
      </c>
      <c r="E166" s="263" t="s">
        <v>259</v>
      </c>
      <c r="F166" s="264">
        <v>27457</v>
      </c>
      <c r="G166" s="263" t="s">
        <v>549</v>
      </c>
      <c r="H166" s="263" t="s">
        <v>562</v>
      </c>
      <c r="I166" s="260" t="s">
        <v>711</v>
      </c>
      <c r="N166" s="260">
        <v>900</v>
      </c>
    </row>
    <row r="167" spans="1:14" ht="18.75">
      <c r="A167" s="262">
        <v>807720</v>
      </c>
      <c r="B167" s="263" t="s">
        <v>1571</v>
      </c>
      <c r="C167" s="263" t="s">
        <v>1178</v>
      </c>
      <c r="D167" s="263" t="s">
        <v>996</v>
      </c>
      <c r="E167" s="263" t="s">
        <v>259</v>
      </c>
      <c r="F167" s="264">
        <v>36161</v>
      </c>
      <c r="G167" s="263" t="s">
        <v>551</v>
      </c>
      <c r="H167" s="263" t="s">
        <v>562</v>
      </c>
      <c r="I167" s="260" t="s">
        <v>711</v>
      </c>
      <c r="N167" s="260">
        <v>900</v>
      </c>
    </row>
    <row r="168" spans="1:14" ht="18.75">
      <c r="A168" s="262">
        <v>807735</v>
      </c>
      <c r="B168" s="263" t="s">
        <v>1573</v>
      </c>
      <c r="C168" s="265" t="s">
        <v>1098</v>
      </c>
      <c r="D168" s="265" t="s">
        <v>335</v>
      </c>
      <c r="E168" s="265" t="s">
        <v>259</v>
      </c>
      <c r="F168" s="266" t="s">
        <v>5369</v>
      </c>
      <c r="G168" s="266" t="s">
        <v>613</v>
      </c>
      <c r="H168" s="263" t="s">
        <v>562</v>
      </c>
      <c r="I168" s="260" t="s">
        <v>711</v>
      </c>
      <c r="N168" s="260">
        <v>900</v>
      </c>
    </row>
    <row r="169" spans="1:14" ht="18.75">
      <c r="A169" s="262">
        <v>807756</v>
      </c>
      <c r="B169" s="263" t="s">
        <v>1576</v>
      </c>
      <c r="C169" s="263" t="s">
        <v>75</v>
      </c>
      <c r="D169" s="263" t="s">
        <v>703</v>
      </c>
      <c r="E169" s="263" t="s">
        <v>259</v>
      </c>
      <c r="F169" s="264">
        <v>35493</v>
      </c>
      <c r="G169" s="263" t="s">
        <v>549</v>
      </c>
      <c r="H169" s="263" t="s">
        <v>562</v>
      </c>
      <c r="I169" s="260" t="s">
        <v>711</v>
      </c>
      <c r="N169" s="260">
        <v>900</v>
      </c>
    </row>
    <row r="170" spans="1:14" ht="18.75">
      <c r="A170" s="262">
        <v>807770</v>
      </c>
      <c r="B170" s="263" t="s">
        <v>1579</v>
      </c>
      <c r="C170" s="265" t="s">
        <v>704</v>
      </c>
      <c r="D170" s="265" t="s">
        <v>351</v>
      </c>
      <c r="E170" s="265" t="s">
        <v>259</v>
      </c>
      <c r="F170" s="264">
        <v>36161</v>
      </c>
      <c r="G170" s="263" t="s">
        <v>612</v>
      </c>
      <c r="H170" s="263" t="s">
        <v>562</v>
      </c>
      <c r="I170" s="260" t="s">
        <v>711</v>
      </c>
      <c r="N170" s="260">
        <v>900</v>
      </c>
    </row>
    <row r="171" spans="1:14" ht="18.75">
      <c r="A171" s="262">
        <v>807788</v>
      </c>
      <c r="B171" s="263" t="s">
        <v>1580</v>
      </c>
      <c r="C171" s="263" t="s">
        <v>88</v>
      </c>
      <c r="D171" s="263" t="s">
        <v>469</v>
      </c>
      <c r="E171" s="263" t="s">
        <v>259</v>
      </c>
      <c r="F171" s="264">
        <v>35799</v>
      </c>
      <c r="G171" s="263" t="s">
        <v>549</v>
      </c>
      <c r="H171" s="263" t="s">
        <v>562</v>
      </c>
      <c r="I171" s="260" t="s">
        <v>711</v>
      </c>
      <c r="N171" s="260">
        <v>900</v>
      </c>
    </row>
    <row r="172" spans="1:14" ht="18.75">
      <c r="A172" s="262">
        <v>807803</v>
      </c>
      <c r="B172" s="263" t="s">
        <v>1586</v>
      </c>
      <c r="C172" s="265" t="s">
        <v>101</v>
      </c>
      <c r="D172" s="265" t="s">
        <v>340</v>
      </c>
      <c r="E172" s="265" t="s">
        <v>259</v>
      </c>
      <c r="F172" s="264">
        <v>35431</v>
      </c>
      <c r="G172" s="266" t="s">
        <v>549</v>
      </c>
      <c r="H172" s="263" t="s">
        <v>562</v>
      </c>
      <c r="I172" s="260" t="s">
        <v>711</v>
      </c>
      <c r="N172" s="260">
        <v>900</v>
      </c>
    </row>
    <row r="173" spans="1:14" ht="18.75">
      <c r="A173" s="262">
        <v>807832</v>
      </c>
      <c r="B173" s="263" t="s">
        <v>1589</v>
      </c>
      <c r="C173" s="263" t="s">
        <v>101</v>
      </c>
      <c r="D173" s="263" t="s">
        <v>374</v>
      </c>
      <c r="E173" s="263" t="s">
        <v>259</v>
      </c>
      <c r="F173" s="264">
        <v>36078</v>
      </c>
      <c r="G173" s="263" t="s">
        <v>5373</v>
      </c>
      <c r="H173" s="263" t="s">
        <v>562</v>
      </c>
      <c r="I173" s="260" t="s">
        <v>711</v>
      </c>
      <c r="N173" s="260">
        <v>900</v>
      </c>
    </row>
    <row r="174" spans="1:14" ht="18.75">
      <c r="A174" s="262">
        <v>807833</v>
      </c>
      <c r="B174" s="263" t="s">
        <v>1590</v>
      </c>
      <c r="C174" s="265" t="s">
        <v>1591</v>
      </c>
      <c r="D174" s="265" t="s">
        <v>1281</v>
      </c>
      <c r="E174" s="265" t="s">
        <v>259</v>
      </c>
      <c r="F174" s="264" t="s">
        <v>5374</v>
      </c>
      <c r="G174" s="263" t="s">
        <v>549</v>
      </c>
      <c r="H174" s="263" t="s">
        <v>562</v>
      </c>
      <c r="I174" s="260" t="s">
        <v>711</v>
      </c>
      <c r="N174" s="260">
        <v>900</v>
      </c>
    </row>
    <row r="175" spans="1:14" ht="18.75">
      <c r="A175" s="262">
        <v>807879</v>
      </c>
      <c r="B175" s="263" t="s">
        <v>1600</v>
      </c>
      <c r="C175" s="263" t="s">
        <v>77</v>
      </c>
      <c r="D175" s="263" t="s">
        <v>353</v>
      </c>
      <c r="E175" s="263" t="s">
        <v>259</v>
      </c>
      <c r="F175" s="264">
        <v>30996</v>
      </c>
      <c r="G175" s="263" t="s">
        <v>571</v>
      </c>
      <c r="H175" s="263" t="s">
        <v>673</v>
      </c>
      <c r="I175" s="260" t="s">
        <v>711</v>
      </c>
      <c r="N175" s="260">
        <v>900</v>
      </c>
    </row>
    <row r="176" spans="1:14" ht="18.75">
      <c r="A176" s="262">
        <v>807890</v>
      </c>
      <c r="B176" s="263" t="s">
        <v>1604</v>
      </c>
      <c r="C176" s="262" t="s">
        <v>906</v>
      </c>
      <c r="D176" s="262" t="s">
        <v>381</v>
      </c>
      <c r="E176" s="263" t="s">
        <v>259</v>
      </c>
      <c r="F176" s="264">
        <v>36161</v>
      </c>
      <c r="G176" s="263" t="s">
        <v>549</v>
      </c>
      <c r="H176" s="263" t="s">
        <v>562</v>
      </c>
      <c r="I176" s="260" t="s">
        <v>711</v>
      </c>
      <c r="N176" s="260">
        <v>900</v>
      </c>
    </row>
    <row r="177" spans="1:14" ht="18.75">
      <c r="A177" s="262">
        <v>807903</v>
      </c>
      <c r="B177" s="263" t="s">
        <v>1605</v>
      </c>
      <c r="C177" s="263" t="s">
        <v>77</v>
      </c>
      <c r="D177" s="263" t="s">
        <v>378</v>
      </c>
      <c r="E177" s="263" t="s">
        <v>259</v>
      </c>
      <c r="F177" s="264" t="s">
        <v>5376</v>
      </c>
      <c r="G177" s="266" t="s">
        <v>5220</v>
      </c>
      <c r="H177" s="263" t="s">
        <v>562</v>
      </c>
      <c r="I177" s="260" t="s">
        <v>711</v>
      </c>
      <c r="N177" s="260">
        <v>900</v>
      </c>
    </row>
    <row r="178" spans="1:14" ht="18.75">
      <c r="A178" s="262">
        <v>807930</v>
      </c>
      <c r="B178" s="263" t="s">
        <v>1609</v>
      </c>
      <c r="C178" s="265" t="s">
        <v>1250</v>
      </c>
      <c r="D178" s="265" t="s">
        <v>404</v>
      </c>
      <c r="E178" s="265" t="s">
        <v>259</v>
      </c>
      <c r="F178" s="264"/>
      <c r="G178" s="263"/>
      <c r="H178" s="263" t="s">
        <v>562</v>
      </c>
      <c r="I178" s="260" t="s">
        <v>711</v>
      </c>
      <c r="N178" s="260">
        <v>900</v>
      </c>
    </row>
    <row r="179" spans="1:14" ht="18.75">
      <c r="A179" s="262">
        <v>807933</v>
      </c>
      <c r="B179" s="263" t="s">
        <v>1610</v>
      </c>
      <c r="C179" s="265" t="s">
        <v>146</v>
      </c>
      <c r="D179" s="265" t="s">
        <v>1611</v>
      </c>
      <c r="E179" s="265" t="s">
        <v>259</v>
      </c>
      <c r="F179" s="264">
        <v>32971</v>
      </c>
      <c r="G179" s="263" t="s">
        <v>549</v>
      </c>
      <c r="H179" s="263" t="s">
        <v>562</v>
      </c>
      <c r="I179" s="260" t="s">
        <v>711</v>
      </c>
      <c r="N179" s="260">
        <v>900</v>
      </c>
    </row>
    <row r="180" spans="1:14" ht="18.75">
      <c r="A180" s="262">
        <v>807934</v>
      </c>
      <c r="B180" s="263" t="s">
        <v>1612</v>
      </c>
      <c r="C180" s="263" t="s">
        <v>840</v>
      </c>
      <c r="D180" s="263" t="s">
        <v>1613</v>
      </c>
      <c r="E180" s="263" t="s">
        <v>259</v>
      </c>
      <c r="F180" s="264">
        <v>35815</v>
      </c>
      <c r="G180" s="263" t="s">
        <v>549</v>
      </c>
      <c r="H180" s="263" t="s">
        <v>562</v>
      </c>
      <c r="I180" s="260" t="s">
        <v>711</v>
      </c>
      <c r="N180" s="260">
        <v>900</v>
      </c>
    </row>
    <row r="181" spans="1:14" ht="18.75">
      <c r="A181" s="262">
        <v>807948</v>
      </c>
      <c r="B181" s="263" t="s">
        <v>1614</v>
      </c>
      <c r="C181" s="263" t="s">
        <v>1615</v>
      </c>
      <c r="D181" s="263" t="s">
        <v>1050</v>
      </c>
      <c r="E181" s="263" t="s">
        <v>259</v>
      </c>
      <c r="F181" s="264" t="s">
        <v>5374</v>
      </c>
      <c r="G181" s="263" t="s">
        <v>549</v>
      </c>
      <c r="H181" s="263" t="s">
        <v>562</v>
      </c>
      <c r="I181" s="260" t="s">
        <v>711</v>
      </c>
      <c r="N181" s="260">
        <v>900</v>
      </c>
    </row>
    <row r="182" spans="1:14" ht="18.75">
      <c r="A182" s="262">
        <v>807956</v>
      </c>
      <c r="B182" s="263" t="s">
        <v>1617</v>
      </c>
      <c r="C182" s="263" t="s">
        <v>840</v>
      </c>
      <c r="D182" s="263" t="s">
        <v>1050</v>
      </c>
      <c r="E182" s="263" t="s">
        <v>259</v>
      </c>
      <c r="F182" s="264">
        <v>35796</v>
      </c>
      <c r="G182" s="263" t="s">
        <v>549</v>
      </c>
      <c r="H182" s="263" t="s">
        <v>562</v>
      </c>
      <c r="I182" s="260" t="s">
        <v>711</v>
      </c>
      <c r="N182" s="260">
        <v>900</v>
      </c>
    </row>
    <row r="183" spans="1:14" ht="18.75">
      <c r="A183" s="262">
        <v>807972</v>
      </c>
      <c r="B183" s="263" t="s">
        <v>1619</v>
      </c>
      <c r="C183" s="263" t="s">
        <v>1537</v>
      </c>
      <c r="D183" s="263" t="s">
        <v>334</v>
      </c>
      <c r="E183" s="263" t="s">
        <v>259</v>
      </c>
      <c r="F183" s="264">
        <v>35127</v>
      </c>
      <c r="G183" s="263" t="s">
        <v>549</v>
      </c>
      <c r="H183" s="263" t="s">
        <v>562</v>
      </c>
      <c r="I183" s="260" t="s">
        <v>711</v>
      </c>
      <c r="N183" s="260">
        <v>900</v>
      </c>
    </row>
    <row r="184" spans="1:14" ht="18.75">
      <c r="A184" s="262">
        <v>807989</v>
      </c>
      <c r="B184" s="263" t="s">
        <v>1623</v>
      </c>
      <c r="C184" s="263" t="s">
        <v>1624</v>
      </c>
      <c r="D184" s="263" t="s">
        <v>344</v>
      </c>
      <c r="E184" s="263" t="s">
        <v>260</v>
      </c>
      <c r="F184" s="264">
        <v>31168</v>
      </c>
      <c r="G184" s="263" t="s">
        <v>5248</v>
      </c>
      <c r="H184" s="263" t="s">
        <v>562</v>
      </c>
      <c r="I184" s="260" t="s">
        <v>711</v>
      </c>
      <c r="N184" s="260">
        <v>900</v>
      </c>
    </row>
    <row r="185" spans="1:14" ht="18.75">
      <c r="A185" s="263">
        <v>807992</v>
      </c>
      <c r="B185" s="263" t="s">
        <v>1625</v>
      </c>
      <c r="C185" s="268" t="s">
        <v>115</v>
      </c>
      <c r="D185" s="268" t="s">
        <v>410</v>
      </c>
      <c r="E185" s="268" t="s">
        <v>259</v>
      </c>
      <c r="F185" s="266">
        <v>29766</v>
      </c>
      <c r="G185" s="263" t="s">
        <v>569</v>
      </c>
      <c r="H185" s="263" t="s">
        <v>562</v>
      </c>
      <c r="I185" s="260" t="s">
        <v>711</v>
      </c>
      <c r="N185" s="260">
        <v>900</v>
      </c>
    </row>
    <row r="186" spans="1:14" ht="18.75">
      <c r="A186" s="262">
        <v>808025</v>
      </c>
      <c r="B186" s="263" t="s">
        <v>1632</v>
      </c>
      <c r="C186" s="265" t="s">
        <v>145</v>
      </c>
      <c r="D186" s="265" t="s">
        <v>475</v>
      </c>
      <c r="E186" s="265" t="s">
        <v>259</v>
      </c>
      <c r="F186" s="264">
        <v>34340</v>
      </c>
      <c r="G186" s="263" t="s">
        <v>549</v>
      </c>
      <c r="H186" s="263" t="s">
        <v>562</v>
      </c>
      <c r="I186" s="260" t="s">
        <v>711</v>
      </c>
      <c r="N186" s="260">
        <v>900</v>
      </c>
    </row>
    <row r="187" spans="1:14" ht="18.75">
      <c r="A187" s="262">
        <v>808036</v>
      </c>
      <c r="B187" s="263" t="s">
        <v>1634</v>
      </c>
      <c r="C187" s="263" t="s">
        <v>1635</v>
      </c>
      <c r="D187" s="263" t="s">
        <v>336</v>
      </c>
      <c r="E187" s="263" t="s">
        <v>259</v>
      </c>
      <c r="F187" s="264">
        <v>35612</v>
      </c>
      <c r="G187" s="263" t="s">
        <v>549</v>
      </c>
      <c r="H187" s="263" t="s">
        <v>562</v>
      </c>
      <c r="I187" s="260" t="s">
        <v>711</v>
      </c>
      <c r="N187" s="260">
        <v>900</v>
      </c>
    </row>
    <row r="188" spans="1:14" ht="18.75">
      <c r="A188" s="262">
        <v>808038</v>
      </c>
      <c r="B188" s="263" t="s">
        <v>1636</v>
      </c>
      <c r="C188" s="263" t="s">
        <v>100</v>
      </c>
      <c r="D188" s="263" t="s">
        <v>1637</v>
      </c>
      <c r="E188" s="263" t="s">
        <v>260</v>
      </c>
      <c r="F188" s="264">
        <v>31325</v>
      </c>
      <c r="G188" s="267" t="s">
        <v>5271</v>
      </c>
      <c r="H188" s="263" t="s">
        <v>673</v>
      </c>
      <c r="I188" s="260" t="s">
        <v>711</v>
      </c>
      <c r="N188" s="260">
        <v>900</v>
      </c>
    </row>
    <row r="189" spans="1:14" ht="18.75">
      <c r="A189" s="262">
        <v>808043</v>
      </c>
      <c r="B189" s="263" t="s">
        <v>1639</v>
      </c>
      <c r="C189" s="263" t="s">
        <v>1640</v>
      </c>
      <c r="D189" s="263" t="s">
        <v>870</v>
      </c>
      <c r="E189" s="263" t="s">
        <v>260</v>
      </c>
      <c r="F189" s="264">
        <v>30046</v>
      </c>
      <c r="G189" s="263" t="s">
        <v>612</v>
      </c>
      <c r="H189" s="263" t="s">
        <v>562</v>
      </c>
      <c r="I189" s="260" t="s">
        <v>711</v>
      </c>
      <c r="N189" s="260">
        <v>900</v>
      </c>
    </row>
    <row r="190" spans="1:14" ht="18.75">
      <c r="A190" s="262">
        <v>808048</v>
      </c>
      <c r="B190" s="263" t="s">
        <v>1641</v>
      </c>
      <c r="C190" s="263" t="s">
        <v>1642</v>
      </c>
      <c r="D190" s="263" t="s">
        <v>858</v>
      </c>
      <c r="E190" s="263" t="s">
        <v>259</v>
      </c>
      <c r="F190" s="264">
        <v>35867</v>
      </c>
      <c r="G190" s="263" t="s">
        <v>569</v>
      </c>
      <c r="H190" s="263" t="s">
        <v>562</v>
      </c>
      <c r="I190" s="260" t="s">
        <v>711</v>
      </c>
      <c r="N190" s="260">
        <v>900</v>
      </c>
    </row>
    <row r="191" spans="1:14" ht="18.75">
      <c r="A191" s="262">
        <v>808049</v>
      </c>
      <c r="B191" s="263" t="s">
        <v>1643</v>
      </c>
      <c r="C191" s="263" t="s">
        <v>1644</v>
      </c>
      <c r="D191" s="263" t="s">
        <v>1645</v>
      </c>
      <c r="E191" s="263" t="s">
        <v>260</v>
      </c>
      <c r="F191" s="264">
        <v>30618</v>
      </c>
      <c r="G191" s="263" t="s">
        <v>668</v>
      </c>
      <c r="H191" s="263" t="s">
        <v>562</v>
      </c>
      <c r="I191" s="260" t="s">
        <v>711</v>
      </c>
      <c r="N191" s="260">
        <v>900</v>
      </c>
    </row>
    <row r="192" spans="1:14" ht="18.75">
      <c r="A192" s="262">
        <v>808063</v>
      </c>
      <c r="B192" s="263" t="s">
        <v>1648</v>
      </c>
      <c r="C192" s="263" t="s">
        <v>78</v>
      </c>
      <c r="D192" s="263" t="s">
        <v>373</v>
      </c>
      <c r="E192" s="263" t="s">
        <v>259</v>
      </c>
      <c r="F192" s="264" t="s">
        <v>5379</v>
      </c>
      <c r="G192" s="263" t="s">
        <v>549</v>
      </c>
      <c r="H192" s="263" t="s">
        <v>562</v>
      </c>
      <c r="I192" s="260" t="s">
        <v>711</v>
      </c>
      <c r="N192" s="260">
        <v>900</v>
      </c>
    </row>
    <row r="193" spans="1:14" ht="18.75">
      <c r="A193" s="262">
        <v>808091</v>
      </c>
      <c r="B193" s="263" t="s">
        <v>1652</v>
      </c>
      <c r="C193" s="263" t="s">
        <v>89</v>
      </c>
      <c r="D193" s="263" t="s">
        <v>335</v>
      </c>
      <c r="E193" s="263" t="s">
        <v>259</v>
      </c>
      <c r="F193" s="264">
        <v>33787</v>
      </c>
      <c r="G193" s="263"/>
      <c r="H193" s="263" t="s">
        <v>562</v>
      </c>
      <c r="I193" s="260" t="s">
        <v>711</v>
      </c>
      <c r="N193" s="260">
        <v>900</v>
      </c>
    </row>
    <row r="194" spans="1:14" ht="18.75">
      <c r="A194" s="262">
        <v>808103</v>
      </c>
      <c r="B194" s="263" t="s">
        <v>1653</v>
      </c>
      <c r="C194" s="265" t="s">
        <v>126</v>
      </c>
      <c r="D194" s="265" t="s">
        <v>398</v>
      </c>
      <c r="E194" s="265" t="s">
        <v>260</v>
      </c>
      <c r="F194" s="264">
        <v>36073</v>
      </c>
      <c r="G194" s="263" t="s">
        <v>549</v>
      </c>
      <c r="H194" s="263" t="s">
        <v>562</v>
      </c>
      <c r="I194" s="260" t="s">
        <v>711</v>
      </c>
      <c r="N194" s="260">
        <v>900</v>
      </c>
    </row>
    <row r="195" spans="1:14" ht="18.75">
      <c r="A195" s="262">
        <v>808127</v>
      </c>
      <c r="B195" s="263" t="s">
        <v>1655</v>
      </c>
      <c r="C195" s="263" t="s">
        <v>229</v>
      </c>
      <c r="D195" s="263" t="s">
        <v>1305</v>
      </c>
      <c r="E195" s="263" t="s">
        <v>259</v>
      </c>
      <c r="F195" s="264">
        <v>35892</v>
      </c>
      <c r="G195" s="263" t="s">
        <v>5380</v>
      </c>
      <c r="H195" s="263" t="s">
        <v>562</v>
      </c>
      <c r="I195" s="260" t="s">
        <v>711</v>
      </c>
      <c r="N195" s="260">
        <v>900</v>
      </c>
    </row>
    <row r="196" spans="1:14" ht="18.75">
      <c r="A196" s="262">
        <v>808132</v>
      </c>
      <c r="B196" s="263" t="s">
        <v>1656</v>
      </c>
      <c r="C196" s="263" t="s">
        <v>129</v>
      </c>
      <c r="D196" s="263" t="s">
        <v>1657</v>
      </c>
      <c r="E196" s="263" t="s">
        <v>259</v>
      </c>
      <c r="F196" s="264" t="s">
        <v>5381</v>
      </c>
      <c r="G196" s="263" t="s">
        <v>549</v>
      </c>
      <c r="H196" s="263" t="s">
        <v>562</v>
      </c>
      <c r="I196" s="260" t="s">
        <v>711</v>
      </c>
      <c r="N196" s="260">
        <v>900</v>
      </c>
    </row>
    <row r="197" spans="1:14" ht="18.75">
      <c r="A197" s="262">
        <v>808146</v>
      </c>
      <c r="B197" s="263" t="s">
        <v>1660</v>
      </c>
      <c r="C197" s="263" t="s">
        <v>79</v>
      </c>
      <c r="D197" s="263" t="s">
        <v>470</v>
      </c>
      <c r="E197" s="263" t="s">
        <v>260</v>
      </c>
      <c r="F197" s="264">
        <v>35824</v>
      </c>
      <c r="G197" s="263" t="s">
        <v>5337</v>
      </c>
      <c r="H197" s="263" t="s">
        <v>562</v>
      </c>
      <c r="I197" s="260" t="s">
        <v>711</v>
      </c>
      <c r="N197" s="260">
        <v>900</v>
      </c>
    </row>
    <row r="198" spans="1:14" ht="18.75">
      <c r="A198" s="262">
        <v>808152</v>
      </c>
      <c r="B198" s="263" t="s">
        <v>1661</v>
      </c>
      <c r="C198" s="263" t="s">
        <v>79</v>
      </c>
      <c r="D198" s="263" t="s">
        <v>1662</v>
      </c>
      <c r="E198" s="263" t="s">
        <v>260</v>
      </c>
      <c r="F198" s="264">
        <v>35954</v>
      </c>
      <c r="G198" s="263" t="s">
        <v>5215</v>
      </c>
      <c r="H198" s="263" t="s">
        <v>562</v>
      </c>
      <c r="I198" s="260" t="s">
        <v>711</v>
      </c>
      <c r="N198" s="260">
        <v>900</v>
      </c>
    </row>
    <row r="199" spans="1:14" ht="18.75">
      <c r="A199" s="262">
        <v>808165</v>
      </c>
      <c r="B199" s="263" t="s">
        <v>1664</v>
      </c>
      <c r="C199" s="263" t="s">
        <v>81</v>
      </c>
      <c r="D199" s="263" t="s">
        <v>394</v>
      </c>
      <c r="E199" s="263" t="s">
        <v>259</v>
      </c>
      <c r="F199" s="264">
        <v>34870</v>
      </c>
      <c r="G199" s="263" t="s">
        <v>1440</v>
      </c>
      <c r="H199" s="263" t="s">
        <v>562</v>
      </c>
      <c r="I199" s="260" t="s">
        <v>711</v>
      </c>
      <c r="N199" s="260">
        <v>900</v>
      </c>
    </row>
    <row r="200" spans="1:14" ht="18.75">
      <c r="A200" s="262">
        <v>808215</v>
      </c>
      <c r="B200" s="263" t="s">
        <v>1674</v>
      </c>
      <c r="C200" s="263" t="s">
        <v>113</v>
      </c>
      <c r="D200" s="263" t="s">
        <v>455</v>
      </c>
      <c r="E200" s="263" t="s">
        <v>260</v>
      </c>
      <c r="F200" s="264">
        <v>35873</v>
      </c>
      <c r="G200" s="263" t="s">
        <v>569</v>
      </c>
      <c r="H200" s="263" t="s">
        <v>562</v>
      </c>
      <c r="I200" s="260" t="s">
        <v>711</v>
      </c>
      <c r="N200" s="260">
        <v>900</v>
      </c>
    </row>
    <row r="201" spans="1:14" ht="18.75">
      <c r="A201" s="262">
        <v>808219</v>
      </c>
      <c r="B201" s="263" t="s">
        <v>1675</v>
      </c>
      <c r="C201" s="263" t="s">
        <v>84</v>
      </c>
      <c r="D201" s="263" t="s">
        <v>351</v>
      </c>
      <c r="E201" s="263" t="s">
        <v>259</v>
      </c>
      <c r="F201" s="264">
        <v>35438</v>
      </c>
      <c r="G201" s="263" t="s">
        <v>549</v>
      </c>
      <c r="H201" s="263" t="s">
        <v>562</v>
      </c>
      <c r="I201" s="260" t="s">
        <v>711</v>
      </c>
      <c r="N201" s="260">
        <v>900</v>
      </c>
    </row>
    <row r="202" spans="1:14" ht="18.75">
      <c r="A202" s="269">
        <v>808226</v>
      </c>
      <c r="B202" s="263" t="s">
        <v>1676</v>
      </c>
      <c r="C202" s="269" t="s">
        <v>181</v>
      </c>
      <c r="D202" s="269" t="s">
        <v>1677</v>
      </c>
      <c r="E202" s="269" t="s">
        <v>259</v>
      </c>
      <c r="F202" s="266">
        <v>35935</v>
      </c>
      <c r="G202" s="267" t="s">
        <v>569</v>
      </c>
      <c r="H202" s="263" t="s">
        <v>562</v>
      </c>
      <c r="I202" s="260" t="s">
        <v>711</v>
      </c>
      <c r="N202" s="260">
        <v>900</v>
      </c>
    </row>
    <row r="203" spans="1:14" ht="18.75">
      <c r="A203" s="262">
        <v>808228</v>
      </c>
      <c r="B203" s="263" t="s">
        <v>1679</v>
      </c>
      <c r="C203" s="263" t="s">
        <v>111</v>
      </c>
      <c r="D203" s="263" t="s">
        <v>1045</v>
      </c>
      <c r="E203" s="263" t="s">
        <v>259</v>
      </c>
      <c r="F203" s="264">
        <v>32884</v>
      </c>
      <c r="G203" s="263" t="s">
        <v>563</v>
      </c>
      <c r="H203" s="263" t="s">
        <v>562</v>
      </c>
      <c r="I203" s="260" t="s">
        <v>711</v>
      </c>
      <c r="N203" s="260">
        <v>900</v>
      </c>
    </row>
    <row r="204" spans="1:14" ht="18.75">
      <c r="A204" s="262">
        <v>808279</v>
      </c>
      <c r="B204" s="263" t="s">
        <v>1685</v>
      </c>
      <c r="C204" s="263" t="s">
        <v>1686</v>
      </c>
      <c r="D204" s="263" t="s">
        <v>1270</v>
      </c>
      <c r="E204" s="263" t="s">
        <v>259</v>
      </c>
      <c r="F204" s="264" t="s">
        <v>5385</v>
      </c>
      <c r="G204" s="263" t="s">
        <v>549</v>
      </c>
      <c r="H204" s="263" t="s">
        <v>562</v>
      </c>
      <c r="I204" s="260" t="s">
        <v>711</v>
      </c>
      <c r="N204" s="260">
        <v>900</v>
      </c>
    </row>
    <row r="205" spans="1:14" ht="18.75">
      <c r="A205" s="262">
        <v>808286</v>
      </c>
      <c r="B205" s="263" t="s">
        <v>1688</v>
      </c>
      <c r="C205" s="265" t="s">
        <v>122</v>
      </c>
      <c r="D205" s="265" t="s">
        <v>1689</v>
      </c>
      <c r="E205" s="265" t="s">
        <v>259</v>
      </c>
      <c r="F205" s="264">
        <v>36039</v>
      </c>
      <c r="G205" s="263" t="s">
        <v>637</v>
      </c>
      <c r="H205" s="263" t="s">
        <v>562</v>
      </c>
      <c r="I205" s="260" t="s">
        <v>711</v>
      </c>
      <c r="N205" s="260">
        <v>900</v>
      </c>
    </row>
    <row r="206" spans="1:14" ht="18.75">
      <c r="A206" s="262">
        <v>808291</v>
      </c>
      <c r="B206" s="263" t="s">
        <v>1690</v>
      </c>
      <c r="C206" s="263" t="s">
        <v>77</v>
      </c>
      <c r="D206" s="263" t="s">
        <v>506</v>
      </c>
      <c r="E206" s="263" t="s">
        <v>260</v>
      </c>
      <c r="F206" s="264">
        <v>35974</v>
      </c>
      <c r="G206" s="263" t="s">
        <v>549</v>
      </c>
      <c r="H206" s="263" t="s">
        <v>562</v>
      </c>
      <c r="I206" s="260" t="s">
        <v>711</v>
      </c>
      <c r="N206" s="260">
        <v>900</v>
      </c>
    </row>
    <row r="207" spans="1:14" ht="18.75">
      <c r="A207" s="262">
        <v>808295</v>
      </c>
      <c r="B207" s="263" t="s">
        <v>1691</v>
      </c>
      <c r="C207" s="265" t="s">
        <v>859</v>
      </c>
      <c r="D207" s="265" t="s">
        <v>1692</v>
      </c>
      <c r="E207" s="265" t="s">
        <v>259</v>
      </c>
      <c r="F207" s="264">
        <v>35891</v>
      </c>
      <c r="G207" s="263" t="s">
        <v>5387</v>
      </c>
      <c r="H207" s="263" t="s">
        <v>562</v>
      </c>
      <c r="I207" s="260" t="s">
        <v>711</v>
      </c>
      <c r="N207" s="260">
        <v>900</v>
      </c>
    </row>
    <row r="208" spans="1:14" ht="18.75">
      <c r="A208" s="262">
        <v>808296</v>
      </c>
      <c r="B208" s="263" t="s">
        <v>1693</v>
      </c>
      <c r="C208" s="263" t="s">
        <v>1694</v>
      </c>
      <c r="D208" s="263" t="s">
        <v>1695</v>
      </c>
      <c r="E208" s="263" t="s">
        <v>259</v>
      </c>
      <c r="F208" s="264">
        <v>35817</v>
      </c>
      <c r="G208" s="263" t="s">
        <v>5222</v>
      </c>
      <c r="H208" s="263" t="s">
        <v>562</v>
      </c>
      <c r="I208" s="260" t="s">
        <v>711</v>
      </c>
      <c r="N208" s="260">
        <v>900</v>
      </c>
    </row>
    <row r="209" spans="1:14" ht="18.75">
      <c r="A209" s="262">
        <v>808303</v>
      </c>
      <c r="B209" s="263" t="s">
        <v>1696</v>
      </c>
      <c r="C209" s="263" t="s">
        <v>174</v>
      </c>
      <c r="D209" s="263" t="s">
        <v>1201</v>
      </c>
      <c r="E209" s="263" t="s">
        <v>259</v>
      </c>
      <c r="F209" s="264">
        <v>35462</v>
      </c>
      <c r="G209" s="263" t="s">
        <v>549</v>
      </c>
      <c r="H209" s="263" t="s">
        <v>562</v>
      </c>
      <c r="I209" s="260" t="s">
        <v>711</v>
      </c>
      <c r="N209" s="260">
        <v>900</v>
      </c>
    </row>
    <row r="210" spans="1:14" ht="18.75">
      <c r="A210" s="262">
        <v>808337</v>
      </c>
      <c r="B210" s="263" t="s">
        <v>1702</v>
      </c>
      <c r="C210" s="263" t="s">
        <v>82</v>
      </c>
      <c r="D210" s="263" t="s">
        <v>1305</v>
      </c>
      <c r="E210" s="263" t="s">
        <v>259</v>
      </c>
      <c r="F210" s="266"/>
      <c r="G210" s="266" t="s">
        <v>569</v>
      </c>
      <c r="H210" s="263" t="s">
        <v>562</v>
      </c>
      <c r="I210" s="260" t="s">
        <v>711</v>
      </c>
      <c r="N210" s="260">
        <v>900</v>
      </c>
    </row>
    <row r="211" spans="1:14" ht="18.75">
      <c r="A211" s="262">
        <v>808358</v>
      </c>
      <c r="B211" s="263" t="s">
        <v>1708</v>
      </c>
      <c r="C211" s="263" t="s">
        <v>81</v>
      </c>
      <c r="D211" s="263" t="s">
        <v>1709</v>
      </c>
      <c r="E211" s="263" t="s">
        <v>259</v>
      </c>
      <c r="F211" s="264">
        <v>35065</v>
      </c>
      <c r="G211" s="263" t="s">
        <v>5392</v>
      </c>
      <c r="H211" s="263" t="s">
        <v>562</v>
      </c>
      <c r="I211" s="260" t="s">
        <v>711</v>
      </c>
      <c r="N211" s="260">
        <v>900</v>
      </c>
    </row>
    <row r="212" spans="1:14" ht="18.75">
      <c r="A212" s="262">
        <v>808367</v>
      </c>
      <c r="B212" s="263" t="s">
        <v>1710</v>
      </c>
      <c r="C212" s="265" t="s">
        <v>91</v>
      </c>
      <c r="D212" s="265" t="s">
        <v>1001</v>
      </c>
      <c r="E212" s="265" t="s">
        <v>259</v>
      </c>
      <c r="F212" s="264"/>
      <c r="G212" s="263">
        <v>0</v>
      </c>
      <c r="H212" s="263" t="s">
        <v>562</v>
      </c>
      <c r="I212" s="260" t="s">
        <v>711</v>
      </c>
      <c r="N212" s="260">
        <v>900</v>
      </c>
    </row>
    <row r="213" spans="1:14" ht="18.75">
      <c r="A213" s="262">
        <v>808370</v>
      </c>
      <c r="B213" s="263" t="s">
        <v>1713</v>
      </c>
      <c r="C213" s="263" t="s">
        <v>1714</v>
      </c>
      <c r="D213" s="263" t="s">
        <v>1715</v>
      </c>
      <c r="E213" s="263" t="s">
        <v>259</v>
      </c>
      <c r="F213" s="264" t="s">
        <v>5393</v>
      </c>
      <c r="G213" s="263" t="s">
        <v>549</v>
      </c>
      <c r="H213" s="263" t="s">
        <v>562</v>
      </c>
      <c r="I213" s="260" t="s">
        <v>711</v>
      </c>
      <c r="N213" s="260">
        <v>900</v>
      </c>
    </row>
    <row r="214" spans="1:14" ht="18.75">
      <c r="A214" s="262">
        <v>808376</v>
      </c>
      <c r="B214" s="263" t="s">
        <v>1716</v>
      </c>
      <c r="C214" s="263" t="s">
        <v>79</v>
      </c>
      <c r="D214" s="263" t="s">
        <v>223</v>
      </c>
      <c r="E214" s="263" t="s">
        <v>259</v>
      </c>
      <c r="F214" s="264" t="s">
        <v>5394</v>
      </c>
      <c r="G214" s="263" t="s">
        <v>549</v>
      </c>
      <c r="H214" s="263" t="s">
        <v>562</v>
      </c>
      <c r="I214" s="260" t="s">
        <v>711</v>
      </c>
      <c r="N214" s="260">
        <v>900</v>
      </c>
    </row>
    <row r="215" spans="1:14" ht="18.75">
      <c r="A215" s="262">
        <v>808378</v>
      </c>
      <c r="B215" s="263" t="s">
        <v>1717</v>
      </c>
      <c r="C215" s="265" t="s">
        <v>79</v>
      </c>
      <c r="D215" s="265" t="s">
        <v>863</v>
      </c>
      <c r="E215" s="265" t="s">
        <v>259</v>
      </c>
      <c r="F215" s="266">
        <v>35998</v>
      </c>
      <c r="G215" s="263" t="s">
        <v>549</v>
      </c>
      <c r="H215" s="263" t="s">
        <v>562</v>
      </c>
      <c r="I215" s="260" t="s">
        <v>711</v>
      </c>
      <c r="N215" s="260">
        <v>900</v>
      </c>
    </row>
    <row r="216" spans="1:14" ht="18.75">
      <c r="A216" s="262">
        <v>808392</v>
      </c>
      <c r="B216" s="263" t="s">
        <v>1718</v>
      </c>
      <c r="C216" s="265" t="s">
        <v>100</v>
      </c>
      <c r="D216" s="265" t="s">
        <v>329</v>
      </c>
      <c r="E216" s="265" t="s">
        <v>259</v>
      </c>
      <c r="F216" s="264">
        <v>35108</v>
      </c>
      <c r="G216" s="263" t="s">
        <v>5395</v>
      </c>
      <c r="H216" s="263" t="s">
        <v>562</v>
      </c>
      <c r="I216" s="260" t="s">
        <v>711</v>
      </c>
      <c r="N216" s="260">
        <v>900</v>
      </c>
    </row>
    <row r="217" spans="1:14" ht="18.75">
      <c r="A217" s="262">
        <v>808393</v>
      </c>
      <c r="B217" s="263" t="s">
        <v>1719</v>
      </c>
      <c r="C217" s="263" t="s">
        <v>124</v>
      </c>
      <c r="D217" s="263" t="s">
        <v>448</v>
      </c>
      <c r="E217" s="263" t="s">
        <v>259</v>
      </c>
      <c r="F217" s="264">
        <v>35586</v>
      </c>
      <c r="G217" s="263" t="s">
        <v>549</v>
      </c>
      <c r="H217" s="263" t="s">
        <v>562</v>
      </c>
      <c r="I217" s="260" t="s">
        <v>711</v>
      </c>
      <c r="N217" s="260">
        <v>900</v>
      </c>
    </row>
    <row r="218" spans="1:14" ht="18.75">
      <c r="A218" s="262">
        <v>808397</v>
      </c>
      <c r="B218" s="263" t="s">
        <v>1721</v>
      </c>
      <c r="C218" s="263" t="s">
        <v>406</v>
      </c>
      <c r="D218" s="263" t="s">
        <v>419</v>
      </c>
      <c r="E218" s="263" t="s">
        <v>259</v>
      </c>
      <c r="F218" s="264">
        <v>32765</v>
      </c>
      <c r="G218" s="263" t="s">
        <v>549</v>
      </c>
      <c r="H218" s="263" t="s">
        <v>562</v>
      </c>
      <c r="I218" s="260" t="s">
        <v>711</v>
      </c>
      <c r="N218" s="260">
        <v>900</v>
      </c>
    </row>
    <row r="219" spans="1:14" ht="18.75">
      <c r="A219" s="262">
        <v>808401</v>
      </c>
      <c r="B219" s="263" t="s">
        <v>1725</v>
      </c>
      <c r="C219" s="263" t="s">
        <v>1726</v>
      </c>
      <c r="D219" s="263" t="s">
        <v>501</v>
      </c>
      <c r="E219" s="263" t="s">
        <v>259</v>
      </c>
      <c r="F219" s="264">
        <v>34088</v>
      </c>
      <c r="G219" s="263" t="s">
        <v>549</v>
      </c>
      <c r="H219" s="263" t="s">
        <v>562</v>
      </c>
      <c r="I219" s="260" t="s">
        <v>711</v>
      </c>
      <c r="N219" s="260">
        <v>900</v>
      </c>
    </row>
    <row r="220" spans="1:14" ht="18.75">
      <c r="A220" s="262">
        <v>808410</v>
      </c>
      <c r="B220" s="263" t="s">
        <v>1728</v>
      </c>
      <c r="C220" s="263" t="s">
        <v>104</v>
      </c>
      <c r="D220" s="263" t="s">
        <v>334</v>
      </c>
      <c r="E220" s="263" t="s">
        <v>259</v>
      </c>
      <c r="F220" s="264" t="s">
        <v>5396</v>
      </c>
      <c r="G220" s="263" t="s">
        <v>1440</v>
      </c>
      <c r="H220" s="263" t="s">
        <v>562</v>
      </c>
      <c r="I220" s="260" t="s">
        <v>711</v>
      </c>
      <c r="N220" s="260">
        <v>900</v>
      </c>
    </row>
    <row r="221" spans="1:14" ht="18.75">
      <c r="A221" s="262">
        <v>808411</v>
      </c>
      <c r="B221" s="263" t="s">
        <v>1729</v>
      </c>
      <c r="C221" s="265" t="s">
        <v>141</v>
      </c>
      <c r="D221" s="265" t="s">
        <v>517</v>
      </c>
      <c r="E221" s="265" t="s">
        <v>259</v>
      </c>
      <c r="F221" s="264">
        <v>35065</v>
      </c>
      <c r="G221" s="263" t="s">
        <v>5397</v>
      </c>
      <c r="H221" s="263" t="s">
        <v>562</v>
      </c>
      <c r="I221" s="260" t="s">
        <v>711</v>
      </c>
      <c r="N221" s="260">
        <v>900</v>
      </c>
    </row>
    <row r="222" spans="1:14" ht="18.75">
      <c r="A222" s="262">
        <v>808418</v>
      </c>
      <c r="B222" s="263" t="s">
        <v>1732</v>
      </c>
      <c r="C222" s="265" t="s">
        <v>74</v>
      </c>
      <c r="D222" s="265" t="s">
        <v>338</v>
      </c>
      <c r="E222" s="265" t="s">
        <v>259</v>
      </c>
      <c r="F222" s="264">
        <v>35641</v>
      </c>
      <c r="G222" s="263" t="s">
        <v>5262</v>
      </c>
      <c r="H222" s="263" t="s">
        <v>562</v>
      </c>
      <c r="I222" s="260" t="s">
        <v>711</v>
      </c>
      <c r="N222" s="260">
        <v>900</v>
      </c>
    </row>
    <row r="223" spans="1:14" ht="18.75">
      <c r="A223" s="262">
        <v>808434</v>
      </c>
      <c r="B223" s="263" t="s">
        <v>1414</v>
      </c>
      <c r="C223" s="263" t="s">
        <v>77</v>
      </c>
      <c r="D223" s="263" t="s">
        <v>1734</v>
      </c>
      <c r="E223" s="263" t="s">
        <v>259</v>
      </c>
      <c r="F223" s="264">
        <v>36168</v>
      </c>
      <c r="G223" s="263" t="s">
        <v>549</v>
      </c>
      <c r="H223" s="263" t="s">
        <v>562</v>
      </c>
      <c r="I223" s="260" t="s">
        <v>711</v>
      </c>
      <c r="N223" s="260">
        <v>900</v>
      </c>
    </row>
    <row r="224" spans="1:14" ht="18.75">
      <c r="A224" s="262">
        <v>808445</v>
      </c>
      <c r="B224" s="263" t="s">
        <v>1738</v>
      </c>
      <c r="C224" s="265" t="s">
        <v>1739</v>
      </c>
      <c r="D224" s="265" t="s">
        <v>398</v>
      </c>
      <c r="E224" s="265" t="s">
        <v>260</v>
      </c>
      <c r="F224" s="264">
        <v>27544</v>
      </c>
      <c r="G224" s="263" t="s">
        <v>549</v>
      </c>
      <c r="H224" s="263" t="s">
        <v>562</v>
      </c>
      <c r="I224" s="260" t="s">
        <v>711</v>
      </c>
      <c r="N224" s="260">
        <v>900</v>
      </c>
    </row>
    <row r="225" spans="1:14" ht="18.75">
      <c r="A225" s="262">
        <v>808459</v>
      </c>
      <c r="B225" s="263" t="s">
        <v>1740</v>
      </c>
      <c r="C225" s="263" t="s">
        <v>124</v>
      </c>
      <c r="D225" s="263" t="s">
        <v>710</v>
      </c>
      <c r="E225" s="263" t="s">
        <v>259</v>
      </c>
      <c r="F225" s="264">
        <v>33940</v>
      </c>
      <c r="G225" s="263" t="s">
        <v>5398</v>
      </c>
      <c r="H225" s="263" t="s">
        <v>562</v>
      </c>
      <c r="I225" s="260" t="s">
        <v>711</v>
      </c>
      <c r="N225" s="260">
        <v>900</v>
      </c>
    </row>
    <row r="226" spans="1:14" ht="18.75">
      <c r="A226" s="262">
        <v>808480</v>
      </c>
      <c r="B226" s="263" t="s">
        <v>1744</v>
      </c>
      <c r="C226" s="265" t="s">
        <v>126</v>
      </c>
      <c r="D226" s="265" t="s">
        <v>127</v>
      </c>
      <c r="E226" s="265" t="s">
        <v>259</v>
      </c>
      <c r="F226" s="264">
        <v>35796</v>
      </c>
      <c r="G226" s="263" t="s">
        <v>637</v>
      </c>
      <c r="H226" s="263" t="s">
        <v>562</v>
      </c>
      <c r="I226" s="260" t="s">
        <v>711</v>
      </c>
      <c r="N226" s="260">
        <v>900</v>
      </c>
    </row>
    <row r="227" spans="1:14" ht="18.75">
      <c r="A227" s="262">
        <v>808487</v>
      </c>
      <c r="B227" s="263" t="s">
        <v>1746</v>
      </c>
      <c r="C227" s="265" t="s">
        <v>1079</v>
      </c>
      <c r="D227" s="265" t="s">
        <v>1747</v>
      </c>
      <c r="E227" s="265" t="s">
        <v>259</v>
      </c>
      <c r="F227" s="264">
        <v>36449</v>
      </c>
      <c r="G227" s="263" t="s">
        <v>5399</v>
      </c>
      <c r="H227" s="263" t="s">
        <v>562</v>
      </c>
      <c r="I227" s="260" t="s">
        <v>711</v>
      </c>
      <c r="N227" s="260">
        <v>900</v>
      </c>
    </row>
    <row r="228" spans="1:14" ht="18.75">
      <c r="A228" s="262">
        <v>808497</v>
      </c>
      <c r="B228" s="263" t="s">
        <v>1749</v>
      </c>
      <c r="C228" s="263" t="s">
        <v>604</v>
      </c>
      <c r="D228" s="263" t="s">
        <v>1750</v>
      </c>
      <c r="E228" s="263" t="s">
        <v>260</v>
      </c>
      <c r="F228" s="264">
        <v>34015</v>
      </c>
      <c r="G228" s="263" t="s">
        <v>630</v>
      </c>
      <c r="H228" s="263" t="s">
        <v>562</v>
      </c>
      <c r="I228" s="260" t="s">
        <v>711</v>
      </c>
      <c r="N228" s="260">
        <v>900</v>
      </c>
    </row>
    <row r="229" spans="1:14" ht="18.75">
      <c r="A229" s="262">
        <v>808517</v>
      </c>
      <c r="B229" s="263" t="s">
        <v>1758</v>
      </c>
      <c r="C229" s="265" t="s">
        <v>79</v>
      </c>
      <c r="D229" s="265" t="s">
        <v>404</v>
      </c>
      <c r="E229" s="265" t="s">
        <v>259</v>
      </c>
      <c r="F229" s="264" t="s">
        <v>5402</v>
      </c>
      <c r="G229" s="263" t="s">
        <v>5375</v>
      </c>
      <c r="H229" s="263" t="s">
        <v>562</v>
      </c>
      <c r="I229" s="260" t="s">
        <v>711</v>
      </c>
      <c r="N229" s="260">
        <v>900</v>
      </c>
    </row>
    <row r="230" spans="1:14" ht="18.75">
      <c r="A230" s="262">
        <v>808518</v>
      </c>
      <c r="B230" s="263" t="s">
        <v>1759</v>
      </c>
      <c r="C230" s="263" t="s">
        <v>106</v>
      </c>
      <c r="D230" s="263" t="s">
        <v>1472</v>
      </c>
      <c r="E230" s="263" t="s">
        <v>260</v>
      </c>
      <c r="F230" s="264">
        <v>33889</v>
      </c>
      <c r="G230" s="263" t="s">
        <v>5403</v>
      </c>
      <c r="H230" s="263" t="s">
        <v>562</v>
      </c>
      <c r="I230" s="260" t="s">
        <v>711</v>
      </c>
      <c r="N230" s="260">
        <v>900</v>
      </c>
    </row>
    <row r="231" spans="1:14" ht="18.75">
      <c r="A231" s="262">
        <v>808540</v>
      </c>
      <c r="B231" s="263" t="s">
        <v>1766</v>
      </c>
      <c r="C231" s="265" t="s">
        <v>142</v>
      </c>
      <c r="D231" s="265" t="s">
        <v>1767</v>
      </c>
      <c r="E231" s="265" t="s">
        <v>259</v>
      </c>
      <c r="F231" s="264">
        <v>36220</v>
      </c>
      <c r="G231" s="263" t="s">
        <v>5224</v>
      </c>
      <c r="H231" s="263" t="s">
        <v>562</v>
      </c>
      <c r="I231" s="260" t="s">
        <v>711</v>
      </c>
      <c r="N231" s="260">
        <v>900</v>
      </c>
    </row>
    <row r="232" spans="1:14" ht="18.75">
      <c r="A232" s="262">
        <v>808560</v>
      </c>
      <c r="B232" s="263" t="s">
        <v>1773</v>
      </c>
      <c r="C232" s="263" t="s">
        <v>163</v>
      </c>
      <c r="D232" s="263" t="s">
        <v>343</v>
      </c>
      <c r="E232" s="263" t="s">
        <v>260</v>
      </c>
      <c r="F232" s="264">
        <v>34924</v>
      </c>
      <c r="G232" s="263" t="s">
        <v>612</v>
      </c>
      <c r="H232" s="263" t="s">
        <v>673</v>
      </c>
      <c r="I232" s="260" t="s">
        <v>711</v>
      </c>
      <c r="N232" s="260">
        <v>900</v>
      </c>
    </row>
    <row r="233" spans="1:14" ht="18.75">
      <c r="A233" s="262">
        <v>808563</v>
      </c>
      <c r="B233" s="263" t="s">
        <v>1774</v>
      </c>
      <c r="C233" s="263" t="s">
        <v>178</v>
      </c>
      <c r="D233" s="263" t="s">
        <v>1596</v>
      </c>
      <c r="E233" s="263" t="s">
        <v>260</v>
      </c>
      <c r="F233" s="266" t="s">
        <v>5407</v>
      </c>
      <c r="G233" s="266" t="s">
        <v>5408</v>
      </c>
      <c r="H233" s="263" t="s">
        <v>562</v>
      </c>
      <c r="I233" s="260" t="s">
        <v>711</v>
      </c>
      <c r="N233" s="260">
        <v>900</v>
      </c>
    </row>
    <row r="234" spans="1:14" ht="18.75">
      <c r="A234" s="262">
        <v>808564</v>
      </c>
      <c r="B234" s="263" t="s">
        <v>1775</v>
      </c>
      <c r="C234" s="265" t="s">
        <v>1776</v>
      </c>
      <c r="D234" s="265" t="s">
        <v>1777</v>
      </c>
      <c r="E234" s="265" t="s">
        <v>260</v>
      </c>
      <c r="F234" s="264">
        <v>35559</v>
      </c>
      <c r="G234" s="263" t="s">
        <v>5346</v>
      </c>
      <c r="H234" s="263" t="s">
        <v>562</v>
      </c>
      <c r="I234" s="260" t="s">
        <v>711</v>
      </c>
      <c r="N234" s="260">
        <v>900</v>
      </c>
    </row>
    <row r="235" spans="1:14" ht="18.75">
      <c r="A235" s="262">
        <v>808570</v>
      </c>
      <c r="B235" s="263" t="s">
        <v>1781</v>
      </c>
      <c r="C235" s="263" t="s">
        <v>138</v>
      </c>
      <c r="D235" s="263" t="s">
        <v>331</v>
      </c>
      <c r="E235" s="263" t="s">
        <v>259</v>
      </c>
      <c r="F235" s="264">
        <v>35552</v>
      </c>
      <c r="G235" s="263" t="s">
        <v>626</v>
      </c>
      <c r="H235" s="263" t="s">
        <v>562</v>
      </c>
      <c r="I235" s="260" t="s">
        <v>711</v>
      </c>
      <c r="N235" s="260">
        <v>900</v>
      </c>
    </row>
    <row r="236" spans="1:14" ht="18.75">
      <c r="A236" s="262">
        <v>808576</v>
      </c>
      <c r="B236" s="263" t="s">
        <v>1785</v>
      </c>
      <c r="C236" s="263" t="s">
        <v>117</v>
      </c>
      <c r="D236" s="263" t="s">
        <v>343</v>
      </c>
      <c r="E236" s="263" t="s">
        <v>259</v>
      </c>
      <c r="F236" s="264" t="s">
        <v>5409</v>
      </c>
      <c r="G236" s="263" t="s">
        <v>549</v>
      </c>
      <c r="H236" s="263" t="s">
        <v>562</v>
      </c>
      <c r="I236" s="260" t="s">
        <v>711</v>
      </c>
      <c r="N236" s="260">
        <v>900</v>
      </c>
    </row>
    <row r="237" spans="1:14" ht="18.75">
      <c r="A237" s="262">
        <v>808587</v>
      </c>
      <c r="B237" s="263" t="s">
        <v>1789</v>
      </c>
      <c r="C237" s="265" t="s">
        <v>92</v>
      </c>
      <c r="D237" s="265" t="s">
        <v>387</v>
      </c>
      <c r="E237" s="265" t="s">
        <v>259</v>
      </c>
      <c r="F237" s="264">
        <v>36431</v>
      </c>
      <c r="G237" s="263" t="s">
        <v>549</v>
      </c>
      <c r="H237" s="263" t="s">
        <v>562</v>
      </c>
      <c r="I237" s="260" t="s">
        <v>711</v>
      </c>
      <c r="N237" s="260">
        <v>900</v>
      </c>
    </row>
    <row r="238" spans="1:14" ht="18.75">
      <c r="A238" s="262">
        <v>808590</v>
      </c>
      <c r="B238" s="263" t="s">
        <v>1791</v>
      </c>
      <c r="C238" s="263" t="s">
        <v>118</v>
      </c>
      <c r="D238" s="263" t="s">
        <v>343</v>
      </c>
      <c r="E238" s="263" t="s">
        <v>260</v>
      </c>
      <c r="F238" s="264" t="s">
        <v>5410</v>
      </c>
      <c r="G238" s="263" t="s">
        <v>549</v>
      </c>
      <c r="H238" s="263" t="s">
        <v>562</v>
      </c>
      <c r="I238" s="260" t="s">
        <v>711</v>
      </c>
      <c r="N238" s="260">
        <v>900</v>
      </c>
    </row>
    <row r="239" spans="1:14" ht="18.75">
      <c r="A239" s="262">
        <v>808591</v>
      </c>
      <c r="B239" s="263" t="s">
        <v>1792</v>
      </c>
      <c r="C239" s="263" t="s">
        <v>1793</v>
      </c>
      <c r="D239" s="263" t="s">
        <v>1024</v>
      </c>
      <c r="E239" s="263" t="s">
        <v>259</v>
      </c>
      <c r="F239" s="264">
        <v>30928</v>
      </c>
      <c r="G239" s="263" t="s">
        <v>5411</v>
      </c>
      <c r="H239" s="263" t="s">
        <v>562</v>
      </c>
      <c r="I239" s="260" t="s">
        <v>711</v>
      </c>
      <c r="N239" s="260">
        <v>900</v>
      </c>
    </row>
    <row r="240" spans="1:14" ht="18.75">
      <c r="A240" s="262">
        <v>808593</v>
      </c>
      <c r="B240" s="263" t="s">
        <v>1797</v>
      </c>
      <c r="C240" s="263" t="s">
        <v>209</v>
      </c>
      <c r="D240" s="263" t="s">
        <v>1085</v>
      </c>
      <c r="E240" s="263" t="s">
        <v>260</v>
      </c>
      <c r="F240" s="264" t="s">
        <v>5413</v>
      </c>
      <c r="G240" s="263" t="s">
        <v>549</v>
      </c>
      <c r="H240" s="263" t="s">
        <v>673</v>
      </c>
      <c r="I240" s="260" t="s">
        <v>711</v>
      </c>
      <c r="N240" s="260">
        <v>900</v>
      </c>
    </row>
    <row r="241" spans="1:14" ht="18.75">
      <c r="A241" s="262">
        <v>808597</v>
      </c>
      <c r="B241" s="263" t="s">
        <v>1798</v>
      </c>
      <c r="C241" s="263" t="s">
        <v>110</v>
      </c>
      <c r="D241" s="263" t="s">
        <v>337</v>
      </c>
      <c r="E241" s="265" t="s">
        <v>259</v>
      </c>
      <c r="F241" s="264">
        <v>35447</v>
      </c>
      <c r="G241" s="263" t="s">
        <v>549</v>
      </c>
      <c r="H241" s="263" t="s">
        <v>562</v>
      </c>
      <c r="I241" s="260" t="s">
        <v>711</v>
      </c>
      <c r="N241" s="260">
        <v>900</v>
      </c>
    </row>
    <row r="242" spans="1:14" ht="18.75">
      <c r="A242" s="262">
        <v>808620</v>
      </c>
      <c r="B242" s="263" t="s">
        <v>1806</v>
      </c>
      <c r="C242" s="263" t="s">
        <v>118</v>
      </c>
      <c r="D242" s="263" t="s">
        <v>1020</v>
      </c>
      <c r="E242" s="263" t="s">
        <v>259</v>
      </c>
      <c r="F242" s="264">
        <v>33912</v>
      </c>
      <c r="G242" s="263" t="s">
        <v>549</v>
      </c>
      <c r="H242" s="263" t="s">
        <v>562</v>
      </c>
      <c r="I242" s="260" t="s">
        <v>711</v>
      </c>
      <c r="N242" s="260">
        <v>900</v>
      </c>
    </row>
    <row r="243" spans="1:14" ht="18.75">
      <c r="A243" s="262">
        <v>808638</v>
      </c>
      <c r="B243" s="263" t="s">
        <v>1809</v>
      </c>
      <c r="C243" s="263" t="s">
        <v>81</v>
      </c>
      <c r="D243" s="263" t="s">
        <v>226</v>
      </c>
      <c r="E243" s="263" t="s">
        <v>259</v>
      </c>
      <c r="F243" s="264">
        <v>35065</v>
      </c>
      <c r="G243" s="263" t="s">
        <v>5415</v>
      </c>
      <c r="H243" s="263" t="s">
        <v>562</v>
      </c>
      <c r="I243" s="260" t="s">
        <v>711</v>
      </c>
      <c r="N243" s="260">
        <v>900</v>
      </c>
    </row>
    <row r="244" spans="1:14" ht="18.75">
      <c r="A244" s="262">
        <v>808687</v>
      </c>
      <c r="B244" s="263" t="s">
        <v>1821</v>
      </c>
      <c r="C244" s="263" t="s">
        <v>1822</v>
      </c>
      <c r="D244" s="263" t="s">
        <v>378</v>
      </c>
      <c r="E244" s="263" t="s">
        <v>259</v>
      </c>
      <c r="F244" s="264">
        <v>35961</v>
      </c>
      <c r="G244" s="263" t="s">
        <v>549</v>
      </c>
      <c r="H244" s="263" t="s">
        <v>562</v>
      </c>
      <c r="I244" s="260" t="s">
        <v>711</v>
      </c>
      <c r="N244" s="260">
        <v>900</v>
      </c>
    </row>
    <row r="245" spans="1:14" ht="18.75">
      <c r="A245" s="262">
        <v>808688</v>
      </c>
      <c r="B245" s="263" t="s">
        <v>1823</v>
      </c>
      <c r="C245" s="263" t="s">
        <v>144</v>
      </c>
      <c r="D245" s="263" t="s">
        <v>1824</v>
      </c>
      <c r="E245" s="263" t="s">
        <v>259</v>
      </c>
      <c r="F245" s="264">
        <v>35065</v>
      </c>
      <c r="G245" s="263" t="s">
        <v>5418</v>
      </c>
      <c r="H245" s="263" t="s">
        <v>562</v>
      </c>
      <c r="I245" s="260" t="s">
        <v>711</v>
      </c>
      <c r="N245" s="260">
        <v>900</v>
      </c>
    </row>
    <row r="246" spans="1:14" ht="18.75">
      <c r="A246" s="262">
        <v>808698</v>
      </c>
      <c r="B246" s="263" t="s">
        <v>1828</v>
      </c>
      <c r="C246" s="263" t="s">
        <v>1829</v>
      </c>
      <c r="D246" s="263" t="s">
        <v>330</v>
      </c>
      <c r="E246" s="263" t="s">
        <v>260</v>
      </c>
      <c r="F246" s="264">
        <v>29952</v>
      </c>
      <c r="G246" s="263" t="s">
        <v>549</v>
      </c>
      <c r="H246" s="263" t="s">
        <v>562</v>
      </c>
      <c r="I246" s="260" t="s">
        <v>711</v>
      </c>
      <c r="N246" s="260">
        <v>900</v>
      </c>
    </row>
    <row r="247" spans="1:14" ht="18.75">
      <c r="A247" s="262">
        <v>808699</v>
      </c>
      <c r="B247" s="263" t="s">
        <v>1830</v>
      </c>
      <c r="C247" s="263" t="s">
        <v>1831</v>
      </c>
      <c r="D247" s="263" t="s">
        <v>1832</v>
      </c>
      <c r="E247" s="263" t="s">
        <v>260</v>
      </c>
      <c r="F247" s="264">
        <v>28212</v>
      </c>
      <c r="G247" s="263" t="s">
        <v>612</v>
      </c>
      <c r="H247" s="263" t="s">
        <v>562</v>
      </c>
      <c r="I247" s="260" t="s">
        <v>711</v>
      </c>
      <c r="N247" s="260">
        <v>900</v>
      </c>
    </row>
    <row r="248" spans="1:14" ht="18.75">
      <c r="A248" s="262">
        <v>808704</v>
      </c>
      <c r="B248" s="263" t="s">
        <v>1833</v>
      </c>
      <c r="C248" s="265" t="s">
        <v>178</v>
      </c>
      <c r="D248" s="265" t="s">
        <v>1834</v>
      </c>
      <c r="E248" s="265" t="s">
        <v>259</v>
      </c>
      <c r="F248" s="264" t="s">
        <v>5420</v>
      </c>
      <c r="G248" s="263" t="s">
        <v>5421</v>
      </c>
      <c r="H248" s="263" t="s">
        <v>562</v>
      </c>
      <c r="I248" s="260" t="s">
        <v>711</v>
      </c>
      <c r="N248" s="260">
        <v>900</v>
      </c>
    </row>
    <row r="249" spans="1:14" ht="18.75">
      <c r="A249" s="262">
        <v>808722</v>
      </c>
      <c r="B249" s="263" t="s">
        <v>1839</v>
      </c>
      <c r="C249" s="263" t="s">
        <v>83</v>
      </c>
      <c r="D249" s="263" t="s">
        <v>381</v>
      </c>
      <c r="E249" s="263" t="s">
        <v>260</v>
      </c>
      <c r="F249" s="264" t="s">
        <v>5422</v>
      </c>
      <c r="G249" s="263" t="s">
        <v>549</v>
      </c>
      <c r="H249" s="263" t="s">
        <v>562</v>
      </c>
      <c r="I249" s="260" t="s">
        <v>711</v>
      </c>
      <c r="N249" s="260">
        <v>900</v>
      </c>
    </row>
    <row r="250" spans="1:14" ht="18.75">
      <c r="A250" s="262">
        <v>808739</v>
      </c>
      <c r="B250" s="263" t="s">
        <v>1840</v>
      </c>
      <c r="C250" s="263" t="s">
        <v>129</v>
      </c>
      <c r="D250" s="263" t="s">
        <v>1051</v>
      </c>
      <c r="E250" s="263" t="s">
        <v>260</v>
      </c>
      <c r="F250" s="264" t="s">
        <v>5423</v>
      </c>
      <c r="G250" s="263" t="s">
        <v>5355</v>
      </c>
      <c r="H250" s="263" t="s">
        <v>562</v>
      </c>
      <c r="I250" s="260" t="s">
        <v>711</v>
      </c>
      <c r="N250" s="260">
        <v>900</v>
      </c>
    </row>
    <row r="251" spans="1:14" ht="18.75">
      <c r="A251" s="262">
        <v>808744</v>
      </c>
      <c r="B251" s="263" t="s">
        <v>1842</v>
      </c>
      <c r="C251" s="263" t="s">
        <v>1843</v>
      </c>
      <c r="D251" s="263" t="s">
        <v>425</v>
      </c>
      <c r="E251" s="263" t="s">
        <v>259</v>
      </c>
      <c r="F251" s="264">
        <v>35604</v>
      </c>
      <c r="G251" s="263" t="s">
        <v>549</v>
      </c>
      <c r="H251" s="263" t="s">
        <v>562</v>
      </c>
      <c r="I251" s="260" t="s">
        <v>711</v>
      </c>
      <c r="N251" s="260">
        <v>900</v>
      </c>
    </row>
    <row r="252" spans="1:14" ht="18.75">
      <c r="A252" s="262">
        <v>808754</v>
      </c>
      <c r="B252" s="263" t="s">
        <v>1847</v>
      </c>
      <c r="C252" s="263" t="s">
        <v>145</v>
      </c>
      <c r="D252" s="263" t="s">
        <v>389</v>
      </c>
      <c r="E252" s="263" t="s">
        <v>259</v>
      </c>
      <c r="F252" s="264">
        <v>30317</v>
      </c>
      <c r="G252" s="263" t="s">
        <v>549</v>
      </c>
      <c r="H252" s="263" t="s">
        <v>562</v>
      </c>
      <c r="I252" s="260" t="s">
        <v>711</v>
      </c>
      <c r="N252" s="260">
        <v>900</v>
      </c>
    </row>
    <row r="253" spans="1:14" ht="18.75">
      <c r="A253" s="262">
        <v>808757</v>
      </c>
      <c r="B253" s="263" t="s">
        <v>1848</v>
      </c>
      <c r="C253" s="265" t="s">
        <v>1849</v>
      </c>
      <c r="D253" s="265" t="s">
        <v>1850</v>
      </c>
      <c r="E253" s="265" t="s">
        <v>260</v>
      </c>
      <c r="F253" s="264">
        <v>36526</v>
      </c>
      <c r="G253" s="263" t="s">
        <v>549</v>
      </c>
      <c r="H253" s="263" t="s">
        <v>562</v>
      </c>
      <c r="I253" s="260" t="s">
        <v>711</v>
      </c>
      <c r="N253" s="260">
        <v>900</v>
      </c>
    </row>
    <row r="254" spans="1:14" ht="18.75">
      <c r="A254" s="262">
        <v>808758</v>
      </c>
      <c r="B254" s="263" t="s">
        <v>1851</v>
      </c>
      <c r="C254" s="263" t="s">
        <v>123</v>
      </c>
      <c r="D254" s="263" t="s">
        <v>762</v>
      </c>
      <c r="E254" s="263" t="s">
        <v>259</v>
      </c>
      <c r="F254" s="264">
        <v>36077</v>
      </c>
      <c r="G254" s="263" t="s">
        <v>549</v>
      </c>
      <c r="H254" s="263" t="s">
        <v>562</v>
      </c>
      <c r="I254" s="260" t="s">
        <v>711</v>
      </c>
      <c r="N254" s="260">
        <v>900</v>
      </c>
    </row>
    <row r="255" spans="1:14" ht="18.75">
      <c r="A255" s="262">
        <v>808765</v>
      </c>
      <c r="B255" s="263" t="s">
        <v>1855</v>
      </c>
      <c r="C255" s="263" t="s">
        <v>98</v>
      </c>
      <c r="D255" s="263" t="s">
        <v>1856</v>
      </c>
      <c r="E255" s="263" t="s">
        <v>260</v>
      </c>
      <c r="F255" s="264">
        <v>27880</v>
      </c>
      <c r="G255" s="263" t="s">
        <v>549</v>
      </c>
      <c r="H255" s="263" t="s">
        <v>562</v>
      </c>
      <c r="I255" s="260" t="s">
        <v>711</v>
      </c>
      <c r="N255" s="260">
        <v>900</v>
      </c>
    </row>
    <row r="256" spans="1:14" ht="18.75">
      <c r="A256" s="262">
        <v>808770</v>
      </c>
      <c r="B256" s="263" t="s">
        <v>1857</v>
      </c>
      <c r="C256" s="263" t="s">
        <v>740</v>
      </c>
      <c r="D256" s="263" t="s">
        <v>1858</v>
      </c>
      <c r="E256" s="263" t="s">
        <v>259</v>
      </c>
      <c r="F256" s="264">
        <v>36258</v>
      </c>
      <c r="G256" s="263" t="s">
        <v>549</v>
      </c>
      <c r="H256" s="263" t="s">
        <v>562</v>
      </c>
      <c r="I256" s="260" t="s">
        <v>711</v>
      </c>
      <c r="N256" s="260">
        <v>900</v>
      </c>
    </row>
    <row r="257" spans="1:14" ht="18.75">
      <c r="A257" s="262">
        <v>808795</v>
      </c>
      <c r="B257" s="263" t="s">
        <v>1860</v>
      </c>
      <c r="C257" s="265" t="s">
        <v>993</v>
      </c>
      <c r="D257" s="265" t="s">
        <v>1861</v>
      </c>
      <c r="E257" s="265" t="s">
        <v>259</v>
      </c>
      <c r="F257" s="264">
        <v>35129</v>
      </c>
      <c r="G257" s="263" t="s">
        <v>5262</v>
      </c>
      <c r="H257" s="263" t="s">
        <v>562</v>
      </c>
      <c r="I257" s="260" t="s">
        <v>711</v>
      </c>
      <c r="N257" s="260">
        <v>900</v>
      </c>
    </row>
    <row r="258" spans="1:14" ht="18.75">
      <c r="A258" s="262">
        <v>808799</v>
      </c>
      <c r="B258" s="263" t="s">
        <v>1863</v>
      </c>
      <c r="C258" s="265" t="s">
        <v>1864</v>
      </c>
      <c r="D258" s="265" t="s">
        <v>904</v>
      </c>
      <c r="E258" s="265" t="s">
        <v>259</v>
      </c>
      <c r="F258" s="264">
        <v>35823</v>
      </c>
      <c r="G258" s="263" t="s">
        <v>5424</v>
      </c>
      <c r="H258" s="263" t="s">
        <v>562</v>
      </c>
      <c r="I258" s="260" t="s">
        <v>711</v>
      </c>
      <c r="N258" s="260">
        <v>900</v>
      </c>
    </row>
    <row r="259" spans="1:14" ht="18.75">
      <c r="A259" s="262">
        <v>808817</v>
      </c>
      <c r="B259" s="263" t="s">
        <v>1865</v>
      </c>
      <c r="C259" s="263" t="s">
        <v>1537</v>
      </c>
      <c r="D259" s="263" t="s">
        <v>418</v>
      </c>
      <c r="E259" s="263" t="s">
        <v>259</v>
      </c>
      <c r="F259" s="264">
        <v>36532</v>
      </c>
      <c r="G259" s="263" t="s">
        <v>549</v>
      </c>
      <c r="H259" s="263" t="s">
        <v>562</v>
      </c>
      <c r="I259" s="260" t="s">
        <v>711</v>
      </c>
      <c r="N259" s="260">
        <v>900</v>
      </c>
    </row>
    <row r="260" spans="1:14" ht="18.75">
      <c r="A260" s="262">
        <v>808834</v>
      </c>
      <c r="B260" s="263" t="s">
        <v>1867</v>
      </c>
      <c r="C260" s="263" t="s">
        <v>699</v>
      </c>
      <c r="D260" s="263" t="s">
        <v>369</v>
      </c>
      <c r="E260" s="263" t="s">
        <v>260</v>
      </c>
      <c r="F260" s="264">
        <v>34482</v>
      </c>
      <c r="G260" s="263" t="s">
        <v>569</v>
      </c>
      <c r="H260" s="263" t="s">
        <v>562</v>
      </c>
      <c r="I260" s="260" t="s">
        <v>711</v>
      </c>
      <c r="N260" s="260">
        <v>900</v>
      </c>
    </row>
    <row r="261" spans="1:14" ht="18.75">
      <c r="A261" s="262">
        <v>808845</v>
      </c>
      <c r="B261" s="263" t="s">
        <v>1873</v>
      </c>
      <c r="C261" s="263" t="s">
        <v>1874</v>
      </c>
      <c r="D261" s="263" t="s">
        <v>1875</v>
      </c>
      <c r="E261" s="263" t="s">
        <v>259</v>
      </c>
      <c r="F261" s="264" t="s">
        <v>5427</v>
      </c>
      <c r="G261" s="263" t="s">
        <v>549</v>
      </c>
      <c r="H261" s="263" t="s">
        <v>562</v>
      </c>
      <c r="I261" s="260" t="s">
        <v>711</v>
      </c>
      <c r="N261" s="260">
        <v>900</v>
      </c>
    </row>
    <row r="262" spans="1:14" ht="18.75">
      <c r="A262" s="262">
        <v>808854</v>
      </c>
      <c r="B262" s="263" t="s">
        <v>1877</v>
      </c>
      <c r="C262" s="265" t="s">
        <v>84</v>
      </c>
      <c r="D262" s="265" t="s">
        <v>1878</v>
      </c>
      <c r="E262" s="265" t="s">
        <v>259</v>
      </c>
      <c r="F262" s="264">
        <v>35628</v>
      </c>
      <c r="G262" s="266" t="s">
        <v>640</v>
      </c>
      <c r="H262" s="263" t="s">
        <v>562</v>
      </c>
      <c r="I262" s="260" t="s">
        <v>711</v>
      </c>
      <c r="N262" s="260">
        <v>900</v>
      </c>
    </row>
    <row r="263" spans="1:14" ht="18.75">
      <c r="A263" s="262">
        <v>808864</v>
      </c>
      <c r="B263" s="263" t="s">
        <v>1881</v>
      </c>
      <c r="C263" s="263" t="s">
        <v>79</v>
      </c>
      <c r="D263" s="263" t="s">
        <v>367</v>
      </c>
      <c r="E263" s="263" t="s">
        <v>259</v>
      </c>
      <c r="F263" s="266">
        <v>35253</v>
      </c>
      <c r="G263" s="266" t="s">
        <v>650</v>
      </c>
      <c r="H263" s="263" t="s">
        <v>673</v>
      </c>
      <c r="I263" s="260" t="s">
        <v>711</v>
      </c>
      <c r="N263" s="260">
        <v>900</v>
      </c>
    </row>
    <row r="264" spans="1:14" ht="18.75">
      <c r="A264" s="262">
        <v>808865</v>
      </c>
      <c r="B264" s="263" t="s">
        <v>1882</v>
      </c>
      <c r="C264" s="263" t="s">
        <v>79</v>
      </c>
      <c r="D264" s="263" t="s">
        <v>1883</v>
      </c>
      <c r="E264" s="263" t="s">
        <v>259</v>
      </c>
      <c r="F264" s="264" t="s">
        <v>5430</v>
      </c>
      <c r="G264" s="263" t="s">
        <v>549</v>
      </c>
      <c r="H264" s="263" t="s">
        <v>562</v>
      </c>
      <c r="I264" s="260" t="s">
        <v>711</v>
      </c>
      <c r="N264" s="260">
        <v>900</v>
      </c>
    </row>
    <row r="265" spans="1:14" ht="18.75">
      <c r="A265" s="262">
        <v>808875</v>
      </c>
      <c r="B265" s="263" t="s">
        <v>1884</v>
      </c>
      <c r="C265" s="263" t="s">
        <v>1885</v>
      </c>
      <c r="D265" s="263" t="s">
        <v>395</v>
      </c>
      <c r="E265" s="263" t="s">
        <v>259</v>
      </c>
      <c r="F265" s="264"/>
      <c r="G265" s="263"/>
      <c r="H265" s="263" t="s">
        <v>562</v>
      </c>
      <c r="I265" s="260" t="s">
        <v>711</v>
      </c>
      <c r="N265" s="260">
        <v>900</v>
      </c>
    </row>
    <row r="266" spans="1:14" ht="18.75">
      <c r="A266" s="262">
        <v>808877</v>
      </c>
      <c r="B266" s="263" t="s">
        <v>1886</v>
      </c>
      <c r="C266" s="265" t="s">
        <v>79</v>
      </c>
      <c r="D266" s="265" t="s">
        <v>328</v>
      </c>
      <c r="E266" s="265" t="s">
        <v>259</v>
      </c>
      <c r="F266" s="264">
        <v>36201</v>
      </c>
      <c r="G266" s="263" t="s">
        <v>551</v>
      </c>
      <c r="H266" s="263" t="s">
        <v>562</v>
      </c>
      <c r="I266" s="260" t="s">
        <v>711</v>
      </c>
      <c r="N266" s="260">
        <v>900</v>
      </c>
    </row>
    <row r="267" spans="1:14" ht="18.75">
      <c r="A267" s="262">
        <v>808878</v>
      </c>
      <c r="B267" s="263" t="s">
        <v>1887</v>
      </c>
      <c r="C267" s="263" t="s">
        <v>84</v>
      </c>
      <c r="D267" s="263" t="s">
        <v>1888</v>
      </c>
      <c r="E267" s="263" t="s">
        <v>260</v>
      </c>
      <c r="F267" s="264">
        <v>32576</v>
      </c>
      <c r="G267" s="263" t="s">
        <v>571</v>
      </c>
      <c r="H267" s="263" t="s">
        <v>562</v>
      </c>
      <c r="I267" s="260" t="s">
        <v>711</v>
      </c>
      <c r="N267" s="260">
        <v>900</v>
      </c>
    </row>
    <row r="268" spans="1:14" ht="18.75">
      <c r="A268" s="262">
        <v>808878</v>
      </c>
      <c r="B268" s="263" t="s">
        <v>1887</v>
      </c>
      <c r="C268" s="263" t="s">
        <v>84</v>
      </c>
      <c r="D268" s="263" t="s">
        <v>1888</v>
      </c>
      <c r="E268" s="263" t="s">
        <v>260</v>
      </c>
      <c r="F268" s="270">
        <v>32576</v>
      </c>
      <c r="G268" s="263" t="s">
        <v>571</v>
      </c>
      <c r="H268" s="263" t="s">
        <v>562</v>
      </c>
      <c r="I268" s="260" t="s">
        <v>711</v>
      </c>
      <c r="N268" s="260">
        <v>900</v>
      </c>
    </row>
    <row r="269" spans="1:14" ht="18.75">
      <c r="A269" s="262">
        <v>808899</v>
      </c>
      <c r="B269" s="263" t="s">
        <v>1894</v>
      </c>
      <c r="C269" s="263" t="s">
        <v>1895</v>
      </c>
      <c r="D269" s="263" t="s">
        <v>1896</v>
      </c>
      <c r="E269" s="263" t="s">
        <v>260</v>
      </c>
      <c r="F269" s="264" t="s">
        <v>5377</v>
      </c>
      <c r="G269" s="263" t="s">
        <v>549</v>
      </c>
      <c r="H269" s="263" t="s">
        <v>562</v>
      </c>
      <c r="I269" s="260" t="s">
        <v>711</v>
      </c>
      <c r="N269" s="260">
        <v>900</v>
      </c>
    </row>
    <row r="270" spans="1:14" ht="18.75">
      <c r="A270" s="262">
        <v>808900</v>
      </c>
      <c r="B270" s="263" t="s">
        <v>1897</v>
      </c>
      <c r="C270" s="263" t="s">
        <v>118</v>
      </c>
      <c r="D270" s="263" t="s">
        <v>1898</v>
      </c>
      <c r="E270" s="263" t="s">
        <v>260</v>
      </c>
      <c r="F270" s="264">
        <v>33239</v>
      </c>
      <c r="G270" s="263" t="s">
        <v>549</v>
      </c>
      <c r="H270" s="263" t="s">
        <v>562</v>
      </c>
      <c r="I270" s="260" t="s">
        <v>711</v>
      </c>
      <c r="N270" s="260">
        <v>900</v>
      </c>
    </row>
    <row r="271" spans="1:14" ht="18.75">
      <c r="A271" s="262">
        <v>808919</v>
      </c>
      <c r="B271" s="263" t="s">
        <v>1906</v>
      </c>
      <c r="C271" s="263" t="s">
        <v>1907</v>
      </c>
      <c r="D271" s="263" t="s">
        <v>1908</v>
      </c>
      <c r="E271" s="263" t="s">
        <v>260</v>
      </c>
      <c r="F271" s="264">
        <v>33753</v>
      </c>
      <c r="G271" s="263" t="s">
        <v>612</v>
      </c>
      <c r="H271" s="263" t="s">
        <v>562</v>
      </c>
      <c r="I271" s="260" t="s">
        <v>711</v>
      </c>
      <c r="N271" s="260">
        <v>900</v>
      </c>
    </row>
    <row r="272" spans="1:14" ht="18.75">
      <c r="A272" s="262">
        <v>808928</v>
      </c>
      <c r="B272" s="263" t="s">
        <v>1912</v>
      </c>
      <c r="C272" s="263" t="s">
        <v>204</v>
      </c>
      <c r="D272" s="263" t="s">
        <v>338</v>
      </c>
      <c r="E272" s="263" t="s">
        <v>260</v>
      </c>
      <c r="F272" s="264">
        <v>34927</v>
      </c>
      <c r="G272" s="263" t="s">
        <v>549</v>
      </c>
      <c r="H272" s="263" t="s">
        <v>562</v>
      </c>
      <c r="I272" s="260" t="s">
        <v>711</v>
      </c>
      <c r="N272" s="260">
        <v>900</v>
      </c>
    </row>
    <row r="273" spans="1:14" ht="18.75">
      <c r="A273" s="262">
        <v>808942</v>
      </c>
      <c r="B273" s="263" t="s">
        <v>1917</v>
      </c>
      <c r="C273" s="263" t="s">
        <v>1599</v>
      </c>
      <c r="D273" s="263" t="s">
        <v>1918</v>
      </c>
      <c r="E273" s="263" t="s">
        <v>260</v>
      </c>
      <c r="F273" s="264">
        <v>35710</v>
      </c>
      <c r="G273" s="263" t="s">
        <v>612</v>
      </c>
      <c r="H273" s="263" t="s">
        <v>562</v>
      </c>
      <c r="I273" s="260" t="s">
        <v>711</v>
      </c>
      <c r="N273" s="260">
        <v>900</v>
      </c>
    </row>
    <row r="274" spans="1:14" ht="18.75">
      <c r="A274" s="262">
        <v>808954</v>
      </c>
      <c r="B274" s="263" t="s">
        <v>1924</v>
      </c>
      <c r="C274" s="265" t="s">
        <v>1404</v>
      </c>
      <c r="D274" s="265" t="s">
        <v>1925</v>
      </c>
      <c r="E274" s="265" t="s">
        <v>260</v>
      </c>
      <c r="F274" s="264">
        <v>36465</v>
      </c>
      <c r="G274" s="263" t="s">
        <v>549</v>
      </c>
      <c r="H274" s="263" t="s">
        <v>562</v>
      </c>
      <c r="I274" s="260" t="s">
        <v>711</v>
      </c>
      <c r="N274" s="260">
        <v>900</v>
      </c>
    </row>
    <row r="275" spans="1:14" ht="18.75">
      <c r="A275" s="262">
        <v>808976</v>
      </c>
      <c r="B275" s="263" t="s">
        <v>1933</v>
      </c>
      <c r="C275" s="263" t="s">
        <v>156</v>
      </c>
      <c r="D275" s="263" t="s">
        <v>349</v>
      </c>
      <c r="E275" s="263" t="s">
        <v>260</v>
      </c>
      <c r="F275" s="264">
        <v>35105</v>
      </c>
      <c r="G275" s="263" t="s">
        <v>569</v>
      </c>
      <c r="H275" s="263" t="s">
        <v>562</v>
      </c>
      <c r="I275" s="260" t="s">
        <v>711</v>
      </c>
      <c r="N275" s="260">
        <v>900</v>
      </c>
    </row>
    <row r="276" spans="1:14" ht="18.75">
      <c r="A276" s="262">
        <v>808983</v>
      </c>
      <c r="B276" s="263" t="s">
        <v>1935</v>
      </c>
      <c r="C276" s="263" t="s">
        <v>79</v>
      </c>
      <c r="D276" s="263" t="s">
        <v>1936</v>
      </c>
      <c r="E276" s="263" t="s">
        <v>260</v>
      </c>
      <c r="F276" s="264">
        <v>33604</v>
      </c>
      <c r="G276" s="263" t="s">
        <v>549</v>
      </c>
      <c r="H276" s="263" t="s">
        <v>562</v>
      </c>
      <c r="I276" s="260" t="s">
        <v>711</v>
      </c>
      <c r="N276" s="260">
        <v>900</v>
      </c>
    </row>
    <row r="277" spans="1:14" ht="18.75">
      <c r="A277" s="262">
        <v>808988</v>
      </c>
      <c r="B277" s="263" t="s">
        <v>1938</v>
      </c>
      <c r="C277" s="263" t="s">
        <v>181</v>
      </c>
      <c r="D277" s="263" t="s">
        <v>377</v>
      </c>
      <c r="E277" s="263" t="s">
        <v>259</v>
      </c>
      <c r="F277" s="264">
        <v>32791</v>
      </c>
      <c r="G277" s="263" t="s">
        <v>549</v>
      </c>
      <c r="H277" s="263" t="s">
        <v>562</v>
      </c>
      <c r="I277" s="260" t="s">
        <v>711</v>
      </c>
      <c r="N277" s="260">
        <v>900</v>
      </c>
    </row>
    <row r="278" spans="1:14" ht="18.75">
      <c r="A278" s="262">
        <v>808989</v>
      </c>
      <c r="B278" s="263" t="s">
        <v>1939</v>
      </c>
      <c r="C278" s="263" t="s">
        <v>169</v>
      </c>
      <c r="D278" s="263" t="s">
        <v>459</v>
      </c>
      <c r="E278" s="263" t="s">
        <v>259</v>
      </c>
      <c r="F278" s="264">
        <v>30693</v>
      </c>
      <c r="G278" s="263" t="s">
        <v>5436</v>
      </c>
      <c r="H278" s="263" t="s">
        <v>562</v>
      </c>
      <c r="I278" s="260" t="s">
        <v>711</v>
      </c>
      <c r="N278" s="260">
        <v>900</v>
      </c>
    </row>
    <row r="279" spans="1:14" ht="18.75">
      <c r="A279" s="262">
        <v>808994</v>
      </c>
      <c r="B279" s="263" t="s">
        <v>1941</v>
      </c>
      <c r="C279" s="263" t="s">
        <v>1159</v>
      </c>
      <c r="D279" s="263" t="s">
        <v>418</v>
      </c>
      <c r="E279" s="263" t="s">
        <v>260</v>
      </c>
      <c r="F279" s="264">
        <v>36356</v>
      </c>
      <c r="G279" s="267" t="s">
        <v>647</v>
      </c>
      <c r="H279" s="263" t="s">
        <v>562</v>
      </c>
      <c r="I279" s="260" t="s">
        <v>711</v>
      </c>
      <c r="N279" s="260">
        <v>900</v>
      </c>
    </row>
    <row r="280" spans="1:14" ht="18.75">
      <c r="A280" s="262">
        <v>809007</v>
      </c>
      <c r="B280" s="263" t="s">
        <v>1943</v>
      </c>
      <c r="C280" s="263" t="s">
        <v>79</v>
      </c>
      <c r="D280" s="263" t="s">
        <v>1153</v>
      </c>
      <c r="E280" s="263" t="s">
        <v>260</v>
      </c>
      <c r="F280" s="264">
        <v>29331</v>
      </c>
      <c r="G280" s="263" t="s">
        <v>658</v>
      </c>
      <c r="H280" s="263" t="s">
        <v>562</v>
      </c>
      <c r="I280" s="260" t="s">
        <v>711</v>
      </c>
      <c r="N280" s="260">
        <v>900</v>
      </c>
    </row>
    <row r="281" spans="1:14" ht="18.75">
      <c r="A281" s="262">
        <v>809011</v>
      </c>
      <c r="B281" s="263" t="s">
        <v>1944</v>
      </c>
      <c r="C281" s="263" t="s">
        <v>170</v>
      </c>
      <c r="D281" s="263" t="s">
        <v>127</v>
      </c>
      <c r="E281" s="263" t="s">
        <v>260</v>
      </c>
      <c r="F281" s="264">
        <v>31778</v>
      </c>
      <c r="G281" s="263" t="s">
        <v>5438</v>
      </c>
      <c r="H281" s="263" t="s">
        <v>562</v>
      </c>
      <c r="I281" s="260" t="s">
        <v>711</v>
      </c>
      <c r="N281" s="260">
        <v>900</v>
      </c>
    </row>
    <row r="282" spans="1:14" ht="18.75">
      <c r="A282" s="262">
        <v>809034</v>
      </c>
      <c r="B282" s="263" t="s">
        <v>1949</v>
      </c>
      <c r="C282" s="263" t="s">
        <v>181</v>
      </c>
      <c r="D282" s="263" t="s">
        <v>332</v>
      </c>
      <c r="E282" s="263" t="s">
        <v>259</v>
      </c>
      <c r="F282" s="264">
        <v>35681</v>
      </c>
      <c r="G282" s="267" t="s">
        <v>549</v>
      </c>
      <c r="H282" s="263" t="s">
        <v>673</v>
      </c>
      <c r="I282" s="260" t="s">
        <v>711</v>
      </c>
      <c r="N282" s="260">
        <v>900</v>
      </c>
    </row>
    <row r="283" spans="1:14" ht="18.75">
      <c r="A283" s="262">
        <v>809049</v>
      </c>
      <c r="B283" s="263" t="s">
        <v>1951</v>
      </c>
      <c r="C283" s="263" t="s">
        <v>171</v>
      </c>
      <c r="D283" s="263" t="s">
        <v>331</v>
      </c>
      <c r="E283" s="263" t="s">
        <v>260</v>
      </c>
      <c r="F283" s="264">
        <v>33460</v>
      </c>
      <c r="G283" s="263" t="s">
        <v>549</v>
      </c>
      <c r="H283" s="263" t="s">
        <v>562</v>
      </c>
      <c r="I283" s="260" t="s">
        <v>711</v>
      </c>
      <c r="N283" s="260">
        <v>900</v>
      </c>
    </row>
    <row r="284" spans="1:14" ht="18.75">
      <c r="A284" s="262">
        <v>809051</v>
      </c>
      <c r="B284" s="263" t="s">
        <v>1952</v>
      </c>
      <c r="C284" s="265" t="s">
        <v>178</v>
      </c>
      <c r="D284" s="265" t="s">
        <v>328</v>
      </c>
      <c r="E284" s="265" t="s">
        <v>260</v>
      </c>
      <c r="F284" s="264">
        <v>28135</v>
      </c>
      <c r="G284" s="263" t="s">
        <v>549</v>
      </c>
      <c r="H284" s="263" t="s">
        <v>562</v>
      </c>
      <c r="I284" s="260" t="s">
        <v>711</v>
      </c>
      <c r="N284" s="260">
        <v>900</v>
      </c>
    </row>
    <row r="285" spans="1:14" ht="18.75">
      <c r="A285" s="262">
        <v>809054</v>
      </c>
      <c r="B285" s="263" t="s">
        <v>1953</v>
      </c>
      <c r="C285" s="265" t="s">
        <v>823</v>
      </c>
      <c r="D285" s="265" t="s">
        <v>1954</v>
      </c>
      <c r="E285" s="265" t="s">
        <v>260</v>
      </c>
      <c r="F285" s="264" t="s">
        <v>5441</v>
      </c>
      <c r="G285" s="263" t="s">
        <v>5337</v>
      </c>
      <c r="H285" s="263" t="s">
        <v>562</v>
      </c>
      <c r="I285" s="260" t="s">
        <v>711</v>
      </c>
      <c r="N285" s="260">
        <v>900</v>
      </c>
    </row>
    <row r="286" spans="1:14" ht="18.75">
      <c r="A286" s="262">
        <v>809059</v>
      </c>
      <c r="B286" s="263" t="s">
        <v>1957</v>
      </c>
      <c r="C286" s="265" t="s">
        <v>1958</v>
      </c>
      <c r="D286" s="265" t="s">
        <v>776</v>
      </c>
      <c r="E286" s="265" t="s">
        <v>260</v>
      </c>
      <c r="F286" s="264">
        <v>36380</v>
      </c>
      <c r="G286" s="263" t="s">
        <v>549</v>
      </c>
      <c r="H286" s="263" t="s">
        <v>562</v>
      </c>
      <c r="I286" s="260" t="s">
        <v>711</v>
      </c>
      <c r="N286" s="260">
        <v>900</v>
      </c>
    </row>
    <row r="287" spans="1:14" ht="18.75">
      <c r="A287" s="262">
        <v>809076</v>
      </c>
      <c r="B287" s="263" t="s">
        <v>1964</v>
      </c>
      <c r="C287" s="263" t="s">
        <v>1965</v>
      </c>
      <c r="D287" s="263" t="s">
        <v>1966</v>
      </c>
      <c r="E287" s="263" t="s">
        <v>260</v>
      </c>
      <c r="F287" s="264">
        <v>35580</v>
      </c>
      <c r="G287" s="263" t="s">
        <v>549</v>
      </c>
      <c r="H287" s="263" t="s">
        <v>562</v>
      </c>
      <c r="I287" s="260" t="s">
        <v>711</v>
      </c>
      <c r="N287" s="260">
        <v>900</v>
      </c>
    </row>
    <row r="288" spans="1:14" ht="18.75">
      <c r="A288" s="262">
        <v>809168</v>
      </c>
      <c r="B288" s="263" t="s">
        <v>1987</v>
      </c>
      <c r="C288" s="263" t="s">
        <v>175</v>
      </c>
      <c r="D288" s="263" t="s">
        <v>1988</v>
      </c>
      <c r="E288" s="263" t="s">
        <v>259</v>
      </c>
      <c r="F288" s="264">
        <v>35119</v>
      </c>
      <c r="G288" s="263" t="s">
        <v>3008</v>
      </c>
      <c r="H288" s="263" t="s">
        <v>562</v>
      </c>
      <c r="I288" s="260" t="s">
        <v>711</v>
      </c>
      <c r="N288" s="260">
        <v>900</v>
      </c>
    </row>
    <row r="289" spans="1:14" ht="18.75">
      <c r="A289" s="262">
        <v>809179</v>
      </c>
      <c r="B289" s="263" t="s">
        <v>1990</v>
      </c>
      <c r="C289" s="263" t="s">
        <v>1991</v>
      </c>
      <c r="D289" s="263" t="s">
        <v>494</v>
      </c>
      <c r="E289" s="263" t="s">
        <v>260</v>
      </c>
      <c r="F289" s="264" t="s">
        <v>5444</v>
      </c>
      <c r="G289" s="263" t="s">
        <v>549</v>
      </c>
      <c r="H289" s="263" t="s">
        <v>562</v>
      </c>
      <c r="I289" s="260" t="s">
        <v>711</v>
      </c>
      <c r="N289" s="260">
        <v>900</v>
      </c>
    </row>
    <row r="290" spans="1:14" ht="18.75">
      <c r="A290" s="262">
        <v>809181</v>
      </c>
      <c r="B290" s="263" t="s">
        <v>1992</v>
      </c>
      <c r="C290" s="265" t="s">
        <v>833</v>
      </c>
      <c r="D290" s="265" t="s">
        <v>1255</v>
      </c>
      <c r="E290" s="265" t="s">
        <v>260</v>
      </c>
      <c r="F290" s="264" t="s">
        <v>5445</v>
      </c>
      <c r="G290" s="263" t="s">
        <v>549</v>
      </c>
      <c r="H290" s="263" t="s">
        <v>562</v>
      </c>
      <c r="I290" s="260" t="s">
        <v>711</v>
      </c>
      <c r="N290" s="260">
        <v>900</v>
      </c>
    </row>
    <row r="291" spans="1:14" ht="18.75">
      <c r="A291" s="262">
        <v>809182</v>
      </c>
      <c r="B291" s="263" t="s">
        <v>1993</v>
      </c>
      <c r="C291" s="263" t="s">
        <v>1994</v>
      </c>
      <c r="D291" s="263" t="s">
        <v>1856</v>
      </c>
      <c r="E291" s="263" t="s">
        <v>260</v>
      </c>
      <c r="F291" s="264">
        <v>36048</v>
      </c>
      <c r="G291" s="263" t="s">
        <v>549</v>
      </c>
      <c r="H291" s="263" t="s">
        <v>562</v>
      </c>
      <c r="I291" s="260" t="s">
        <v>711</v>
      </c>
      <c r="N291" s="260">
        <v>900</v>
      </c>
    </row>
    <row r="292" spans="1:14" ht="18.75">
      <c r="A292" s="262">
        <v>809212</v>
      </c>
      <c r="B292" s="263" t="s">
        <v>2001</v>
      </c>
      <c r="C292" s="263" t="s">
        <v>1965</v>
      </c>
      <c r="D292" s="263" t="s">
        <v>338</v>
      </c>
      <c r="E292" s="263" t="s">
        <v>259</v>
      </c>
      <c r="F292" s="264">
        <v>33970</v>
      </c>
      <c r="G292" s="266" t="s">
        <v>551</v>
      </c>
      <c r="H292" s="263" t="s">
        <v>562</v>
      </c>
      <c r="I292" s="260" t="s">
        <v>711</v>
      </c>
      <c r="N292" s="260">
        <v>900</v>
      </c>
    </row>
    <row r="293" spans="1:14" ht="18.75">
      <c r="A293" s="262">
        <v>809216</v>
      </c>
      <c r="B293" s="263" t="s">
        <v>2003</v>
      </c>
      <c r="C293" s="263" t="s">
        <v>77</v>
      </c>
      <c r="D293" s="263" t="s">
        <v>358</v>
      </c>
      <c r="E293" s="263" t="s">
        <v>259</v>
      </c>
      <c r="F293" s="264">
        <v>34719</v>
      </c>
      <c r="G293" s="263" t="s">
        <v>612</v>
      </c>
      <c r="H293" s="263" t="s">
        <v>562</v>
      </c>
      <c r="I293" s="260" t="s">
        <v>711</v>
      </c>
      <c r="N293" s="260">
        <v>900</v>
      </c>
    </row>
    <row r="294" spans="1:14" ht="18.75">
      <c r="A294" s="262">
        <v>809223</v>
      </c>
      <c r="B294" s="263" t="s">
        <v>2004</v>
      </c>
      <c r="C294" s="265" t="s">
        <v>1407</v>
      </c>
      <c r="D294" s="265" t="s">
        <v>457</v>
      </c>
      <c r="E294" s="265" t="s">
        <v>259</v>
      </c>
      <c r="F294" s="264"/>
      <c r="G294" s="263"/>
      <c r="H294" s="263" t="s">
        <v>562</v>
      </c>
      <c r="I294" s="260" t="s">
        <v>711</v>
      </c>
      <c r="N294" s="260">
        <v>900</v>
      </c>
    </row>
    <row r="295" spans="1:14" ht="18.75">
      <c r="A295" s="262">
        <v>809236</v>
      </c>
      <c r="B295" s="263" t="s">
        <v>2012</v>
      </c>
      <c r="C295" s="265" t="s">
        <v>136</v>
      </c>
      <c r="D295" s="265" t="s">
        <v>2013</v>
      </c>
      <c r="E295" s="265" t="s">
        <v>260</v>
      </c>
      <c r="F295" s="264">
        <v>34776</v>
      </c>
      <c r="G295" s="263" t="s">
        <v>549</v>
      </c>
      <c r="H295" s="263" t="s">
        <v>562</v>
      </c>
      <c r="I295" s="260" t="s">
        <v>711</v>
      </c>
      <c r="N295" s="260">
        <v>900</v>
      </c>
    </row>
    <row r="296" spans="1:14" ht="18.75">
      <c r="A296" s="262">
        <v>809243</v>
      </c>
      <c r="B296" s="263" t="s">
        <v>2017</v>
      </c>
      <c r="C296" s="265" t="s">
        <v>77</v>
      </c>
      <c r="D296" s="265" t="s">
        <v>703</v>
      </c>
      <c r="E296" s="265" t="s">
        <v>259</v>
      </c>
      <c r="F296" s="264"/>
      <c r="G296" s="263">
        <v>0</v>
      </c>
      <c r="H296" s="263" t="s">
        <v>562</v>
      </c>
      <c r="I296" s="260" t="s">
        <v>711</v>
      </c>
      <c r="N296" s="260">
        <v>900</v>
      </c>
    </row>
    <row r="297" spans="1:14" ht="18.75">
      <c r="A297" s="262">
        <v>809254</v>
      </c>
      <c r="B297" s="263" t="s">
        <v>2019</v>
      </c>
      <c r="C297" s="263" t="s">
        <v>143</v>
      </c>
      <c r="D297" s="263" t="s">
        <v>410</v>
      </c>
      <c r="E297" s="263" t="s">
        <v>260</v>
      </c>
      <c r="F297" s="266">
        <v>36275</v>
      </c>
      <c r="G297" s="263" t="s">
        <v>549</v>
      </c>
      <c r="H297" s="263" t="s">
        <v>562</v>
      </c>
      <c r="I297" s="260" t="s">
        <v>711</v>
      </c>
      <c r="N297" s="260">
        <v>900</v>
      </c>
    </row>
    <row r="298" spans="1:14" ht="18.75">
      <c r="A298" s="262">
        <v>809274</v>
      </c>
      <c r="B298" s="263" t="s">
        <v>2027</v>
      </c>
      <c r="C298" s="263" t="s">
        <v>79</v>
      </c>
      <c r="D298" s="263" t="s">
        <v>1441</v>
      </c>
      <c r="E298" s="263" t="s">
        <v>259</v>
      </c>
      <c r="F298" s="264"/>
      <c r="G298" s="263" t="s">
        <v>614</v>
      </c>
      <c r="H298" s="263" t="s">
        <v>562</v>
      </c>
      <c r="I298" s="260" t="s">
        <v>711</v>
      </c>
      <c r="N298" s="260">
        <v>900</v>
      </c>
    </row>
    <row r="299" spans="1:14" ht="18.75">
      <c r="A299" s="262">
        <v>809278</v>
      </c>
      <c r="B299" s="263" t="s">
        <v>2028</v>
      </c>
      <c r="C299" s="263" t="s">
        <v>118</v>
      </c>
      <c r="D299" s="263" t="s">
        <v>371</v>
      </c>
      <c r="E299" s="263" t="s">
        <v>260</v>
      </c>
      <c r="F299" s="264">
        <v>36212</v>
      </c>
      <c r="G299" s="263" t="s">
        <v>613</v>
      </c>
      <c r="H299" s="263" t="s">
        <v>562</v>
      </c>
      <c r="I299" s="260" t="s">
        <v>711</v>
      </c>
      <c r="N299" s="260">
        <v>900</v>
      </c>
    </row>
    <row r="300" spans="1:14" ht="18.75">
      <c r="A300" s="262">
        <v>809306</v>
      </c>
      <c r="B300" s="263" t="s">
        <v>2030</v>
      </c>
      <c r="C300" s="263" t="s">
        <v>227</v>
      </c>
      <c r="D300" s="263" t="s">
        <v>2031</v>
      </c>
      <c r="E300" s="263" t="s">
        <v>260</v>
      </c>
      <c r="F300" s="264">
        <v>33465</v>
      </c>
      <c r="G300" s="263" t="s">
        <v>646</v>
      </c>
      <c r="H300" s="263" t="s">
        <v>562</v>
      </c>
      <c r="I300" s="260" t="s">
        <v>711</v>
      </c>
      <c r="N300" s="260">
        <v>900</v>
      </c>
    </row>
    <row r="301" spans="1:14" ht="18.75">
      <c r="A301" s="262">
        <v>809323</v>
      </c>
      <c r="B301" s="263" t="s">
        <v>2036</v>
      </c>
      <c r="C301" s="263" t="s">
        <v>227</v>
      </c>
      <c r="D301" s="263" t="s">
        <v>370</v>
      </c>
      <c r="E301" s="263" t="s">
        <v>260</v>
      </c>
      <c r="F301" s="264">
        <v>35440</v>
      </c>
      <c r="G301" s="263" t="s">
        <v>612</v>
      </c>
      <c r="H301" s="263" t="s">
        <v>562</v>
      </c>
      <c r="I301" s="260" t="s">
        <v>711</v>
      </c>
      <c r="N301" s="260">
        <v>900</v>
      </c>
    </row>
    <row r="302" spans="1:14" ht="18.75">
      <c r="A302" s="262">
        <v>809324</v>
      </c>
      <c r="B302" s="263" t="s">
        <v>2037</v>
      </c>
      <c r="C302" s="263" t="s">
        <v>77</v>
      </c>
      <c r="D302" s="263" t="s">
        <v>1671</v>
      </c>
      <c r="E302" s="263" t="s">
        <v>260</v>
      </c>
      <c r="F302" s="264">
        <v>34115</v>
      </c>
      <c r="G302" s="263" t="s">
        <v>549</v>
      </c>
      <c r="H302" s="263" t="s">
        <v>562</v>
      </c>
      <c r="I302" s="260" t="s">
        <v>711</v>
      </c>
      <c r="N302" s="260">
        <v>900</v>
      </c>
    </row>
    <row r="303" spans="1:14" ht="18.75">
      <c r="A303" s="262">
        <v>809335</v>
      </c>
      <c r="B303" s="263" t="s">
        <v>2039</v>
      </c>
      <c r="C303" s="263" t="s">
        <v>108</v>
      </c>
      <c r="D303" s="263" t="s">
        <v>330</v>
      </c>
      <c r="E303" s="263" t="s">
        <v>259</v>
      </c>
      <c r="F303" s="264">
        <v>31413</v>
      </c>
      <c r="G303" s="263" t="s">
        <v>559</v>
      </c>
      <c r="H303" s="263" t="s">
        <v>562</v>
      </c>
      <c r="I303" s="260" t="s">
        <v>711</v>
      </c>
      <c r="N303" s="260">
        <v>900</v>
      </c>
    </row>
    <row r="304" spans="1:14" ht="18.75">
      <c r="A304" s="262">
        <v>809365</v>
      </c>
      <c r="B304" s="263" t="s">
        <v>2046</v>
      </c>
      <c r="C304" s="263" t="s">
        <v>103</v>
      </c>
      <c r="D304" s="263" t="s">
        <v>381</v>
      </c>
      <c r="E304" s="263" t="s">
        <v>259</v>
      </c>
      <c r="F304" s="264">
        <v>33271</v>
      </c>
      <c r="G304" s="263" t="s">
        <v>549</v>
      </c>
      <c r="H304" s="263" t="s">
        <v>562</v>
      </c>
      <c r="I304" s="260" t="s">
        <v>711</v>
      </c>
      <c r="N304" s="260">
        <v>900</v>
      </c>
    </row>
    <row r="305" spans="1:14" ht="18.75">
      <c r="A305" s="262">
        <v>809367</v>
      </c>
      <c r="B305" s="263" t="s">
        <v>2047</v>
      </c>
      <c r="C305" s="263" t="s">
        <v>2048</v>
      </c>
      <c r="D305" s="263" t="s">
        <v>366</v>
      </c>
      <c r="E305" s="263" t="s">
        <v>260</v>
      </c>
      <c r="F305" s="266">
        <v>35819</v>
      </c>
      <c r="G305" s="263" t="s">
        <v>5448</v>
      </c>
      <c r="H305" s="263" t="s">
        <v>562</v>
      </c>
      <c r="I305" s="260" t="s">
        <v>711</v>
      </c>
      <c r="N305" s="260">
        <v>900</v>
      </c>
    </row>
    <row r="306" spans="1:14" ht="18.75">
      <c r="A306" s="262">
        <v>809368</v>
      </c>
      <c r="B306" s="263" t="s">
        <v>2049</v>
      </c>
      <c r="C306" s="263" t="s">
        <v>195</v>
      </c>
      <c r="D306" s="263" t="s">
        <v>394</v>
      </c>
      <c r="E306" s="263" t="s">
        <v>260</v>
      </c>
      <c r="F306" s="264">
        <v>31025</v>
      </c>
      <c r="G306" s="263" t="s">
        <v>560</v>
      </c>
      <c r="H306" s="263" t="s">
        <v>562</v>
      </c>
      <c r="I306" s="260" t="s">
        <v>711</v>
      </c>
      <c r="N306" s="260">
        <v>900</v>
      </c>
    </row>
    <row r="307" spans="1:14" ht="18.75">
      <c r="A307" s="262">
        <v>809374</v>
      </c>
      <c r="B307" s="263" t="s">
        <v>2053</v>
      </c>
      <c r="C307" s="263" t="s">
        <v>141</v>
      </c>
      <c r="D307" s="263" t="s">
        <v>376</v>
      </c>
      <c r="E307" s="263" t="s">
        <v>259</v>
      </c>
      <c r="F307" s="264">
        <v>35771</v>
      </c>
      <c r="G307" s="263" t="s">
        <v>5449</v>
      </c>
      <c r="H307" s="263" t="s">
        <v>562</v>
      </c>
      <c r="I307" s="260" t="s">
        <v>711</v>
      </c>
      <c r="N307" s="260">
        <v>900</v>
      </c>
    </row>
    <row r="308" spans="1:14" ht="18.75">
      <c r="A308" s="262">
        <v>809403</v>
      </c>
      <c r="B308" s="263" t="s">
        <v>2061</v>
      </c>
      <c r="C308" s="263" t="s">
        <v>118</v>
      </c>
      <c r="D308" s="263" t="s">
        <v>1285</v>
      </c>
      <c r="E308" s="263" t="s">
        <v>259</v>
      </c>
      <c r="F308" s="264">
        <v>35551</v>
      </c>
      <c r="G308" s="263" t="s">
        <v>571</v>
      </c>
      <c r="H308" s="263" t="s">
        <v>562</v>
      </c>
      <c r="I308" s="260" t="s">
        <v>711</v>
      </c>
      <c r="N308" s="260">
        <v>900</v>
      </c>
    </row>
    <row r="309" spans="1:14" ht="18.75">
      <c r="A309" s="262">
        <v>809404</v>
      </c>
      <c r="B309" s="263" t="s">
        <v>2062</v>
      </c>
      <c r="C309" s="263" t="s">
        <v>93</v>
      </c>
      <c r="D309" s="263" t="s">
        <v>404</v>
      </c>
      <c r="E309" s="263" t="s">
        <v>259</v>
      </c>
      <c r="F309" s="264">
        <v>36170</v>
      </c>
      <c r="G309" s="263" t="s">
        <v>551</v>
      </c>
      <c r="H309" s="263" t="s">
        <v>673</v>
      </c>
      <c r="I309" s="260" t="s">
        <v>711</v>
      </c>
      <c r="N309" s="260">
        <v>900</v>
      </c>
    </row>
    <row r="310" spans="1:14" ht="18.75">
      <c r="A310" s="262">
        <v>809409</v>
      </c>
      <c r="B310" s="263" t="s">
        <v>2063</v>
      </c>
      <c r="C310" s="265" t="s">
        <v>2064</v>
      </c>
      <c r="D310" s="265" t="s">
        <v>879</v>
      </c>
      <c r="E310" s="265" t="s">
        <v>259</v>
      </c>
      <c r="F310" s="264">
        <v>36161</v>
      </c>
      <c r="G310" s="263" t="s">
        <v>5451</v>
      </c>
      <c r="H310" s="263" t="s">
        <v>562</v>
      </c>
      <c r="I310" s="260" t="s">
        <v>711</v>
      </c>
      <c r="N310" s="260">
        <v>900</v>
      </c>
    </row>
    <row r="311" spans="1:14" ht="18.75">
      <c r="A311" s="262">
        <v>809419</v>
      </c>
      <c r="B311" s="263" t="s">
        <v>2065</v>
      </c>
      <c r="C311" s="263" t="s">
        <v>177</v>
      </c>
      <c r="D311" s="263" t="s">
        <v>343</v>
      </c>
      <c r="E311" s="263" t="s">
        <v>259</v>
      </c>
      <c r="F311" s="264">
        <v>35543</v>
      </c>
      <c r="G311" s="263" t="s">
        <v>612</v>
      </c>
      <c r="H311" s="263" t="s">
        <v>562</v>
      </c>
      <c r="I311" s="260" t="s">
        <v>711</v>
      </c>
      <c r="N311" s="260">
        <v>900</v>
      </c>
    </row>
    <row r="312" spans="1:14" ht="18.75">
      <c r="A312" s="262">
        <v>809424</v>
      </c>
      <c r="B312" s="263" t="s">
        <v>2066</v>
      </c>
      <c r="C312" s="263" t="s">
        <v>98</v>
      </c>
      <c r="D312" s="263" t="s">
        <v>1200</v>
      </c>
      <c r="E312" s="263" t="s">
        <v>259</v>
      </c>
      <c r="F312" s="264" t="s">
        <v>5452</v>
      </c>
      <c r="G312" s="263" t="s">
        <v>549</v>
      </c>
      <c r="H312" s="263" t="s">
        <v>562</v>
      </c>
      <c r="I312" s="260" t="s">
        <v>711</v>
      </c>
      <c r="N312" s="260">
        <v>900</v>
      </c>
    </row>
    <row r="313" spans="1:14" ht="18.75">
      <c r="A313" s="262">
        <v>809426</v>
      </c>
      <c r="B313" s="263" t="s">
        <v>2067</v>
      </c>
      <c r="C313" s="265" t="s">
        <v>876</v>
      </c>
      <c r="D313" s="265" t="s">
        <v>359</v>
      </c>
      <c r="E313" s="265" t="s">
        <v>259</v>
      </c>
      <c r="F313" s="264">
        <v>36448</v>
      </c>
      <c r="G313" s="263" t="s">
        <v>549</v>
      </c>
      <c r="H313" s="263" t="s">
        <v>562</v>
      </c>
      <c r="I313" s="260" t="s">
        <v>711</v>
      </c>
      <c r="N313" s="260">
        <v>900</v>
      </c>
    </row>
    <row r="314" spans="1:14" ht="18.75">
      <c r="A314" s="262">
        <v>809430</v>
      </c>
      <c r="B314" s="263" t="s">
        <v>2068</v>
      </c>
      <c r="C314" s="263" t="s">
        <v>2069</v>
      </c>
      <c r="D314" s="263" t="s">
        <v>2070</v>
      </c>
      <c r="E314" s="263" t="s">
        <v>259</v>
      </c>
      <c r="F314" s="264" t="s">
        <v>5453</v>
      </c>
      <c r="G314" s="263" t="s">
        <v>549</v>
      </c>
      <c r="H314" s="263" t="s">
        <v>562</v>
      </c>
      <c r="I314" s="260" t="s">
        <v>711</v>
      </c>
      <c r="N314" s="260">
        <v>900</v>
      </c>
    </row>
    <row r="315" spans="1:14" ht="18.75">
      <c r="A315" s="262">
        <v>809437</v>
      </c>
      <c r="B315" s="263" t="s">
        <v>2072</v>
      </c>
      <c r="C315" s="263" t="s">
        <v>2073</v>
      </c>
      <c r="D315" s="263" t="s">
        <v>403</v>
      </c>
      <c r="E315" s="263" t="s">
        <v>259</v>
      </c>
      <c r="F315" s="264">
        <v>31939</v>
      </c>
      <c r="G315" s="263" t="s">
        <v>549</v>
      </c>
      <c r="H315" s="263" t="s">
        <v>562</v>
      </c>
      <c r="I315" s="260" t="s">
        <v>711</v>
      </c>
      <c r="N315" s="260">
        <v>900</v>
      </c>
    </row>
    <row r="316" spans="1:14" ht="18.75">
      <c r="A316" s="262">
        <v>809440</v>
      </c>
      <c r="B316" s="263" t="s">
        <v>2075</v>
      </c>
      <c r="C316" s="263" t="s">
        <v>140</v>
      </c>
      <c r="D316" s="263" t="s">
        <v>1339</v>
      </c>
      <c r="E316" s="263" t="s">
        <v>259</v>
      </c>
      <c r="F316" s="264" t="s">
        <v>5455</v>
      </c>
      <c r="G316" s="263" t="s">
        <v>549</v>
      </c>
      <c r="H316" s="263" t="s">
        <v>562</v>
      </c>
      <c r="I316" s="260" t="s">
        <v>711</v>
      </c>
      <c r="N316" s="260">
        <v>900</v>
      </c>
    </row>
    <row r="317" spans="1:14" ht="18.75">
      <c r="A317" s="262">
        <v>809461</v>
      </c>
      <c r="B317" s="263" t="s">
        <v>2081</v>
      </c>
      <c r="C317" s="263" t="s">
        <v>220</v>
      </c>
      <c r="D317" s="263" t="s">
        <v>338</v>
      </c>
      <c r="E317" s="263" t="s">
        <v>259</v>
      </c>
      <c r="F317" s="264">
        <v>35445</v>
      </c>
      <c r="G317" s="263" t="s">
        <v>549</v>
      </c>
      <c r="H317" s="263" t="s">
        <v>562</v>
      </c>
      <c r="I317" s="260" t="s">
        <v>711</v>
      </c>
      <c r="N317" s="260">
        <v>900</v>
      </c>
    </row>
    <row r="318" spans="1:14" ht="18.75">
      <c r="A318" s="262">
        <v>809470</v>
      </c>
      <c r="B318" s="263" t="s">
        <v>2084</v>
      </c>
      <c r="C318" s="263" t="s">
        <v>2085</v>
      </c>
      <c r="D318" s="263" t="s">
        <v>2086</v>
      </c>
      <c r="E318" s="263" t="s">
        <v>259</v>
      </c>
      <c r="F318" s="264">
        <v>35800</v>
      </c>
      <c r="G318" s="263" t="s">
        <v>569</v>
      </c>
      <c r="H318" s="263" t="s">
        <v>562</v>
      </c>
      <c r="I318" s="260" t="s">
        <v>711</v>
      </c>
      <c r="N318" s="260">
        <v>900</v>
      </c>
    </row>
    <row r="319" spans="1:14" ht="18.75">
      <c r="A319" s="262">
        <v>809474</v>
      </c>
      <c r="B319" s="263" t="s">
        <v>2087</v>
      </c>
      <c r="C319" s="263" t="s">
        <v>118</v>
      </c>
      <c r="D319" s="263" t="s">
        <v>2088</v>
      </c>
      <c r="E319" s="263" t="s">
        <v>260</v>
      </c>
      <c r="F319" s="264">
        <v>33970</v>
      </c>
      <c r="G319" s="263" t="s">
        <v>5457</v>
      </c>
      <c r="H319" s="263" t="s">
        <v>562</v>
      </c>
      <c r="I319" s="260" t="s">
        <v>711</v>
      </c>
      <c r="N319" s="260">
        <v>900</v>
      </c>
    </row>
    <row r="320" spans="1:14" ht="18.75">
      <c r="A320" s="262">
        <v>809489</v>
      </c>
      <c r="B320" s="263" t="s">
        <v>2092</v>
      </c>
      <c r="C320" s="265" t="s">
        <v>77</v>
      </c>
      <c r="D320" s="265" t="s">
        <v>858</v>
      </c>
      <c r="E320" s="265" t="s">
        <v>259</v>
      </c>
      <c r="F320" s="266">
        <v>35431</v>
      </c>
      <c r="G320" s="266" t="s">
        <v>549</v>
      </c>
      <c r="H320" s="263" t="s">
        <v>562</v>
      </c>
      <c r="I320" s="260" t="s">
        <v>711</v>
      </c>
      <c r="N320" s="260">
        <v>900</v>
      </c>
    </row>
    <row r="321" spans="1:14" ht="18.75">
      <c r="A321" s="262">
        <v>809490</v>
      </c>
      <c r="B321" s="263" t="s">
        <v>2093</v>
      </c>
      <c r="C321" s="265" t="s">
        <v>110</v>
      </c>
      <c r="D321" s="265" t="s">
        <v>384</v>
      </c>
      <c r="E321" s="265" t="s">
        <v>259</v>
      </c>
      <c r="F321" s="264">
        <v>35469</v>
      </c>
      <c r="G321" s="263" t="s">
        <v>551</v>
      </c>
      <c r="H321" s="263" t="s">
        <v>562</v>
      </c>
      <c r="I321" s="260" t="s">
        <v>711</v>
      </c>
      <c r="N321" s="260">
        <v>900</v>
      </c>
    </row>
    <row r="322" spans="1:14" ht="18.75">
      <c r="A322" s="262">
        <v>809492</v>
      </c>
      <c r="B322" s="263" t="s">
        <v>2094</v>
      </c>
      <c r="C322" s="263" t="s">
        <v>182</v>
      </c>
      <c r="D322" s="263" t="s">
        <v>417</v>
      </c>
      <c r="E322" s="263" t="s">
        <v>259</v>
      </c>
      <c r="F322" s="266">
        <v>34457</v>
      </c>
      <c r="G322" s="266" t="s">
        <v>612</v>
      </c>
      <c r="H322" s="263" t="s">
        <v>673</v>
      </c>
      <c r="I322" s="260" t="s">
        <v>711</v>
      </c>
      <c r="N322" s="260">
        <v>900</v>
      </c>
    </row>
    <row r="323" spans="1:14" ht="18.75">
      <c r="A323" s="262">
        <v>809507</v>
      </c>
      <c r="B323" s="263" t="s">
        <v>2101</v>
      </c>
      <c r="C323" s="263" t="s">
        <v>139</v>
      </c>
      <c r="D323" s="263" t="s">
        <v>486</v>
      </c>
      <c r="E323" s="263" t="s">
        <v>260</v>
      </c>
      <c r="F323" s="264">
        <v>36170</v>
      </c>
      <c r="G323" s="263" t="s">
        <v>549</v>
      </c>
      <c r="H323" s="263" t="s">
        <v>562</v>
      </c>
      <c r="I323" s="260" t="s">
        <v>711</v>
      </c>
      <c r="N323" s="260">
        <v>900</v>
      </c>
    </row>
    <row r="324" spans="1:14" ht="18.75">
      <c r="A324" s="262">
        <v>809510</v>
      </c>
      <c r="B324" s="263" t="s">
        <v>2102</v>
      </c>
      <c r="C324" s="263" t="s">
        <v>2103</v>
      </c>
      <c r="D324" s="263" t="s">
        <v>358</v>
      </c>
      <c r="E324" s="263" t="s">
        <v>259</v>
      </c>
      <c r="F324" s="264">
        <v>30629</v>
      </c>
      <c r="G324" s="263"/>
      <c r="H324" s="263" t="s">
        <v>562</v>
      </c>
      <c r="I324" s="260" t="s">
        <v>711</v>
      </c>
      <c r="N324" s="260">
        <v>900</v>
      </c>
    </row>
    <row r="325" spans="1:14" ht="18.75">
      <c r="A325" s="262">
        <v>809534</v>
      </c>
      <c r="B325" s="263" t="s">
        <v>2113</v>
      </c>
      <c r="C325" s="263" t="s">
        <v>1143</v>
      </c>
      <c r="D325" s="263" t="s">
        <v>2114</v>
      </c>
      <c r="E325" s="263" t="s">
        <v>259</v>
      </c>
      <c r="F325" s="264">
        <v>1996</v>
      </c>
      <c r="G325" s="263"/>
      <c r="H325" s="263" t="s">
        <v>562</v>
      </c>
      <c r="I325" s="260" t="s">
        <v>711</v>
      </c>
      <c r="N325" s="260">
        <v>900</v>
      </c>
    </row>
    <row r="326" spans="1:14" ht="18.75">
      <c r="A326" s="262">
        <v>809535</v>
      </c>
      <c r="B326" s="263" t="s">
        <v>1291</v>
      </c>
      <c r="C326" s="263" t="s">
        <v>1044</v>
      </c>
      <c r="D326" s="263" t="s">
        <v>922</v>
      </c>
      <c r="E326" s="263" t="s">
        <v>259</v>
      </c>
      <c r="F326" s="264" t="s">
        <v>5461</v>
      </c>
      <c r="G326" s="263" t="s">
        <v>549</v>
      </c>
      <c r="H326" s="263" t="s">
        <v>562</v>
      </c>
      <c r="I326" s="260" t="s">
        <v>711</v>
      </c>
      <c r="N326" s="260">
        <v>900</v>
      </c>
    </row>
    <row r="327" spans="1:14" ht="18.75">
      <c r="A327" s="262">
        <v>809549</v>
      </c>
      <c r="B327" s="263" t="s">
        <v>2116</v>
      </c>
      <c r="C327" s="263" t="s">
        <v>2117</v>
      </c>
      <c r="D327" s="263" t="s">
        <v>407</v>
      </c>
      <c r="E327" s="263" t="s">
        <v>259</v>
      </c>
      <c r="F327" s="264">
        <v>35947</v>
      </c>
      <c r="G327" s="263" t="s">
        <v>549</v>
      </c>
      <c r="H327" s="263" t="s">
        <v>562</v>
      </c>
      <c r="I327" s="260" t="s">
        <v>711</v>
      </c>
      <c r="N327" s="260">
        <v>900</v>
      </c>
    </row>
    <row r="328" spans="1:14" ht="18.75">
      <c r="A328" s="262">
        <v>809558</v>
      </c>
      <c r="B328" s="263" t="s">
        <v>2119</v>
      </c>
      <c r="C328" s="263" t="s">
        <v>79</v>
      </c>
      <c r="D328" s="263" t="s">
        <v>365</v>
      </c>
      <c r="E328" s="263" t="s">
        <v>259</v>
      </c>
      <c r="F328" s="264" t="s">
        <v>5463</v>
      </c>
      <c r="G328" s="263" t="s">
        <v>571</v>
      </c>
      <c r="H328" s="263" t="s">
        <v>562</v>
      </c>
      <c r="I328" s="260" t="s">
        <v>711</v>
      </c>
      <c r="N328" s="260">
        <v>900</v>
      </c>
    </row>
    <row r="329" spans="1:14" ht="18.75">
      <c r="A329" s="262">
        <v>809561</v>
      </c>
      <c r="B329" s="263" t="s">
        <v>2120</v>
      </c>
      <c r="C329" s="263" t="s">
        <v>876</v>
      </c>
      <c r="D329" s="263" t="s">
        <v>388</v>
      </c>
      <c r="E329" s="263" t="s">
        <v>259</v>
      </c>
      <c r="F329" s="264">
        <v>35796</v>
      </c>
      <c r="G329" s="263" t="s">
        <v>549</v>
      </c>
      <c r="H329" s="263" t="s">
        <v>562</v>
      </c>
      <c r="I329" s="260" t="s">
        <v>711</v>
      </c>
      <c r="N329" s="260">
        <v>900</v>
      </c>
    </row>
    <row r="330" spans="1:14" ht="18.75">
      <c r="A330" s="262">
        <v>809568</v>
      </c>
      <c r="B330" s="263" t="s">
        <v>2122</v>
      </c>
      <c r="C330" s="263" t="s">
        <v>79</v>
      </c>
      <c r="D330" s="263" t="s">
        <v>433</v>
      </c>
      <c r="E330" s="263" t="s">
        <v>259</v>
      </c>
      <c r="F330" s="264">
        <v>26282</v>
      </c>
      <c r="G330" s="263" t="s">
        <v>5464</v>
      </c>
      <c r="H330" s="263" t="s">
        <v>562</v>
      </c>
      <c r="I330" s="260" t="s">
        <v>711</v>
      </c>
      <c r="N330" s="260">
        <v>900</v>
      </c>
    </row>
    <row r="331" spans="1:14" ht="18.75">
      <c r="A331" s="262">
        <v>809572</v>
      </c>
      <c r="B331" s="263" t="s">
        <v>2125</v>
      </c>
      <c r="C331" s="263" t="s">
        <v>139</v>
      </c>
      <c r="D331" s="263" t="s">
        <v>448</v>
      </c>
      <c r="E331" s="263" t="s">
        <v>259</v>
      </c>
      <c r="F331" s="264">
        <v>35065</v>
      </c>
      <c r="G331" s="263" t="s">
        <v>617</v>
      </c>
      <c r="H331" s="263" t="s">
        <v>562</v>
      </c>
      <c r="I331" s="260" t="s">
        <v>711</v>
      </c>
      <c r="N331" s="260">
        <v>900</v>
      </c>
    </row>
    <row r="332" spans="1:14" ht="18.75">
      <c r="A332" s="262">
        <v>809581</v>
      </c>
      <c r="B332" s="263" t="s">
        <v>2128</v>
      </c>
      <c r="C332" s="265" t="s">
        <v>136</v>
      </c>
      <c r="D332" s="265" t="s">
        <v>1712</v>
      </c>
      <c r="E332" s="265" t="s">
        <v>259</v>
      </c>
      <c r="F332" s="264" t="s">
        <v>5465</v>
      </c>
      <c r="G332" s="263" t="s">
        <v>5466</v>
      </c>
      <c r="H332" s="263" t="s">
        <v>562</v>
      </c>
      <c r="I332" s="260" t="s">
        <v>711</v>
      </c>
      <c r="N332" s="260">
        <v>900</v>
      </c>
    </row>
    <row r="333" spans="1:14" ht="18.75">
      <c r="A333" s="262">
        <v>809584</v>
      </c>
      <c r="B333" s="263" t="s">
        <v>2131</v>
      </c>
      <c r="C333" s="265" t="s">
        <v>74</v>
      </c>
      <c r="D333" s="265" t="s">
        <v>703</v>
      </c>
      <c r="E333" s="265" t="s">
        <v>259</v>
      </c>
      <c r="F333" s="266">
        <v>35980</v>
      </c>
      <c r="G333" s="266" t="s">
        <v>5424</v>
      </c>
      <c r="H333" s="263" t="s">
        <v>562</v>
      </c>
      <c r="I333" s="260" t="s">
        <v>711</v>
      </c>
      <c r="N333" s="260">
        <v>900</v>
      </c>
    </row>
    <row r="334" spans="1:14" ht="18.75">
      <c r="A334" s="262">
        <v>809594</v>
      </c>
      <c r="B334" s="263" t="s">
        <v>2133</v>
      </c>
      <c r="C334" s="265" t="s">
        <v>123</v>
      </c>
      <c r="D334" s="265" t="s">
        <v>378</v>
      </c>
      <c r="E334" s="265" t="s">
        <v>259</v>
      </c>
      <c r="F334" s="264" t="s">
        <v>5467</v>
      </c>
      <c r="G334" s="263" t="s">
        <v>549</v>
      </c>
      <c r="H334" s="263" t="s">
        <v>562</v>
      </c>
      <c r="I334" s="260" t="s">
        <v>711</v>
      </c>
      <c r="N334" s="260">
        <v>900</v>
      </c>
    </row>
    <row r="335" spans="1:14" ht="18.75">
      <c r="A335" s="262">
        <v>809596</v>
      </c>
      <c r="B335" s="263" t="s">
        <v>2134</v>
      </c>
      <c r="C335" s="263" t="s">
        <v>126</v>
      </c>
      <c r="D335" s="263" t="s">
        <v>710</v>
      </c>
      <c r="E335" s="263" t="s">
        <v>259</v>
      </c>
      <c r="F335" s="264">
        <v>35796</v>
      </c>
      <c r="G335" s="263" t="s">
        <v>561</v>
      </c>
      <c r="H335" s="263" t="s">
        <v>562</v>
      </c>
      <c r="I335" s="260" t="s">
        <v>711</v>
      </c>
      <c r="N335" s="260">
        <v>900</v>
      </c>
    </row>
    <row r="336" spans="1:14" ht="18.75">
      <c r="A336" s="262">
        <v>809597</v>
      </c>
      <c r="B336" s="263" t="s">
        <v>2135</v>
      </c>
      <c r="C336" s="263" t="s">
        <v>780</v>
      </c>
      <c r="D336" s="263" t="s">
        <v>375</v>
      </c>
      <c r="E336" s="263" t="s">
        <v>259</v>
      </c>
      <c r="F336" s="264">
        <v>35808</v>
      </c>
      <c r="G336" s="263" t="s">
        <v>5399</v>
      </c>
      <c r="H336" s="263" t="s">
        <v>562</v>
      </c>
      <c r="I336" s="260" t="s">
        <v>711</v>
      </c>
      <c r="N336" s="260">
        <v>900</v>
      </c>
    </row>
    <row r="337" spans="1:14" ht="18.75">
      <c r="A337" s="262">
        <v>809611</v>
      </c>
      <c r="B337" s="263" t="s">
        <v>2139</v>
      </c>
      <c r="C337" s="263" t="s">
        <v>920</v>
      </c>
      <c r="D337" s="263" t="s">
        <v>1841</v>
      </c>
      <c r="E337" s="263" t="s">
        <v>260</v>
      </c>
      <c r="F337" s="264">
        <v>35075</v>
      </c>
      <c r="G337" s="263" t="s">
        <v>612</v>
      </c>
      <c r="H337" s="263" t="s">
        <v>562</v>
      </c>
      <c r="I337" s="260" t="s">
        <v>711</v>
      </c>
      <c r="N337" s="260">
        <v>900</v>
      </c>
    </row>
    <row r="338" spans="1:14" ht="18.75">
      <c r="A338" s="262">
        <v>809615</v>
      </c>
      <c r="B338" s="263" t="s">
        <v>2140</v>
      </c>
      <c r="C338" s="263" t="s">
        <v>178</v>
      </c>
      <c r="D338" s="263" t="s">
        <v>2141</v>
      </c>
      <c r="E338" s="263" t="s">
        <v>259</v>
      </c>
      <c r="F338" s="264">
        <v>33776</v>
      </c>
      <c r="G338" s="263" t="s">
        <v>5311</v>
      </c>
      <c r="H338" s="263" t="s">
        <v>562</v>
      </c>
      <c r="I338" s="260" t="s">
        <v>711</v>
      </c>
      <c r="N338" s="260">
        <v>900</v>
      </c>
    </row>
    <row r="339" spans="1:14" ht="18.75">
      <c r="A339" s="262">
        <v>809620</v>
      </c>
      <c r="B339" s="263" t="s">
        <v>2144</v>
      </c>
      <c r="C339" s="263" t="s">
        <v>98</v>
      </c>
      <c r="D339" s="263" t="s">
        <v>710</v>
      </c>
      <c r="E339" s="263" t="s">
        <v>259</v>
      </c>
      <c r="F339" s="264">
        <v>31720</v>
      </c>
      <c r="G339" s="263" t="s">
        <v>5470</v>
      </c>
      <c r="H339" s="263" t="s">
        <v>562</v>
      </c>
      <c r="I339" s="260" t="s">
        <v>711</v>
      </c>
      <c r="N339" s="260">
        <v>900</v>
      </c>
    </row>
    <row r="340" spans="1:14" ht="18.75">
      <c r="A340" s="262">
        <v>809625</v>
      </c>
      <c r="B340" s="263" t="s">
        <v>2146</v>
      </c>
      <c r="C340" s="263" t="s">
        <v>583</v>
      </c>
      <c r="D340" s="263" t="s">
        <v>445</v>
      </c>
      <c r="E340" s="263" t="s">
        <v>259</v>
      </c>
      <c r="F340" s="264"/>
      <c r="G340" s="263" t="s">
        <v>612</v>
      </c>
      <c r="H340" s="263" t="s">
        <v>562</v>
      </c>
      <c r="I340" s="260" t="s">
        <v>711</v>
      </c>
      <c r="N340" s="260">
        <v>900</v>
      </c>
    </row>
    <row r="341" spans="1:14" ht="18.75">
      <c r="A341" s="262">
        <v>809653</v>
      </c>
      <c r="B341" s="263" t="s">
        <v>2151</v>
      </c>
      <c r="C341" s="265" t="s">
        <v>124</v>
      </c>
      <c r="D341" s="265" t="s">
        <v>425</v>
      </c>
      <c r="E341" s="265" t="s">
        <v>259</v>
      </c>
      <c r="F341" s="264">
        <v>30904</v>
      </c>
      <c r="G341" s="263" t="s">
        <v>5471</v>
      </c>
      <c r="H341" s="263" t="s">
        <v>562</v>
      </c>
      <c r="I341" s="260" t="s">
        <v>711</v>
      </c>
      <c r="N341" s="260">
        <v>900</v>
      </c>
    </row>
    <row r="342" spans="1:14" ht="18.75">
      <c r="A342" s="262">
        <v>809656</v>
      </c>
      <c r="B342" s="263" t="s">
        <v>2152</v>
      </c>
      <c r="C342" s="265" t="s">
        <v>1831</v>
      </c>
      <c r="D342" s="265" t="s">
        <v>1072</v>
      </c>
      <c r="E342" s="265" t="s">
        <v>259</v>
      </c>
      <c r="F342" s="264">
        <v>36436</v>
      </c>
      <c r="G342" s="263" t="s">
        <v>5472</v>
      </c>
      <c r="H342" s="263" t="s">
        <v>562</v>
      </c>
      <c r="I342" s="260" t="s">
        <v>711</v>
      </c>
      <c r="N342" s="260">
        <v>900</v>
      </c>
    </row>
    <row r="343" spans="1:14" ht="18.75">
      <c r="A343" s="262">
        <v>809663</v>
      </c>
      <c r="B343" s="263" t="s">
        <v>2153</v>
      </c>
      <c r="C343" s="263" t="s">
        <v>104</v>
      </c>
      <c r="D343" s="263" t="s">
        <v>330</v>
      </c>
      <c r="E343" s="263" t="s">
        <v>259</v>
      </c>
      <c r="F343" s="264" t="s">
        <v>5473</v>
      </c>
      <c r="G343" s="263" t="s">
        <v>549</v>
      </c>
      <c r="H343" s="263" t="s">
        <v>562</v>
      </c>
      <c r="I343" s="260" t="s">
        <v>711</v>
      </c>
      <c r="N343" s="260">
        <v>900</v>
      </c>
    </row>
    <row r="344" spans="1:14" ht="18.75">
      <c r="A344" s="262">
        <v>809697</v>
      </c>
      <c r="B344" s="263" t="s">
        <v>2163</v>
      </c>
      <c r="C344" s="263" t="s">
        <v>74</v>
      </c>
      <c r="D344" s="263" t="s">
        <v>754</v>
      </c>
      <c r="E344" s="263" t="s">
        <v>259</v>
      </c>
      <c r="F344" s="264">
        <v>29799</v>
      </c>
      <c r="G344" s="263" t="s">
        <v>5325</v>
      </c>
      <c r="H344" s="263" t="s">
        <v>562</v>
      </c>
      <c r="I344" s="260" t="s">
        <v>711</v>
      </c>
      <c r="N344" s="260">
        <v>900</v>
      </c>
    </row>
    <row r="345" spans="1:14" ht="18.75">
      <c r="A345" s="262">
        <v>809701</v>
      </c>
      <c r="B345" s="263" t="s">
        <v>2164</v>
      </c>
      <c r="C345" s="263" t="s">
        <v>171</v>
      </c>
      <c r="D345" s="263" t="s">
        <v>389</v>
      </c>
      <c r="E345" s="263" t="s">
        <v>260</v>
      </c>
      <c r="F345" s="264">
        <v>36831</v>
      </c>
      <c r="G345" s="263" t="s">
        <v>549</v>
      </c>
      <c r="H345" s="263" t="s">
        <v>562</v>
      </c>
      <c r="I345" s="260" t="s">
        <v>711</v>
      </c>
      <c r="N345" s="260">
        <v>900</v>
      </c>
    </row>
    <row r="346" spans="1:14" ht="18.75">
      <c r="A346" s="262">
        <v>809714</v>
      </c>
      <c r="B346" s="263" t="s">
        <v>2169</v>
      </c>
      <c r="C346" s="265" t="s">
        <v>80</v>
      </c>
      <c r="D346" s="265" t="s">
        <v>389</v>
      </c>
      <c r="E346" s="265" t="s">
        <v>259</v>
      </c>
      <c r="F346" s="264">
        <v>35511</v>
      </c>
      <c r="G346" s="263" t="s">
        <v>5289</v>
      </c>
      <c r="H346" s="263" t="s">
        <v>562</v>
      </c>
      <c r="I346" s="260" t="s">
        <v>711</v>
      </c>
      <c r="N346" s="260">
        <v>900</v>
      </c>
    </row>
    <row r="347" spans="1:14" ht="18.75">
      <c r="A347" s="262">
        <v>809725</v>
      </c>
      <c r="B347" s="263" t="s">
        <v>2171</v>
      </c>
      <c r="C347" s="263" t="s">
        <v>122</v>
      </c>
      <c r="D347" s="263" t="s">
        <v>2172</v>
      </c>
      <c r="E347" s="263" t="s">
        <v>260</v>
      </c>
      <c r="F347" s="264">
        <v>35496</v>
      </c>
      <c r="G347" s="263" t="s">
        <v>549</v>
      </c>
      <c r="H347" s="263" t="s">
        <v>562</v>
      </c>
      <c r="I347" s="260" t="s">
        <v>711</v>
      </c>
      <c r="N347" s="260">
        <v>900</v>
      </c>
    </row>
    <row r="348" spans="1:14" ht="18.75">
      <c r="A348" s="262">
        <v>809764</v>
      </c>
      <c r="B348" s="263" t="s">
        <v>2179</v>
      </c>
      <c r="C348" s="265" t="s">
        <v>103</v>
      </c>
      <c r="D348" s="265" t="s">
        <v>390</v>
      </c>
      <c r="E348" s="265" t="s">
        <v>260</v>
      </c>
      <c r="F348" s="264">
        <v>36245</v>
      </c>
      <c r="G348" s="263" t="s">
        <v>639</v>
      </c>
      <c r="H348" s="263" t="s">
        <v>562</v>
      </c>
      <c r="I348" s="260" t="s">
        <v>711</v>
      </c>
      <c r="N348" s="260">
        <v>900</v>
      </c>
    </row>
    <row r="349" spans="1:14" ht="18.75">
      <c r="A349" s="262">
        <v>809776</v>
      </c>
      <c r="B349" s="263" t="s">
        <v>2180</v>
      </c>
      <c r="C349" s="263" t="s">
        <v>104</v>
      </c>
      <c r="D349" s="263" t="s">
        <v>351</v>
      </c>
      <c r="E349" s="263" t="s">
        <v>260</v>
      </c>
      <c r="F349" s="264">
        <v>35065</v>
      </c>
      <c r="G349" s="263" t="s">
        <v>5483</v>
      </c>
      <c r="H349" s="263" t="s">
        <v>562</v>
      </c>
      <c r="I349" s="260" t="s">
        <v>711</v>
      </c>
      <c r="N349" s="260">
        <v>900</v>
      </c>
    </row>
    <row r="350" spans="1:14" ht="18.75">
      <c r="A350" s="262">
        <v>809782</v>
      </c>
      <c r="B350" s="263" t="s">
        <v>2182</v>
      </c>
      <c r="C350" s="265" t="s">
        <v>79</v>
      </c>
      <c r="D350" s="265" t="s">
        <v>338</v>
      </c>
      <c r="E350" s="265" t="s">
        <v>260</v>
      </c>
      <c r="F350" s="264">
        <v>36065</v>
      </c>
      <c r="G350" s="263" t="s">
        <v>612</v>
      </c>
      <c r="H350" s="263" t="s">
        <v>562</v>
      </c>
      <c r="I350" s="260" t="s">
        <v>711</v>
      </c>
      <c r="N350" s="260">
        <v>900</v>
      </c>
    </row>
    <row r="351" spans="1:14" ht="18.75">
      <c r="A351" s="262">
        <v>809787</v>
      </c>
      <c r="B351" s="263" t="s">
        <v>2184</v>
      </c>
      <c r="C351" s="263" t="s">
        <v>2185</v>
      </c>
      <c r="D351" s="263" t="s">
        <v>1896</v>
      </c>
      <c r="E351" s="263" t="s">
        <v>259</v>
      </c>
      <c r="F351" s="264">
        <v>36252</v>
      </c>
      <c r="G351" s="263" t="s">
        <v>612</v>
      </c>
      <c r="H351" s="263" t="s">
        <v>562</v>
      </c>
      <c r="I351" s="260" t="s">
        <v>711</v>
      </c>
      <c r="N351" s="260">
        <v>900</v>
      </c>
    </row>
    <row r="352" spans="1:14" ht="18.75">
      <c r="A352" s="262">
        <v>809788</v>
      </c>
      <c r="B352" s="263" t="s">
        <v>2186</v>
      </c>
      <c r="C352" s="263" t="s">
        <v>74</v>
      </c>
      <c r="D352" s="263" t="s">
        <v>2187</v>
      </c>
      <c r="E352" s="263" t="s">
        <v>259</v>
      </c>
      <c r="F352" s="264" t="s">
        <v>5484</v>
      </c>
      <c r="G352" s="263" t="s">
        <v>549</v>
      </c>
      <c r="H352" s="263" t="s">
        <v>562</v>
      </c>
      <c r="I352" s="260" t="s">
        <v>711</v>
      </c>
      <c r="N352" s="260">
        <v>900</v>
      </c>
    </row>
    <row r="353" spans="1:14" ht="18.75">
      <c r="A353" s="262">
        <v>809796</v>
      </c>
      <c r="B353" s="263" t="s">
        <v>2188</v>
      </c>
      <c r="C353" s="263" t="s">
        <v>213</v>
      </c>
      <c r="D353" s="263" t="s">
        <v>2189</v>
      </c>
      <c r="E353" s="263" t="s">
        <v>260</v>
      </c>
      <c r="F353" s="264">
        <v>36342</v>
      </c>
      <c r="G353" s="263" t="s">
        <v>612</v>
      </c>
      <c r="H353" s="263" t="s">
        <v>562</v>
      </c>
      <c r="I353" s="260" t="s">
        <v>711</v>
      </c>
      <c r="N353" s="260">
        <v>900</v>
      </c>
    </row>
    <row r="354" spans="1:14" ht="18.75">
      <c r="A354" s="262">
        <v>809797</v>
      </c>
      <c r="B354" s="263" t="s">
        <v>2190</v>
      </c>
      <c r="C354" s="263" t="s">
        <v>171</v>
      </c>
      <c r="D354" s="263" t="s">
        <v>418</v>
      </c>
      <c r="E354" s="263" t="s">
        <v>260</v>
      </c>
      <c r="F354" s="264" t="s">
        <v>5485</v>
      </c>
      <c r="G354" s="263" t="s">
        <v>612</v>
      </c>
      <c r="H354" s="263" t="s">
        <v>562</v>
      </c>
      <c r="I354" s="260" t="s">
        <v>711</v>
      </c>
      <c r="N354" s="260">
        <v>900</v>
      </c>
    </row>
    <row r="355" spans="1:14" ht="18.75">
      <c r="A355" s="262">
        <v>809799</v>
      </c>
      <c r="B355" s="263" t="s">
        <v>2191</v>
      </c>
      <c r="C355" s="265" t="s">
        <v>79</v>
      </c>
      <c r="D355" s="265" t="s">
        <v>1689</v>
      </c>
      <c r="E355" s="265" t="s">
        <v>260</v>
      </c>
      <c r="F355" s="264">
        <v>36009</v>
      </c>
      <c r="G355" s="263" t="s">
        <v>5206</v>
      </c>
      <c r="H355" s="263" t="s">
        <v>562</v>
      </c>
      <c r="I355" s="260" t="s">
        <v>711</v>
      </c>
      <c r="N355" s="260">
        <v>900</v>
      </c>
    </row>
    <row r="356" spans="1:14" ht="18.75">
      <c r="A356" s="262">
        <v>809801</v>
      </c>
      <c r="B356" s="263" t="s">
        <v>2192</v>
      </c>
      <c r="C356" s="265" t="s">
        <v>146</v>
      </c>
      <c r="D356" s="265" t="s">
        <v>2193</v>
      </c>
      <c r="E356" s="265" t="s">
        <v>260</v>
      </c>
      <c r="F356" s="264">
        <v>36526</v>
      </c>
      <c r="G356" s="263" t="s">
        <v>549</v>
      </c>
      <c r="H356" s="263" t="s">
        <v>562</v>
      </c>
      <c r="I356" s="260" t="s">
        <v>711</v>
      </c>
      <c r="N356" s="260">
        <v>900</v>
      </c>
    </row>
    <row r="357" spans="1:14" ht="18.75">
      <c r="A357" s="262">
        <v>809806</v>
      </c>
      <c r="B357" s="263" t="s">
        <v>2194</v>
      </c>
      <c r="C357" s="263" t="s">
        <v>182</v>
      </c>
      <c r="D357" s="263" t="s">
        <v>383</v>
      </c>
      <c r="E357" s="263" t="s">
        <v>260</v>
      </c>
      <c r="F357" s="264">
        <v>34130</v>
      </c>
      <c r="G357" s="263" t="s">
        <v>5486</v>
      </c>
      <c r="H357" s="263" t="s">
        <v>562</v>
      </c>
      <c r="I357" s="260" t="s">
        <v>711</v>
      </c>
      <c r="N357" s="260">
        <v>900</v>
      </c>
    </row>
    <row r="358" spans="1:14" ht="18.75">
      <c r="A358" s="262">
        <v>809809</v>
      </c>
      <c r="B358" s="263" t="s">
        <v>2195</v>
      </c>
      <c r="C358" s="263" t="s">
        <v>1253</v>
      </c>
      <c r="D358" s="263" t="s">
        <v>377</v>
      </c>
      <c r="E358" s="263" t="s">
        <v>260</v>
      </c>
      <c r="F358" s="264" t="s">
        <v>5487</v>
      </c>
      <c r="G358" s="263" t="s">
        <v>549</v>
      </c>
      <c r="H358" s="263" t="s">
        <v>562</v>
      </c>
      <c r="I358" s="260" t="s">
        <v>711</v>
      </c>
      <c r="N358" s="260">
        <v>900</v>
      </c>
    </row>
    <row r="359" spans="1:14" ht="18.75">
      <c r="A359" s="262">
        <v>809823</v>
      </c>
      <c r="B359" s="263" t="s">
        <v>2197</v>
      </c>
      <c r="C359" s="263" t="s">
        <v>889</v>
      </c>
      <c r="D359" s="263" t="s">
        <v>358</v>
      </c>
      <c r="E359" s="263" t="s">
        <v>259</v>
      </c>
      <c r="F359" s="264">
        <v>36094</v>
      </c>
      <c r="G359" s="263" t="s">
        <v>549</v>
      </c>
      <c r="H359" s="263" t="s">
        <v>562</v>
      </c>
      <c r="I359" s="260" t="s">
        <v>711</v>
      </c>
      <c r="N359" s="260">
        <v>900</v>
      </c>
    </row>
    <row r="360" spans="1:14" ht="18.75">
      <c r="A360" s="262">
        <v>809832</v>
      </c>
      <c r="B360" s="263" t="s">
        <v>2199</v>
      </c>
      <c r="C360" s="263" t="s">
        <v>91</v>
      </c>
      <c r="D360" s="263" t="s">
        <v>2200</v>
      </c>
      <c r="E360" s="263" t="s">
        <v>259</v>
      </c>
      <c r="F360" s="264">
        <v>26783</v>
      </c>
      <c r="G360" s="263" t="s">
        <v>2200</v>
      </c>
      <c r="H360" s="263" t="s">
        <v>562</v>
      </c>
      <c r="I360" s="260" t="s">
        <v>711</v>
      </c>
      <c r="N360" s="260">
        <v>900</v>
      </c>
    </row>
    <row r="361" spans="1:14" ht="18.75">
      <c r="A361" s="262">
        <v>809839</v>
      </c>
      <c r="B361" s="263" t="s">
        <v>2201</v>
      </c>
      <c r="C361" s="265" t="s">
        <v>179</v>
      </c>
      <c r="D361" s="265" t="s">
        <v>991</v>
      </c>
      <c r="E361" s="265" t="s">
        <v>259</v>
      </c>
      <c r="F361" s="264" t="s">
        <v>5488</v>
      </c>
      <c r="G361" s="263" t="s">
        <v>650</v>
      </c>
      <c r="H361" s="263" t="s">
        <v>562</v>
      </c>
      <c r="I361" s="260" t="s">
        <v>711</v>
      </c>
      <c r="N361" s="260">
        <v>900</v>
      </c>
    </row>
    <row r="362" spans="1:14" ht="18.75">
      <c r="A362" s="262">
        <v>809844</v>
      </c>
      <c r="B362" s="263" t="s">
        <v>2202</v>
      </c>
      <c r="C362" s="263" t="s">
        <v>79</v>
      </c>
      <c r="D362" s="263" t="s">
        <v>1001</v>
      </c>
      <c r="E362" s="263" t="s">
        <v>259</v>
      </c>
      <c r="F362" s="264">
        <v>35907</v>
      </c>
      <c r="G362" s="263" t="s">
        <v>612</v>
      </c>
      <c r="H362" s="263" t="s">
        <v>562</v>
      </c>
      <c r="I362" s="260" t="s">
        <v>711</v>
      </c>
      <c r="N362" s="260">
        <v>900</v>
      </c>
    </row>
    <row r="363" spans="1:14" ht="18.75">
      <c r="A363" s="262">
        <v>809857</v>
      </c>
      <c r="B363" s="263" t="s">
        <v>2206</v>
      </c>
      <c r="C363" s="265" t="s">
        <v>920</v>
      </c>
      <c r="D363" s="265" t="s">
        <v>339</v>
      </c>
      <c r="E363" s="265" t="s">
        <v>259</v>
      </c>
      <c r="F363" s="264">
        <v>36077</v>
      </c>
      <c r="G363" s="263" t="s">
        <v>5489</v>
      </c>
      <c r="H363" s="263" t="s">
        <v>562</v>
      </c>
      <c r="I363" s="260" t="s">
        <v>711</v>
      </c>
      <c r="N363" s="260">
        <v>900</v>
      </c>
    </row>
    <row r="364" spans="1:14" ht="18.75">
      <c r="A364" s="262">
        <v>809860</v>
      </c>
      <c r="B364" s="263" t="s">
        <v>2208</v>
      </c>
      <c r="C364" s="262" t="s">
        <v>99</v>
      </c>
      <c r="D364" s="262" t="s">
        <v>400</v>
      </c>
      <c r="E364" s="263" t="s">
        <v>259</v>
      </c>
      <c r="F364" s="264">
        <v>35674</v>
      </c>
      <c r="G364" s="263" t="s">
        <v>5424</v>
      </c>
      <c r="H364" s="263" t="s">
        <v>562</v>
      </c>
      <c r="I364" s="260" t="s">
        <v>711</v>
      </c>
      <c r="N364" s="260">
        <v>900</v>
      </c>
    </row>
    <row r="365" spans="1:14" ht="18.75">
      <c r="A365" s="262">
        <v>809870</v>
      </c>
      <c r="B365" s="263" t="s">
        <v>2213</v>
      </c>
      <c r="C365" s="265" t="s">
        <v>103</v>
      </c>
      <c r="D365" s="265" t="s">
        <v>333</v>
      </c>
      <c r="E365" s="265" t="s">
        <v>259</v>
      </c>
      <c r="F365" s="264">
        <v>35796</v>
      </c>
      <c r="G365" s="263" t="s">
        <v>549</v>
      </c>
      <c r="H365" s="263" t="s">
        <v>562</v>
      </c>
      <c r="I365" s="260" t="s">
        <v>711</v>
      </c>
      <c r="N365" s="260">
        <v>900</v>
      </c>
    </row>
    <row r="366" spans="1:14" ht="18.75">
      <c r="A366" s="262">
        <v>809871</v>
      </c>
      <c r="B366" s="263" t="s">
        <v>2214</v>
      </c>
      <c r="C366" s="263" t="s">
        <v>80</v>
      </c>
      <c r="D366" s="263" t="s">
        <v>863</v>
      </c>
      <c r="E366" s="263" t="s">
        <v>259</v>
      </c>
      <c r="F366" s="264" t="s">
        <v>5491</v>
      </c>
      <c r="G366" s="263" t="s">
        <v>571</v>
      </c>
      <c r="H366" s="263" t="s">
        <v>562</v>
      </c>
      <c r="I366" s="260" t="s">
        <v>711</v>
      </c>
      <c r="N366" s="260">
        <v>900</v>
      </c>
    </row>
    <row r="367" spans="1:14" ht="18.75">
      <c r="A367" s="262">
        <v>809877</v>
      </c>
      <c r="B367" s="263" t="s">
        <v>2215</v>
      </c>
      <c r="C367" s="265" t="s">
        <v>2216</v>
      </c>
      <c r="D367" s="265" t="s">
        <v>1680</v>
      </c>
      <c r="E367" s="265" t="s">
        <v>259</v>
      </c>
      <c r="F367" s="264">
        <v>35551</v>
      </c>
      <c r="G367" s="263" t="s">
        <v>5492</v>
      </c>
      <c r="H367" s="263" t="s">
        <v>562</v>
      </c>
      <c r="I367" s="260" t="s">
        <v>711</v>
      </c>
      <c r="N367" s="260">
        <v>900</v>
      </c>
    </row>
    <row r="368" spans="1:14" ht="18.75">
      <c r="A368" s="262">
        <v>809878</v>
      </c>
      <c r="B368" s="263" t="s">
        <v>1219</v>
      </c>
      <c r="C368" s="265" t="s">
        <v>1499</v>
      </c>
      <c r="D368" s="265" t="s">
        <v>826</v>
      </c>
      <c r="E368" s="265" t="s">
        <v>259</v>
      </c>
      <c r="F368" s="264">
        <v>35548</v>
      </c>
      <c r="G368" s="263" t="s">
        <v>5493</v>
      </c>
      <c r="H368" s="263" t="s">
        <v>562</v>
      </c>
      <c r="I368" s="260" t="s">
        <v>711</v>
      </c>
      <c r="N368" s="260">
        <v>900</v>
      </c>
    </row>
    <row r="369" spans="1:14" ht="18.75">
      <c r="A369" s="262">
        <v>809881</v>
      </c>
      <c r="B369" s="263" t="s">
        <v>2217</v>
      </c>
      <c r="C369" s="263" t="s">
        <v>77</v>
      </c>
      <c r="D369" s="263" t="s">
        <v>497</v>
      </c>
      <c r="E369" s="263" t="s">
        <v>259</v>
      </c>
      <c r="F369" s="264">
        <v>35440</v>
      </c>
      <c r="G369" s="263" t="s">
        <v>571</v>
      </c>
      <c r="H369" s="263" t="s">
        <v>562</v>
      </c>
      <c r="I369" s="260" t="s">
        <v>711</v>
      </c>
      <c r="N369" s="260">
        <v>900</v>
      </c>
    </row>
    <row r="370" spans="1:14" ht="18.75">
      <c r="A370" s="262">
        <v>809895</v>
      </c>
      <c r="B370" s="263" t="s">
        <v>2222</v>
      </c>
      <c r="C370" s="265" t="s">
        <v>103</v>
      </c>
      <c r="D370" s="265" t="s">
        <v>452</v>
      </c>
      <c r="E370" s="265" t="s">
        <v>259</v>
      </c>
      <c r="F370" s="264">
        <v>35247</v>
      </c>
      <c r="G370" s="263" t="s">
        <v>549</v>
      </c>
      <c r="H370" s="263" t="s">
        <v>562</v>
      </c>
      <c r="I370" s="260" t="s">
        <v>711</v>
      </c>
      <c r="N370" s="260">
        <v>900</v>
      </c>
    </row>
    <row r="371" spans="1:14" ht="18.75">
      <c r="A371" s="262">
        <v>809901</v>
      </c>
      <c r="B371" s="263" t="s">
        <v>520</v>
      </c>
      <c r="C371" s="263" t="s">
        <v>115</v>
      </c>
      <c r="D371" s="263" t="s">
        <v>378</v>
      </c>
      <c r="E371" s="263" t="s">
        <v>259</v>
      </c>
      <c r="F371" s="264" t="s">
        <v>5495</v>
      </c>
      <c r="G371" s="263" t="s">
        <v>5496</v>
      </c>
      <c r="H371" s="263" t="s">
        <v>674</v>
      </c>
      <c r="I371" s="260" t="s">
        <v>711</v>
      </c>
      <c r="N371" s="260">
        <v>900</v>
      </c>
    </row>
    <row r="372" spans="1:14" ht="18.75">
      <c r="A372" s="262">
        <v>809922</v>
      </c>
      <c r="B372" s="263" t="s">
        <v>2226</v>
      </c>
      <c r="C372" s="265" t="s">
        <v>77</v>
      </c>
      <c r="D372" s="265" t="s">
        <v>391</v>
      </c>
      <c r="E372" s="265" t="s">
        <v>259</v>
      </c>
      <c r="F372" s="266">
        <v>35065</v>
      </c>
      <c r="G372" s="266" t="s">
        <v>549</v>
      </c>
      <c r="H372" s="263" t="s">
        <v>562</v>
      </c>
      <c r="I372" s="260" t="s">
        <v>711</v>
      </c>
      <c r="N372" s="260">
        <v>900</v>
      </c>
    </row>
    <row r="373" spans="1:14" ht="18.75">
      <c r="A373" s="262">
        <v>809933</v>
      </c>
      <c r="B373" s="263" t="s">
        <v>2228</v>
      </c>
      <c r="C373" s="265" t="s">
        <v>178</v>
      </c>
      <c r="D373" s="265" t="s">
        <v>2229</v>
      </c>
      <c r="E373" s="265" t="s">
        <v>259</v>
      </c>
      <c r="F373" s="264">
        <v>36167</v>
      </c>
      <c r="G373" s="263" t="s">
        <v>549</v>
      </c>
      <c r="H373" s="263" t="s">
        <v>562</v>
      </c>
      <c r="I373" s="260" t="s">
        <v>711</v>
      </c>
      <c r="N373" s="260">
        <v>900</v>
      </c>
    </row>
    <row r="374" spans="1:14" ht="18.75">
      <c r="A374" s="262">
        <v>809943</v>
      </c>
      <c r="B374" s="263" t="s">
        <v>2230</v>
      </c>
      <c r="C374" s="263" t="s">
        <v>806</v>
      </c>
      <c r="D374" s="263" t="s">
        <v>478</v>
      </c>
      <c r="E374" s="263" t="s">
        <v>259</v>
      </c>
      <c r="F374" s="264">
        <v>36526</v>
      </c>
      <c r="G374" s="263" t="s">
        <v>5274</v>
      </c>
      <c r="H374" s="263" t="s">
        <v>562</v>
      </c>
      <c r="I374" s="260" t="s">
        <v>711</v>
      </c>
      <c r="N374" s="260">
        <v>900</v>
      </c>
    </row>
    <row r="375" spans="1:14" ht="18.75">
      <c r="A375" s="262">
        <v>809945</v>
      </c>
      <c r="B375" s="263" t="s">
        <v>1055</v>
      </c>
      <c r="C375" s="263" t="s">
        <v>105</v>
      </c>
      <c r="D375" s="263" t="s">
        <v>1144</v>
      </c>
      <c r="E375" s="263" t="s">
        <v>259</v>
      </c>
      <c r="F375" s="264">
        <v>35796</v>
      </c>
      <c r="G375" s="263" t="s">
        <v>549</v>
      </c>
      <c r="H375" s="263" t="s">
        <v>562</v>
      </c>
      <c r="I375" s="260" t="s">
        <v>711</v>
      </c>
      <c r="N375" s="260">
        <v>900</v>
      </c>
    </row>
    <row r="376" spans="1:14" ht="18.75">
      <c r="A376" s="262">
        <v>809947</v>
      </c>
      <c r="B376" s="263" t="s">
        <v>2231</v>
      </c>
      <c r="C376" s="263" t="s">
        <v>77</v>
      </c>
      <c r="D376" s="263" t="s">
        <v>2232</v>
      </c>
      <c r="E376" s="263" t="s">
        <v>259</v>
      </c>
      <c r="F376" s="264">
        <v>35933</v>
      </c>
      <c r="G376" s="263" t="s">
        <v>549</v>
      </c>
      <c r="H376" s="263" t="s">
        <v>562</v>
      </c>
      <c r="I376" s="260" t="s">
        <v>711</v>
      </c>
      <c r="N376" s="260">
        <v>900</v>
      </c>
    </row>
    <row r="377" spans="1:14" ht="18.75">
      <c r="A377" s="262">
        <v>809954</v>
      </c>
      <c r="B377" s="263" t="s">
        <v>2233</v>
      </c>
      <c r="C377" s="262" t="s">
        <v>156</v>
      </c>
      <c r="D377" s="266" t="s">
        <v>2234</v>
      </c>
      <c r="E377" s="263" t="s">
        <v>259</v>
      </c>
      <c r="F377" s="266">
        <v>35433</v>
      </c>
      <c r="G377" s="266" t="s">
        <v>5296</v>
      </c>
      <c r="H377" s="263" t="s">
        <v>562</v>
      </c>
      <c r="I377" s="260" t="s">
        <v>711</v>
      </c>
      <c r="N377" s="260">
        <v>900</v>
      </c>
    </row>
    <row r="378" spans="1:14" ht="18.75">
      <c r="A378" s="262">
        <v>809957</v>
      </c>
      <c r="B378" s="263" t="s">
        <v>2235</v>
      </c>
      <c r="C378" s="265" t="s">
        <v>1137</v>
      </c>
      <c r="D378" s="265" t="s">
        <v>414</v>
      </c>
      <c r="E378" s="265" t="s">
        <v>259</v>
      </c>
      <c r="F378" s="264">
        <v>35432</v>
      </c>
      <c r="G378" s="263" t="s">
        <v>5498</v>
      </c>
      <c r="H378" s="263" t="s">
        <v>562</v>
      </c>
      <c r="I378" s="260" t="s">
        <v>711</v>
      </c>
      <c r="N378" s="260">
        <v>900</v>
      </c>
    </row>
    <row r="379" spans="1:14" ht="18.75">
      <c r="A379" s="262">
        <v>809966</v>
      </c>
      <c r="B379" s="263" t="s">
        <v>521</v>
      </c>
      <c r="C379" s="263" t="s">
        <v>118</v>
      </c>
      <c r="D379" s="263" t="s">
        <v>858</v>
      </c>
      <c r="E379" s="263" t="s">
        <v>259</v>
      </c>
      <c r="F379" s="264">
        <v>35861</v>
      </c>
      <c r="G379" s="263" t="s">
        <v>5499</v>
      </c>
      <c r="H379" s="263" t="s">
        <v>562</v>
      </c>
      <c r="I379" s="260" t="s">
        <v>711</v>
      </c>
      <c r="N379" s="260">
        <v>900</v>
      </c>
    </row>
    <row r="380" spans="1:14" ht="18.75">
      <c r="A380" s="262">
        <v>809973</v>
      </c>
      <c r="B380" s="263" t="s">
        <v>2239</v>
      </c>
      <c r="C380" s="263" t="s">
        <v>840</v>
      </c>
      <c r="D380" s="263" t="s">
        <v>415</v>
      </c>
      <c r="E380" s="263" t="s">
        <v>259</v>
      </c>
      <c r="F380" s="264">
        <v>36335</v>
      </c>
      <c r="G380" s="263" t="s">
        <v>549</v>
      </c>
      <c r="H380" s="263" t="s">
        <v>562</v>
      </c>
      <c r="I380" s="260" t="s">
        <v>711</v>
      </c>
      <c r="N380" s="260">
        <v>900</v>
      </c>
    </row>
    <row r="381" spans="1:14" ht="18.75">
      <c r="A381" s="262">
        <v>809974</v>
      </c>
      <c r="B381" s="263" t="s">
        <v>2240</v>
      </c>
      <c r="C381" s="263" t="s">
        <v>234</v>
      </c>
      <c r="D381" s="263" t="s">
        <v>838</v>
      </c>
      <c r="E381" s="263" t="s">
        <v>259</v>
      </c>
      <c r="F381" s="264">
        <v>36044</v>
      </c>
      <c r="G381" s="263" t="s">
        <v>612</v>
      </c>
      <c r="H381" s="263" t="s">
        <v>562</v>
      </c>
      <c r="I381" s="260" t="s">
        <v>711</v>
      </c>
      <c r="N381" s="260">
        <v>900</v>
      </c>
    </row>
    <row r="382" spans="1:14" ht="18.75">
      <c r="A382" s="262">
        <v>809978</v>
      </c>
      <c r="B382" s="263" t="s">
        <v>2242</v>
      </c>
      <c r="C382" s="263" t="s">
        <v>171</v>
      </c>
      <c r="D382" s="263" t="s">
        <v>948</v>
      </c>
      <c r="E382" s="263" t="s">
        <v>259</v>
      </c>
      <c r="F382" s="264" t="s">
        <v>5500</v>
      </c>
      <c r="G382" s="263" t="s">
        <v>549</v>
      </c>
      <c r="H382" s="263" t="s">
        <v>562</v>
      </c>
      <c r="I382" s="260" t="s">
        <v>711</v>
      </c>
      <c r="N382" s="260">
        <v>900</v>
      </c>
    </row>
    <row r="383" spans="1:14" ht="18.75">
      <c r="A383" s="262">
        <v>809980</v>
      </c>
      <c r="B383" s="263" t="s">
        <v>2243</v>
      </c>
      <c r="C383" s="263" t="s">
        <v>978</v>
      </c>
      <c r="D383" s="263" t="s">
        <v>378</v>
      </c>
      <c r="E383" s="263" t="s">
        <v>259</v>
      </c>
      <c r="F383" s="264" t="s">
        <v>5501</v>
      </c>
      <c r="G383" s="263" t="s">
        <v>549</v>
      </c>
      <c r="H383" s="263" t="s">
        <v>562</v>
      </c>
      <c r="I383" s="260" t="s">
        <v>711</v>
      </c>
      <c r="N383" s="260">
        <v>900</v>
      </c>
    </row>
    <row r="384" spans="1:14" ht="18.75">
      <c r="A384" s="262">
        <v>809982</v>
      </c>
      <c r="B384" s="263" t="s">
        <v>2244</v>
      </c>
      <c r="C384" s="263" t="s">
        <v>140</v>
      </c>
      <c r="D384" s="263" t="s">
        <v>337</v>
      </c>
      <c r="E384" s="263" t="s">
        <v>259</v>
      </c>
      <c r="F384" s="266">
        <v>35796</v>
      </c>
      <c r="G384" s="263" t="s">
        <v>5502</v>
      </c>
      <c r="H384" s="263" t="s">
        <v>562</v>
      </c>
      <c r="I384" s="260" t="s">
        <v>711</v>
      </c>
      <c r="N384" s="260">
        <v>900</v>
      </c>
    </row>
    <row r="385" spans="1:14" ht="18.75">
      <c r="A385" s="262">
        <v>809983</v>
      </c>
      <c r="B385" s="263" t="s">
        <v>2245</v>
      </c>
      <c r="C385" s="265" t="s">
        <v>920</v>
      </c>
      <c r="D385" s="265" t="s">
        <v>1834</v>
      </c>
      <c r="E385" s="265" t="s">
        <v>259</v>
      </c>
      <c r="F385" s="264">
        <v>36617</v>
      </c>
      <c r="G385" s="263" t="s">
        <v>549</v>
      </c>
      <c r="H385" s="263" t="s">
        <v>562</v>
      </c>
      <c r="I385" s="260" t="s">
        <v>711</v>
      </c>
      <c r="N385" s="260">
        <v>900</v>
      </c>
    </row>
    <row r="386" spans="1:14" ht="18.75">
      <c r="A386" s="262">
        <v>809986</v>
      </c>
      <c r="B386" s="263" t="s">
        <v>2247</v>
      </c>
      <c r="C386" s="265" t="s">
        <v>239</v>
      </c>
      <c r="D386" s="265" t="s">
        <v>370</v>
      </c>
      <c r="E386" s="265" t="s">
        <v>259</v>
      </c>
      <c r="F386" s="264" t="s">
        <v>5504</v>
      </c>
      <c r="G386" s="263" t="s">
        <v>549</v>
      </c>
      <c r="H386" s="263" t="s">
        <v>562</v>
      </c>
      <c r="I386" s="260" t="s">
        <v>711</v>
      </c>
      <c r="N386" s="260">
        <v>900</v>
      </c>
    </row>
    <row r="387" spans="1:14" ht="18.75">
      <c r="A387" s="262">
        <v>809991</v>
      </c>
      <c r="B387" s="263" t="s">
        <v>2250</v>
      </c>
      <c r="C387" s="263" t="s">
        <v>145</v>
      </c>
      <c r="D387" s="263" t="s">
        <v>703</v>
      </c>
      <c r="E387" s="263" t="s">
        <v>259</v>
      </c>
      <c r="F387" s="264">
        <v>36526</v>
      </c>
      <c r="G387" s="263" t="s">
        <v>549</v>
      </c>
      <c r="H387" s="263" t="s">
        <v>673</v>
      </c>
      <c r="I387" s="260" t="s">
        <v>711</v>
      </c>
      <c r="N387" s="260">
        <v>900</v>
      </c>
    </row>
    <row r="388" spans="1:14" ht="18.75">
      <c r="A388" s="262">
        <v>810014</v>
      </c>
      <c r="B388" s="263" t="s">
        <v>2254</v>
      </c>
      <c r="C388" s="263" t="s">
        <v>2255</v>
      </c>
      <c r="D388" s="263" t="s">
        <v>336</v>
      </c>
      <c r="E388" s="263" t="s">
        <v>259</v>
      </c>
      <c r="F388" s="264">
        <v>36178</v>
      </c>
      <c r="G388" s="263" t="s">
        <v>612</v>
      </c>
      <c r="H388" s="263" t="s">
        <v>562</v>
      </c>
      <c r="I388" s="260" t="s">
        <v>711</v>
      </c>
      <c r="N388" s="260">
        <v>900</v>
      </c>
    </row>
    <row r="389" spans="1:14" ht="18.75">
      <c r="A389" s="262">
        <v>810017</v>
      </c>
      <c r="B389" s="263" t="s">
        <v>2256</v>
      </c>
      <c r="C389" s="265" t="s">
        <v>118</v>
      </c>
      <c r="D389" s="265" t="s">
        <v>400</v>
      </c>
      <c r="E389" s="265" t="s">
        <v>259</v>
      </c>
      <c r="F389" s="264">
        <v>36100</v>
      </c>
      <c r="G389" s="263" t="s">
        <v>5466</v>
      </c>
      <c r="H389" s="263" t="s">
        <v>562</v>
      </c>
      <c r="I389" s="260" t="s">
        <v>711</v>
      </c>
      <c r="N389" s="260">
        <v>900</v>
      </c>
    </row>
    <row r="390" spans="1:14" ht="18.75">
      <c r="A390" s="262">
        <v>810018</v>
      </c>
      <c r="B390" s="263" t="s">
        <v>2257</v>
      </c>
      <c r="C390" s="265" t="s">
        <v>129</v>
      </c>
      <c r="D390" s="265" t="s">
        <v>400</v>
      </c>
      <c r="E390" s="265" t="s">
        <v>259</v>
      </c>
      <c r="F390" s="264">
        <v>35796</v>
      </c>
      <c r="G390" s="263" t="s">
        <v>5506</v>
      </c>
      <c r="H390" s="263" t="s">
        <v>562</v>
      </c>
      <c r="I390" s="260" t="s">
        <v>711</v>
      </c>
      <c r="N390" s="260">
        <v>900</v>
      </c>
    </row>
    <row r="391" spans="1:14" ht="18.75">
      <c r="A391" s="262">
        <v>810030</v>
      </c>
      <c r="B391" s="263" t="s">
        <v>2263</v>
      </c>
      <c r="C391" s="263" t="s">
        <v>2264</v>
      </c>
      <c r="D391" s="263" t="s">
        <v>359</v>
      </c>
      <c r="E391" s="263" t="s">
        <v>259</v>
      </c>
      <c r="F391" s="264"/>
      <c r="G391" s="263"/>
      <c r="H391" s="263" t="s">
        <v>562</v>
      </c>
      <c r="I391" s="260" t="s">
        <v>711</v>
      </c>
      <c r="N391" s="260">
        <v>900</v>
      </c>
    </row>
    <row r="392" spans="1:14" ht="18.75">
      <c r="A392" s="262">
        <v>810034</v>
      </c>
      <c r="B392" s="263" t="s">
        <v>2266</v>
      </c>
      <c r="C392" s="263" t="s">
        <v>2267</v>
      </c>
      <c r="D392" s="263" t="s">
        <v>739</v>
      </c>
      <c r="E392" s="263" t="s">
        <v>259</v>
      </c>
      <c r="F392" s="264">
        <v>35796</v>
      </c>
      <c r="G392" s="263" t="s">
        <v>664</v>
      </c>
      <c r="H392" s="263" t="s">
        <v>562</v>
      </c>
      <c r="I392" s="260" t="s">
        <v>711</v>
      </c>
      <c r="N392" s="260">
        <v>900</v>
      </c>
    </row>
    <row r="393" spans="1:14" ht="18.75">
      <c r="A393" s="262">
        <v>810039</v>
      </c>
      <c r="B393" s="263" t="s">
        <v>2269</v>
      </c>
      <c r="C393" s="263" t="s">
        <v>103</v>
      </c>
      <c r="D393" s="263" t="s">
        <v>360</v>
      </c>
      <c r="E393" s="263" t="s">
        <v>259</v>
      </c>
      <c r="F393" s="264" t="s">
        <v>5507</v>
      </c>
      <c r="G393" s="263" t="s">
        <v>549</v>
      </c>
      <c r="H393" s="263" t="s">
        <v>673</v>
      </c>
      <c r="I393" s="260" t="s">
        <v>711</v>
      </c>
      <c r="N393" s="260">
        <v>900</v>
      </c>
    </row>
    <row r="394" spans="1:14" ht="18.75">
      <c r="A394" s="262">
        <v>810040</v>
      </c>
      <c r="B394" s="263" t="s">
        <v>2270</v>
      </c>
      <c r="C394" s="263" t="s">
        <v>436</v>
      </c>
      <c r="D394" s="263" t="s">
        <v>452</v>
      </c>
      <c r="E394" s="263" t="s">
        <v>259</v>
      </c>
      <c r="F394" s="264">
        <v>35431</v>
      </c>
      <c r="G394" s="263" t="s">
        <v>549</v>
      </c>
      <c r="H394" s="263" t="s">
        <v>673</v>
      </c>
      <c r="I394" s="260" t="s">
        <v>711</v>
      </c>
      <c r="N394" s="260">
        <v>900</v>
      </c>
    </row>
    <row r="395" spans="1:14" ht="18.75">
      <c r="A395" s="262">
        <v>810047</v>
      </c>
      <c r="B395" s="263" t="s">
        <v>2271</v>
      </c>
      <c r="C395" s="263" t="s">
        <v>80</v>
      </c>
      <c r="D395" s="263" t="s">
        <v>421</v>
      </c>
      <c r="E395" s="263" t="s">
        <v>259</v>
      </c>
      <c r="F395" s="264">
        <v>36228</v>
      </c>
      <c r="G395" s="263" t="s">
        <v>549</v>
      </c>
      <c r="H395" s="263" t="s">
        <v>562</v>
      </c>
      <c r="I395" s="260" t="s">
        <v>711</v>
      </c>
      <c r="N395" s="260">
        <v>900</v>
      </c>
    </row>
    <row r="396" spans="1:14" ht="18.75">
      <c r="A396" s="262">
        <v>810052</v>
      </c>
      <c r="B396" s="263" t="s">
        <v>2274</v>
      </c>
      <c r="C396" s="263" t="s">
        <v>2275</v>
      </c>
      <c r="D396" s="263" t="s">
        <v>457</v>
      </c>
      <c r="E396" s="263" t="s">
        <v>259</v>
      </c>
      <c r="F396" s="266">
        <v>28614</v>
      </c>
      <c r="G396" s="266" t="s">
        <v>549</v>
      </c>
      <c r="H396" s="263" t="s">
        <v>562</v>
      </c>
      <c r="I396" s="260" t="s">
        <v>711</v>
      </c>
      <c r="N396" s="260">
        <v>900</v>
      </c>
    </row>
    <row r="397" spans="1:14" ht="18.75">
      <c r="A397" s="262">
        <v>810053</v>
      </c>
      <c r="B397" s="263" t="s">
        <v>2276</v>
      </c>
      <c r="C397" s="263" t="s">
        <v>77</v>
      </c>
      <c r="D397" s="263" t="s">
        <v>523</v>
      </c>
      <c r="E397" s="263" t="s">
        <v>259</v>
      </c>
      <c r="F397" s="264">
        <v>35508</v>
      </c>
      <c r="G397" s="263" t="s">
        <v>549</v>
      </c>
      <c r="H397" s="263" t="s">
        <v>562</v>
      </c>
      <c r="I397" s="260" t="s">
        <v>711</v>
      </c>
      <c r="N397" s="260">
        <v>900</v>
      </c>
    </row>
    <row r="398" spans="1:14" ht="18.75">
      <c r="A398" s="262">
        <v>810058</v>
      </c>
      <c r="B398" s="263" t="s">
        <v>2278</v>
      </c>
      <c r="C398" s="265" t="s">
        <v>990</v>
      </c>
      <c r="D398" s="265" t="s">
        <v>1110</v>
      </c>
      <c r="E398" s="265" t="s">
        <v>259</v>
      </c>
      <c r="F398" s="264" t="s">
        <v>5508</v>
      </c>
      <c r="G398" s="263" t="s">
        <v>549</v>
      </c>
      <c r="H398" s="263" t="s">
        <v>562</v>
      </c>
      <c r="I398" s="260" t="s">
        <v>711</v>
      </c>
      <c r="N398" s="260">
        <v>900</v>
      </c>
    </row>
    <row r="399" spans="1:14" ht="18.75">
      <c r="A399" s="262">
        <v>810060</v>
      </c>
      <c r="B399" s="263" t="s">
        <v>2279</v>
      </c>
      <c r="C399" s="263" t="s">
        <v>889</v>
      </c>
      <c r="D399" s="263" t="s">
        <v>384</v>
      </c>
      <c r="E399" s="263" t="s">
        <v>259</v>
      </c>
      <c r="F399" s="264">
        <v>36274</v>
      </c>
      <c r="G399" s="263" t="s">
        <v>549</v>
      </c>
      <c r="H399" s="263" t="s">
        <v>562</v>
      </c>
      <c r="I399" s="260" t="s">
        <v>711</v>
      </c>
      <c r="N399" s="260">
        <v>900</v>
      </c>
    </row>
    <row r="400" spans="1:14" ht="18.75">
      <c r="A400" s="262">
        <v>810073</v>
      </c>
      <c r="B400" s="263" t="s">
        <v>2280</v>
      </c>
      <c r="C400" s="263" t="s">
        <v>2281</v>
      </c>
      <c r="D400" s="263" t="s">
        <v>331</v>
      </c>
      <c r="E400" s="263" t="s">
        <v>259</v>
      </c>
      <c r="F400" s="264">
        <v>36166</v>
      </c>
      <c r="G400" s="263" t="s">
        <v>549</v>
      </c>
      <c r="H400" s="263" t="s">
        <v>562</v>
      </c>
      <c r="I400" s="260" t="s">
        <v>711</v>
      </c>
      <c r="N400" s="260">
        <v>900</v>
      </c>
    </row>
    <row r="401" spans="1:14" ht="18.75">
      <c r="A401" s="262">
        <v>810075</v>
      </c>
      <c r="B401" s="263" t="s">
        <v>2282</v>
      </c>
      <c r="C401" s="263" t="s">
        <v>93</v>
      </c>
      <c r="D401" s="263" t="s">
        <v>2283</v>
      </c>
      <c r="E401" s="263" t="s">
        <v>259</v>
      </c>
      <c r="F401" s="264">
        <v>36024</v>
      </c>
      <c r="G401" s="263" t="s">
        <v>549</v>
      </c>
      <c r="H401" s="263" t="s">
        <v>562</v>
      </c>
      <c r="I401" s="260" t="s">
        <v>711</v>
      </c>
      <c r="N401" s="260">
        <v>900</v>
      </c>
    </row>
    <row r="402" spans="1:14" ht="18.75">
      <c r="A402" s="262">
        <v>810077</v>
      </c>
      <c r="B402" s="263" t="s">
        <v>2284</v>
      </c>
      <c r="C402" s="263" t="s">
        <v>79</v>
      </c>
      <c r="D402" s="263" t="s">
        <v>404</v>
      </c>
      <c r="E402" s="263" t="s">
        <v>259</v>
      </c>
      <c r="F402" s="264">
        <v>35431</v>
      </c>
      <c r="G402" s="263" t="s">
        <v>549</v>
      </c>
      <c r="H402" s="263" t="s">
        <v>673</v>
      </c>
      <c r="I402" s="260" t="s">
        <v>711</v>
      </c>
      <c r="N402" s="260">
        <v>900</v>
      </c>
    </row>
    <row r="403" spans="1:14" ht="18.75">
      <c r="A403" s="262">
        <v>810079</v>
      </c>
      <c r="B403" s="263" t="s">
        <v>2285</v>
      </c>
      <c r="C403" s="263" t="s">
        <v>906</v>
      </c>
      <c r="D403" s="263" t="s">
        <v>358</v>
      </c>
      <c r="E403" s="263" t="s">
        <v>259</v>
      </c>
      <c r="F403" s="264" t="s">
        <v>5509</v>
      </c>
      <c r="G403" s="263" t="s">
        <v>549</v>
      </c>
      <c r="H403" s="263" t="s">
        <v>562</v>
      </c>
      <c r="I403" s="260" t="s">
        <v>711</v>
      </c>
      <c r="N403" s="260">
        <v>900</v>
      </c>
    </row>
    <row r="404" spans="1:14" ht="18.75">
      <c r="A404" s="262">
        <v>810082</v>
      </c>
      <c r="B404" s="263" t="s">
        <v>2286</v>
      </c>
      <c r="C404" s="263" t="s">
        <v>190</v>
      </c>
      <c r="D404" s="263" t="s">
        <v>343</v>
      </c>
      <c r="E404" s="263" t="s">
        <v>259</v>
      </c>
      <c r="F404" s="264" t="s">
        <v>5510</v>
      </c>
      <c r="G404" s="263" t="s">
        <v>549</v>
      </c>
      <c r="H404" s="263" t="s">
        <v>562</v>
      </c>
      <c r="I404" s="260" t="s">
        <v>711</v>
      </c>
      <c r="N404" s="260">
        <v>900</v>
      </c>
    </row>
    <row r="405" spans="1:14" ht="18.75">
      <c r="A405" s="262">
        <v>810091</v>
      </c>
      <c r="B405" s="263" t="s">
        <v>2289</v>
      </c>
      <c r="C405" s="265" t="s">
        <v>2264</v>
      </c>
      <c r="D405" s="265" t="s">
        <v>330</v>
      </c>
      <c r="E405" s="265" t="s">
        <v>259</v>
      </c>
      <c r="F405" s="264" t="s">
        <v>5512</v>
      </c>
      <c r="G405" s="263" t="s">
        <v>549</v>
      </c>
      <c r="H405" s="263" t="s">
        <v>562</v>
      </c>
      <c r="I405" s="260" t="s">
        <v>711</v>
      </c>
      <c r="N405" s="260">
        <v>900</v>
      </c>
    </row>
    <row r="406" spans="1:14" ht="18.75">
      <c r="A406" s="262">
        <v>810099</v>
      </c>
      <c r="B406" s="263" t="s">
        <v>2291</v>
      </c>
      <c r="C406" s="263" t="s">
        <v>1265</v>
      </c>
      <c r="D406" s="263" t="s">
        <v>1306</v>
      </c>
      <c r="E406" s="263" t="s">
        <v>259</v>
      </c>
      <c r="F406" s="264">
        <v>36180</v>
      </c>
      <c r="G406" s="263" t="s">
        <v>549</v>
      </c>
      <c r="H406" s="263" t="s">
        <v>562</v>
      </c>
      <c r="I406" s="260" t="s">
        <v>711</v>
      </c>
      <c r="N406" s="260">
        <v>900</v>
      </c>
    </row>
    <row r="407" spans="1:14" ht="18.75">
      <c r="A407" s="262">
        <v>810109</v>
      </c>
      <c r="B407" s="263" t="s">
        <v>2293</v>
      </c>
      <c r="C407" s="263" t="s">
        <v>118</v>
      </c>
      <c r="D407" s="263" t="s">
        <v>331</v>
      </c>
      <c r="E407" s="263" t="s">
        <v>259</v>
      </c>
      <c r="F407" s="264">
        <v>35065</v>
      </c>
      <c r="G407" s="263" t="s">
        <v>549</v>
      </c>
      <c r="H407" s="263" t="s">
        <v>562</v>
      </c>
      <c r="I407" s="260" t="s">
        <v>711</v>
      </c>
      <c r="N407" s="260">
        <v>900</v>
      </c>
    </row>
    <row r="408" spans="1:14" ht="18.75">
      <c r="A408" s="262">
        <v>810115</v>
      </c>
      <c r="B408" s="263" t="s">
        <v>2295</v>
      </c>
      <c r="C408" s="265" t="s">
        <v>171</v>
      </c>
      <c r="D408" s="265" t="s">
        <v>1041</v>
      </c>
      <c r="E408" s="265" t="s">
        <v>259</v>
      </c>
      <c r="F408" s="264">
        <v>35855</v>
      </c>
      <c r="G408" s="263" t="s">
        <v>549</v>
      </c>
      <c r="H408" s="263" t="s">
        <v>562</v>
      </c>
      <c r="I408" s="260" t="s">
        <v>711</v>
      </c>
      <c r="N408" s="260">
        <v>900</v>
      </c>
    </row>
    <row r="409" spans="1:14" ht="18.75">
      <c r="A409" s="262">
        <v>810118</v>
      </c>
      <c r="B409" s="263" t="s">
        <v>2296</v>
      </c>
      <c r="C409" s="263" t="s">
        <v>118</v>
      </c>
      <c r="D409" s="263" t="s">
        <v>705</v>
      </c>
      <c r="E409" s="263" t="s">
        <v>259</v>
      </c>
      <c r="F409" s="264">
        <v>36175</v>
      </c>
      <c r="G409" s="263" t="s">
        <v>549</v>
      </c>
      <c r="H409" s="263" t="s">
        <v>562</v>
      </c>
      <c r="I409" s="260" t="s">
        <v>711</v>
      </c>
      <c r="N409" s="260">
        <v>900</v>
      </c>
    </row>
    <row r="410" spans="1:14" ht="18.75">
      <c r="A410" s="262">
        <v>810120</v>
      </c>
      <c r="B410" s="263" t="s">
        <v>2297</v>
      </c>
      <c r="C410" s="265" t="s">
        <v>1448</v>
      </c>
      <c r="D410" s="265" t="s">
        <v>440</v>
      </c>
      <c r="E410" s="265" t="s">
        <v>259</v>
      </c>
      <c r="F410" s="264" t="s">
        <v>5513</v>
      </c>
      <c r="G410" s="263" t="s">
        <v>549</v>
      </c>
      <c r="H410" s="263" t="s">
        <v>562</v>
      </c>
      <c r="I410" s="260" t="s">
        <v>711</v>
      </c>
      <c r="N410" s="260">
        <v>900</v>
      </c>
    </row>
    <row r="411" spans="1:14" ht="18.75">
      <c r="A411" s="262">
        <v>810133</v>
      </c>
      <c r="B411" s="263" t="s">
        <v>2302</v>
      </c>
      <c r="C411" s="263" t="s">
        <v>140</v>
      </c>
      <c r="D411" s="263" t="s">
        <v>367</v>
      </c>
      <c r="E411" s="263" t="s">
        <v>259</v>
      </c>
      <c r="F411" s="264">
        <v>34702</v>
      </c>
      <c r="G411" s="263" t="s">
        <v>549</v>
      </c>
      <c r="H411" s="263" t="s">
        <v>562</v>
      </c>
      <c r="I411" s="260" t="s">
        <v>711</v>
      </c>
      <c r="N411" s="260">
        <v>900</v>
      </c>
    </row>
    <row r="412" spans="1:14" ht="18.75">
      <c r="A412" s="262">
        <v>810144</v>
      </c>
      <c r="B412" s="263" t="s">
        <v>2304</v>
      </c>
      <c r="C412" s="263" t="s">
        <v>2305</v>
      </c>
      <c r="D412" s="263" t="s">
        <v>332</v>
      </c>
      <c r="E412" s="263" t="s">
        <v>259</v>
      </c>
      <c r="F412" s="264">
        <v>34906</v>
      </c>
      <c r="G412" s="263" t="s">
        <v>549</v>
      </c>
      <c r="H412" s="263" t="s">
        <v>562</v>
      </c>
      <c r="I412" s="260" t="s">
        <v>711</v>
      </c>
      <c r="N412" s="260">
        <v>900</v>
      </c>
    </row>
    <row r="413" spans="1:14" ht="18.75">
      <c r="A413" s="262">
        <v>810153</v>
      </c>
      <c r="B413" s="263" t="s">
        <v>2308</v>
      </c>
      <c r="C413" s="263" t="s">
        <v>2309</v>
      </c>
      <c r="D413" s="263" t="s">
        <v>2310</v>
      </c>
      <c r="E413" s="263" t="s">
        <v>259</v>
      </c>
      <c r="F413" s="264">
        <v>36295</v>
      </c>
      <c r="G413" s="263" t="s">
        <v>549</v>
      </c>
      <c r="H413" s="263" t="s">
        <v>562</v>
      </c>
      <c r="I413" s="260" t="s">
        <v>711</v>
      </c>
      <c r="N413" s="260">
        <v>900</v>
      </c>
    </row>
    <row r="414" spans="1:14" ht="18.75">
      <c r="A414" s="262">
        <v>810171</v>
      </c>
      <c r="B414" s="263" t="s">
        <v>2318</v>
      </c>
      <c r="C414" s="265" t="s">
        <v>2319</v>
      </c>
      <c r="D414" s="265" t="s">
        <v>1922</v>
      </c>
      <c r="E414" s="265" t="s">
        <v>259</v>
      </c>
      <c r="F414" s="264">
        <v>36285</v>
      </c>
      <c r="G414" s="263" t="s">
        <v>549</v>
      </c>
      <c r="H414" s="263" t="s">
        <v>562</v>
      </c>
      <c r="I414" s="260" t="s">
        <v>711</v>
      </c>
      <c r="N414" s="260">
        <v>900</v>
      </c>
    </row>
    <row r="415" spans="1:14" ht="18.75">
      <c r="A415" s="262">
        <v>810172</v>
      </c>
      <c r="B415" s="263" t="s">
        <v>2320</v>
      </c>
      <c r="C415" s="263" t="s">
        <v>191</v>
      </c>
      <c r="D415" s="263" t="s">
        <v>373</v>
      </c>
      <c r="E415" s="263" t="s">
        <v>259</v>
      </c>
      <c r="F415" s="264">
        <v>36192</v>
      </c>
      <c r="G415" s="263" t="s">
        <v>5311</v>
      </c>
      <c r="H415" s="263" t="s">
        <v>562</v>
      </c>
      <c r="I415" s="260" t="s">
        <v>711</v>
      </c>
      <c r="N415" s="260">
        <v>900</v>
      </c>
    </row>
    <row r="416" spans="1:14" ht="18.75">
      <c r="A416" s="262">
        <v>810173</v>
      </c>
      <c r="B416" s="263" t="s">
        <v>2321</v>
      </c>
      <c r="C416" s="265" t="s">
        <v>103</v>
      </c>
      <c r="D416" s="265" t="s">
        <v>346</v>
      </c>
      <c r="E416" s="265" t="s">
        <v>259</v>
      </c>
      <c r="F416" s="264">
        <v>36267</v>
      </c>
      <c r="G416" s="263" t="s">
        <v>5289</v>
      </c>
      <c r="H416" s="263" t="s">
        <v>562</v>
      </c>
      <c r="I416" s="260" t="s">
        <v>711</v>
      </c>
      <c r="N416" s="260">
        <v>900</v>
      </c>
    </row>
    <row r="417" spans="1:14" ht="18.75">
      <c r="A417" s="262">
        <v>810174</v>
      </c>
      <c r="B417" s="263" t="s">
        <v>976</v>
      </c>
      <c r="C417" s="263" t="s">
        <v>144</v>
      </c>
      <c r="D417" s="263" t="s">
        <v>1657</v>
      </c>
      <c r="E417" s="263" t="s">
        <v>259</v>
      </c>
      <c r="F417" s="264">
        <v>36312</v>
      </c>
      <c r="G417" s="263" t="s">
        <v>549</v>
      </c>
      <c r="H417" s="263" t="s">
        <v>673</v>
      </c>
      <c r="I417" s="260" t="s">
        <v>711</v>
      </c>
      <c r="N417" s="260">
        <v>900</v>
      </c>
    </row>
    <row r="418" spans="1:14" ht="18.75">
      <c r="A418" s="262">
        <v>810175</v>
      </c>
      <c r="B418" s="263" t="s">
        <v>2322</v>
      </c>
      <c r="C418" s="263" t="s">
        <v>104</v>
      </c>
      <c r="D418" s="263" t="s">
        <v>2323</v>
      </c>
      <c r="E418" s="263" t="s">
        <v>259</v>
      </c>
      <c r="F418" s="264">
        <v>30317</v>
      </c>
      <c r="G418" s="263" t="s">
        <v>549</v>
      </c>
      <c r="H418" s="263" t="s">
        <v>562</v>
      </c>
      <c r="I418" s="260" t="s">
        <v>711</v>
      </c>
      <c r="N418" s="260">
        <v>900</v>
      </c>
    </row>
    <row r="419" spans="1:14" ht="18.75">
      <c r="A419" s="262">
        <v>810177</v>
      </c>
      <c r="B419" s="263" t="s">
        <v>1619</v>
      </c>
      <c r="C419" s="263" t="s">
        <v>101</v>
      </c>
      <c r="D419" s="263" t="s">
        <v>459</v>
      </c>
      <c r="E419" s="263" t="s">
        <v>259</v>
      </c>
      <c r="F419" s="264">
        <v>35067</v>
      </c>
      <c r="G419" s="263" t="s">
        <v>5450</v>
      </c>
      <c r="H419" s="263" t="s">
        <v>562</v>
      </c>
      <c r="I419" s="260" t="s">
        <v>711</v>
      </c>
      <c r="N419" s="260">
        <v>900</v>
      </c>
    </row>
    <row r="420" spans="1:14" ht="18.75">
      <c r="A420" s="262">
        <v>810178</v>
      </c>
      <c r="B420" s="263" t="s">
        <v>2324</v>
      </c>
      <c r="C420" s="263" t="s">
        <v>118</v>
      </c>
      <c r="D420" s="263" t="s">
        <v>390</v>
      </c>
      <c r="E420" s="263" t="s">
        <v>259</v>
      </c>
      <c r="F420" s="264" t="s">
        <v>5517</v>
      </c>
      <c r="G420" s="263" t="s">
        <v>5518</v>
      </c>
      <c r="H420" s="263" t="s">
        <v>562</v>
      </c>
      <c r="I420" s="260" t="s">
        <v>711</v>
      </c>
      <c r="N420" s="260">
        <v>900</v>
      </c>
    </row>
    <row r="421" spans="1:14" ht="18.75">
      <c r="A421" s="262">
        <v>810182</v>
      </c>
      <c r="B421" s="263" t="s">
        <v>2325</v>
      </c>
      <c r="C421" s="263" t="s">
        <v>2326</v>
      </c>
      <c r="D421" s="263" t="s">
        <v>1480</v>
      </c>
      <c r="E421" s="263" t="s">
        <v>260</v>
      </c>
      <c r="F421" s="264">
        <v>36000</v>
      </c>
      <c r="G421" s="263" t="s">
        <v>549</v>
      </c>
      <c r="H421" s="263" t="s">
        <v>562</v>
      </c>
      <c r="I421" s="260" t="s">
        <v>711</v>
      </c>
      <c r="N421" s="260">
        <v>900</v>
      </c>
    </row>
    <row r="422" spans="1:14" ht="18.75">
      <c r="A422" s="262">
        <v>810202</v>
      </c>
      <c r="B422" s="263" t="s">
        <v>2332</v>
      </c>
      <c r="C422" s="265" t="s">
        <v>74</v>
      </c>
      <c r="D422" s="265" t="s">
        <v>448</v>
      </c>
      <c r="E422" s="265" t="s">
        <v>260</v>
      </c>
      <c r="F422" s="264">
        <v>34090</v>
      </c>
      <c r="G422" s="263" t="s">
        <v>5519</v>
      </c>
      <c r="H422" s="263" t="s">
        <v>562</v>
      </c>
      <c r="I422" s="260" t="s">
        <v>711</v>
      </c>
      <c r="N422" s="260">
        <v>900</v>
      </c>
    </row>
    <row r="423" spans="1:14" ht="18.75">
      <c r="A423" s="262">
        <v>810207</v>
      </c>
      <c r="B423" s="263" t="s">
        <v>2333</v>
      </c>
      <c r="C423" s="263" t="s">
        <v>77</v>
      </c>
      <c r="D423" s="263" t="s">
        <v>333</v>
      </c>
      <c r="E423" s="263" t="s">
        <v>260</v>
      </c>
      <c r="F423" s="264">
        <v>33100</v>
      </c>
      <c r="G423" s="263" t="s">
        <v>549</v>
      </c>
      <c r="H423" s="263" t="s">
        <v>562</v>
      </c>
      <c r="I423" s="260" t="s">
        <v>711</v>
      </c>
      <c r="N423" s="260">
        <v>900</v>
      </c>
    </row>
    <row r="424" spans="1:14" ht="18.75">
      <c r="A424" s="262">
        <v>810208</v>
      </c>
      <c r="B424" s="263" t="s">
        <v>2334</v>
      </c>
      <c r="C424" s="265" t="s">
        <v>2335</v>
      </c>
      <c r="D424" s="265" t="s">
        <v>709</v>
      </c>
      <c r="E424" s="265" t="s">
        <v>260</v>
      </c>
      <c r="F424" s="264" t="s">
        <v>5520</v>
      </c>
      <c r="G424" s="263" t="s">
        <v>549</v>
      </c>
      <c r="H424" s="263" t="s">
        <v>562</v>
      </c>
      <c r="I424" s="260" t="s">
        <v>711</v>
      </c>
      <c r="N424" s="260">
        <v>900</v>
      </c>
    </row>
    <row r="425" spans="1:14" ht="18.75">
      <c r="A425" s="262">
        <v>810209</v>
      </c>
      <c r="B425" s="263" t="s">
        <v>2336</v>
      </c>
      <c r="C425" s="263" t="s">
        <v>2337</v>
      </c>
      <c r="D425" s="263" t="s">
        <v>343</v>
      </c>
      <c r="E425" s="263" t="s">
        <v>260</v>
      </c>
      <c r="F425" s="264">
        <v>35591</v>
      </c>
      <c r="G425" s="263" t="s">
        <v>549</v>
      </c>
      <c r="H425" s="263" t="s">
        <v>562</v>
      </c>
      <c r="I425" s="260" t="s">
        <v>711</v>
      </c>
      <c r="N425" s="260">
        <v>900</v>
      </c>
    </row>
    <row r="426" spans="1:14" ht="18.75">
      <c r="A426" s="262">
        <v>810222</v>
      </c>
      <c r="B426" s="263" t="s">
        <v>2339</v>
      </c>
      <c r="C426" s="263" t="s">
        <v>2340</v>
      </c>
      <c r="D426" s="263" t="s">
        <v>885</v>
      </c>
      <c r="E426" s="263" t="s">
        <v>260</v>
      </c>
      <c r="F426" s="264">
        <v>34139</v>
      </c>
      <c r="G426" s="263" t="s">
        <v>559</v>
      </c>
      <c r="H426" s="263" t="s">
        <v>562</v>
      </c>
      <c r="I426" s="260" t="s">
        <v>711</v>
      </c>
      <c r="N426" s="260">
        <v>900</v>
      </c>
    </row>
    <row r="427" spans="1:14" ht="18.75">
      <c r="A427" s="262">
        <v>810232</v>
      </c>
      <c r="B427" s="263" t="s">
        <v>2343</v>
      </c>
      <c r="C427" s="263" t="s">
        <v>2344</v>
      </c>
      <c r="D427" s="263" t="s">
        <v>342</v>
      </c>
      <c r="E427" s="263" t="s">
        <v>259</v>
      </c>
      <c r="F427" s="264" t="s">
        <v>5521</v>
      </c>
      <c r="G427" s="263" t="s">
        <v>549</v>
      </c>
      <c r="H427" s="263" t="s">
        <v>562</v>
      </c>
      <c r="I427" s="260" t="s">
        <v>711</v>
      </c>
      <c r="N427" s="260">
        <v>900</v>
      </c>
    </row>
    <row r="428" spans="1:14" ht="18.75">
      <c r="A428" s="262">
        <v>810239</v>
      </c>
      <c r="B428" s="263" t="s">
        <v>2345</v>
      </c>
      <c r="C428" s="265" t="s">
        <v>130</v>
      </c>
      <c r="D428" s="265" t="s">
        <v>339</v>
      </c>
      <c r="E428" s="265" t="s">
        <v>259</v>
      </c>
      <c r="F428" s="264">
        <v>35566</v>
      </c>
      <c r="G428" s="263" t="s">
        <v>5346</v>
      </c>
      <c r="H428" s="263" t="s">
        <v>562</v>
      </c>
      <c r="I428" s="260" t="s">
        <v>711</v>
      </c>
      <c r="N428" s="260">
        <v>900</v>
      </c>
    </row>
    <row r="429" spans="1:14" ht="18.75">
      <c r="A429" s="262">
        <v>810240</v>
      </c>
      <c r="B429" s="263" t="s">
        <v>2346</v>
      </c>
      <c r="C429" s="263" t="s">
        <v>924</v>
      </c>
      <c r="D429" s="263" t="s">
        <v>398</v>
      </c>
      <c r="E429" s="263" t="s">
        <v>259</v>
      </c>
      <c r="F429" s="264">
        <v>36281</v>
      </c>
      <c r="G429" s="263" t="s">
        <v>549</v>
      </c>
      <c r="H429" s="263" t="s">
        <v>562</v>
      </c>
      <c r="I429" s="260" t="s">
        <v>711</v>
      </c>
      <c r="N429" s="260">
        <v>900</v>
      </c>
    </row>
    <row r="430" spans="1:14" ht="18.75">
      <c r="A430" s="262">
        <v>810244</v>
      </c>
      <c r="B430" s="263" t="s">
        <v>2348</v>
      </c>
      <c r="C430" s="263" t="s">
        <v>122</v>
      </c>
      <c r="D430" s="263" t="s">
        <v>337</v>
      </c>
      <c r="E430" s="263" t="s">
        <v>259</v>
      </c>
      <c r="F430" s="264">
        <v>36286</v>
      </c>
      <c r="G430" s="263" t="s">
        <v>549</v>
      </c>
      <c r="H430" s="263" t="s">
        <v>562</v>
      </c>
      <c r="I430" s="260" t="s">
        <v>711</v>
      </c>
      <c r="N430" s="260">
        <v>900</v>
      </c>
    </row>
    <row r="431" spans="1:14" ht="18.75">
      <c r="A431" s="262">
        <v>810254</v>
      </c>
      <c r="B431" s="263" t="s">
        <v>2350</v>
      </c>
      <c r="C431" s="263" t="s">
        <v>79</v>
      </c>
      <c r="D431" s="263" t="s">
        <v>480</v>
      </c>
      <c r="E431" s="263" t="s">
        <v>259</v>
      </c>
      <c r="F431" s="264">
        <v>36161</v>
      </c>
      <c r="G431" s="263" t="s">
        <v>559</v>
      </c>
      <c r="H431" s="263" t="s">
        <v>562</v>
      </c>
      <c r="I431" s="260" t="s">
        <v>711</v>
      </c>
      <c r="N431" s="260">
        <v>900</v>
      </c>
    </row>
    <row r="432" spans="1:14" ht="18.75">
      <c r="A432" s="262">
        <v>810264</v>
      </c>
      <c r="B432" s="263" t="s">
        <v>2356</v>
      </c>
      <c r="C432" s="265" t="s">
        <v>2357</v>
      </c>
      <c r="D432" s="265" t="s">
        <v>345</v>
      </c>
      <c r="E432" s="265" t="s">
        <v>259</v>
      </c>
      <c r="F432" s="264">
        <v>32733</v>
      </c>
      <c r="G432" s="263" t="s">
        <v>5524</v>
      </c>
      <c r="H432" s="263" t="s">
        <v>562</v>
      </c>
      <c r="I432" s="260" t="s">
        <v>711</v>
      </c>
      <c r="N432" s="260">
        <v>900</v>
      </c>
    </row>
    <row r="433" spans="1:14" ht="18.75">
      <c r="A433" s="262">
        <v>810267</v>
      </c>
      <c r="B433" s="263" t="s">
        <v>2358</v>
      </c>
      <c r="C433" s="263" t="s">
        <v>89</v>
      </c>
      <c r="D433" s="263" t="s">
        <v>879</v>
      </c>
      <c r="E433" s="263" t="s">
        <v>260</v>
      </c>
      <c r="F433" s="264">
        <v>32076</v>
      </c>
      <c r="G433" s="263" t="s">
        <v>549</v>
      </c>
      <c r="H433" s="263" t="s">
        <v>562</v>
      </c>
      <c r="I433" s="260" t="s">
        <v>711</v>
      </c>
      <c r="N433" s="260">
        <v>900</v>
      </c>
    </row>
    <row r="434" spans="1:14" ht="18.75">
      <c r="A434" s="262">
        <v>810306</v>
      </c>
      <c r="B434" s="263" t="s">
        <v>2368</v>
      </c>
      <c r="C434" s="263" t="s">
        <v>79</v>
      </c>
      <c r="D434" s="263" t="s">
        <v>371</v>
      </c>
      <c r="E434" s="263" t="s">
        <v>259</v>
      </c>
      <c r="F434" s="264">
        <v>35092</v>
      </c>
      <c r="G434" s="263" t="s">
        <v>1795</v>
      </c>
      <c r="H434" s="263" t="s">
        <v>562</v>
      </c>
      <c r="I434" s="260" t="s">
        <v>711</v>
      </c>
      <c r="N434" s="260">
        <v>900</v>
      </c>
    </row>
    <row r="435" spans="1:14" ht="18.75">
      <c r="A435" s="262">
        <v>810321</v>
      </c>
      <c r="B435" s="263" t="s">
        <v>2370</v>
      </c>
      <c r="C435" s="263" t="s">
        <v>2371</v>
      </c>
      <c r="D435" s="263" t="s">
        <v>340</v>
      </c>
      <c r="E435" s="263" t="s">
        <v>260</v>
      </c>
      <c r="F435" s="264">
        <v>29971</v>
      </c>
      <c r="G435" s="263" t="s">
        <v>612</v>
      </c>
      <c r="H435" s="263" t="s">
        <v>562</v>
      </c>
      <c r="I435" s="260" t="s">
        <v>711</v>
      </c>
      <c r="N435" s="260">
        <v>900</v>
      </c>
    </row>
    <row r="436" spans="1:14" ht="18.75">
      <c r="A436" s="262">
        <v>810332</v>
      </c>
      <c r="B436" s="263" t="s">
        <v>2374</v>
      </c>
      <c r="C436" s="263" t="s">
        <v>130</v>
      </c>
      <c r="D436" s="263" t="s">
        <v>2375</v>
      </c>
      <c r="E436" s="263" t="s">
        <v>260</v>
      </c>
      <c r="F436" s="264">
        <v>26192</v>
      </c>
      <c r="G436" s="263" t="s">
        <v>612</v>
      </c>
      <c r="H436" s="263" t="s">
        <v>562</v>
      </c>
      <c r="I436" s="260" t="s">
        <v>711</v>
      </c>
      <c r="N436" s="260">
        <v>900</v>
      </c>
    </row>
    <row r="437" spans="1:14" ht="18.75">
      <c r="A437" s="262">
        <v>810339</v>
      </c>
      <c r="B437" s="263" t="s">
        <v>2377</v>
      </c>
      <c r="C437" s="263" t="s">
        <v>79</v>
      </c>
      <c r="D437" s="263" t="s">
        <v>393</v>
      </c>
      <c r="E437" s="263" t="s">
        <v>259</v>
      </c>
      <c r="F437" s="264" t="s">
        <v>5527</v>
      </c>
      <c r="G437" s="263" t="s">
        <v>549</v>
      </c>
      <c r="H437" s="263" t="s">
        <v>562</v>
      </c>
      <c r="I437" s="260" t="s">
        <v>711</v>
      </c>
      <c r="N437" s="260">
        <v>900</v>
      </c>
    </row>
    <row r="438" spans="1:14" ht="18.75">
      <c r="A438" s="262">
        <v>810345</v>
      </c>
      <c r="B438" s="263" t="s">
        <v>2380</v>
      </c>
      <c r="C438" s="265" t="s">
        <v>2381</v>
      </c>
      <c r="D438" s="265" t="s">
        <v>378</v>
      </c>
      <c r="E438" s="265" t="s">
        <v>260</v>
      </c>
      <c r="F438" s="264">
        <v>32874</v>
      </c>
      <c r="G438" s="263" t="s">
        <v>669</v>
      </c>
      <c r="H438" s="263" t="s">
        <v>562</v>
      </c>
      <c r="I438" s="260" t="s">
        <v>711</v>
      </c>
      <c r="N438" s="260">
        <v>900</v>
      </c>
    </row>
    <row r="439" spans="1:14" ht="18.75">
      <c r="A439" s="262">
        <v>810346</v>
      </c>
      <c r="B439" s="263" t="s">
        <v>2382</v>
      </c>
      <c r="C439" s="263" t="s">
        <v>117</v>
      </c>
      <c r="D439" s="263" t="s">
        <v>335</v>
      </c>
      <c r="E439" s="263" t="s">
        <v>260</v>
      </c>
      <c r="F439" s="264">
        <v>33999</v>
      </c>
      <c r="G439" s="263" t="s">
        <v>549</v>
      </c>
      <c r="H439" s="263" t="s">
        <v>562</v>
      </c>
      <c r="I439" s="260" t="s">
        <v>711</v>
      </c>
      <c r="N439" s="260">
        <v>900</v>
      </c>
    </row>
    <row r="440" spans="1:14" ht="18.75">
      <c r="A440" s="262">
        <v>810365</v>
      </c>
      <c r="B440" s="263" t="s">
        <v>2389</v>
      </c>
      <c r="C440" s="263" t="s">
        <v>707</v>
      </c>
      <c r="D440" s="263" t="s">
        <v>351</v>
      </c>
      <c r="E440" s="263" t="s">
        <v>259</v>
      </c>
      <c r="F440" s="264">
        <v>32143</v>
      </c>
      <c r="G440" s="263" t="s">
        <v>549</v>
      </c>
      <c r="H440" s="263" t="s">
        <v>562</v>
      </c>
      <c r="I440" s="260" t="s">
        <v>711</v>
      </c>
      <c r="N440" s="260">
        <v>900</v>
      </c>
    </row>
    <row r="441" spans="1:14" ht="18.75">
      <c r="A441" s="262">
        <v>810367</v>
      </c>
      <c r="B441" s="263" t="s">
        <v>2390</v>
      </c>
      <c r="C441" s="263" t="s">
        <v>2319</v>
      </c>
      <c r="D441" s="263" t="s">
        <v>367</v>
      </c>
      <c r="E441" s="263" t="s">
        <v>259</v>
      </c>
      <c r="F441" s="264">
        <v>30866</v>
      </c>
      <c r="G441" s="263" t="s">
        <v>549</v>
      </c>
      <c r="H441" s="263" t="s">
        <v>562</v>
      </c>
      <c r="I441" s="260" t="s">
        <v>711</v>
      </c>
      <c r="N441" s="260">
        <v>900</v>
      </c>
    </row>
    <row r="442" spans="1:14" ht="18.75">
      <c r="A442" s="262">
        <v>810384</v>
      </c>
      <c r="B442" s="263" t="s">
        <v>2393</v>
      </c>
      <c r="C442" s="263" t="s">
        <v>206</v>
      </c>
      <c r="D442" s="263" t="s">
        <v>331</v>
      </c>
      <c r="E442" s="263" t="s">
        <v>260</v>
      </c>
      <c r="F442" s="264">
        <v>31778</v>
      </c>
      <c r="G442" s="263" t="s">
        <v>646</v>
      </c>
      <c r="H442" s="263" t="s">
        <v>562</v>
      </c>
      <c r="I442" s="260" t="s">
        <v>711</v>
      </c>
      <c r="N442" s="260">
        <v>900</v>
      </c>
    </row>
    <row r="443" spans="1:14" ht="18.75">
      <c r="A443" s="262">
        <v>810389</v>
      </c>
      <c r="B443" s="263" t="s">
        <v>2394</v>
      </c>
      <c r="C443" s="263" t="s">
        <v>2395</v>
      </c>
      <c r="D443" s="263" t="s">
        <v>904</v>
      </c>
      <c r="E443" s="263" t="s">
        <v>259</v>
      </c>
      <c r="F443" s="264" t="s">
        <v>5528</v>
      </c>
      <c r="G443" s="263" t="s">
        <v>624</v>
      </c>
      <c r="H443" s="263" t="s">
        <v>562</v>
      </c>
      <c r="I443" s="260" t="s">
        <v>711</v>
      </c>
      <c r="N443" s="260">
        <v>900</v>
      </c>
    </row>
    <row r="444" spans="1:14" ht="18.75">
      <c r="A444" s="262">
        <v>810401</v>
      </c>
      <c r="B444" s="263" t="s">
        <v>2397</v>
      </c>
      <c r="C444" s="263" t="s">
        <v>910</v>
      </c>
      <c r="D444" s="263" t="s">
        <v>375</v>
      </c>
      <c r="E444" s="263" t="s">
        <v>259</v>
      </c>
      <c r="F444" s="264">
        <v>35544</v>
      </c>
      <c r="G444" s="263" t="s">
        <v>549</v>
      </c>
      <c r="H444" s="263" t="s">
        <v>562</v>
      </c>
      <c r="I444" s="260" t="s">
        <v>711</v>
      </c>
      <c r="N444" s="260">
        <v>900</v>
      </c>
    </row>
    <row r="445" spans="1:14" ht="18.75">
      <c r="A445" s="262">
        <v>810411</v>
      </c>
      <c r="B445" s="263" t="s">
        <v>2399</v>
      </c>
      <c r="C445" s="263" t="s">
        <v>106</v>
      </c>
      <c r="D445" s="263" t="s">
        <v>2400</v>
      </c>
      <c r="E445" s="263" t="s">
        <v>260</v>
      </c>
      <c r="F445" s="264">
        <v>32289</v>
      </c>
      <c r="G445" s="263" t="s">
        <v>671</v>
      </c>
      <c r="H445" s="263" t="s">
        <v>562</v>
      </c>
      <c r="I445" s="260" t="s">
        <v>711</v>
      </c>
      <c r="N445" s="260">
        <v>900</v>
      </c>
    </row>
    <row r="446" spans="1:14" ht="18.75">
      <c r="A446" s="262">
        <v>810414</v>
      </c>
      <c r="B446" s="263" t="s">
        <v>525</v>
      </c>
      <c r="C446" s="263" t="s">
        <v>77</v>
      </c>
      <c r="D446" s="263" t="s">
        <v>2401</v>
      </c>
      <c r="E446" s="263" t="s">
        <v>260</v>
      </c>
      <c r="F446" s="264">
        <v>35431</v>
      </c>
      <c r="G446" s="263" t="s">
        <v>549</v>
      </c>
      <c r="H446" s="263" t="s">
        <v>562</v>
      </c>
      <c r="I446" s="260" t="s">
        <v>711</v>
      </c>
      <c r="N446" s="260">
        <v>900</v>
      </c>
    </row>
    <row r="447" spans="1:14" ht="18.75">
      <c r="A447" s="262">
        <v>810434</v>
      </c>
      <c r="B447" s="263" t="s">
        <v>2407</v>
      </c>
      <c r="C447" s="263" t="s">
        <v>79</v>
      </c>
      <c r="D447" s="263" t="s">
        <v>2408</v>
      </c>
      <c r="E447" s="263" t="s">
        <v>260</v>
      </c>
      <c r="F447" s="264">
        <v>36161</v>
      </c>
      <c r="G447" s="263" t="s">
        <v>549</v>
      </c>
      <c r="H447" s="263" t="s">
        <v>562</v>
      </c>
      <c r="I447" s="260" t="s">
        <v>711</v>
      </c>
      <c r="N447" s="260">
        <v>900</v>
      </c>
    </row>
    <row r="448" spans="1:14" ht="18.75">
      <c r="A448" s="262">
        <v>810435</v>
      </c>
      <c r="B448" s="263" t="s">
        <v>2409</v>
      </c>
      <c r="C448" s="263" t="s">
        <v>224</v>
      </c>
      <c r="D448" s="263" t="s">
        <v>710</v>
      </c>
      <c r="E448" s="263" t="s">
        <v>259</v>
      </c>
      <c r="F448" s="264">
        <v>34000</v>
      </c>
      <c r="G448" s="263" t="s">
        <v>612</v>
      </c>
      <c r="H448" s="263" t="s">
        <v>562</v>
      </c>
      <c r="I448" s="260" t="s">
        <v>711</v>
      </c>
      <c r="N448" s="260">
        <v>900</v>
      </c>
    </row>
    <row r="449" spans="1:14" ht="18.75">
      <c r="A449" s="262">
        <v>810441</v>
      </c>
      <c r="B449" s="263" t="s">
        <v>2413</v>
      </c>
      <c r="C449" s="263" t="s">
        <v>115</v>
      </c>
      <c r="D449" s="263" t="s">
        <v>360</v>
      </c>
      <c r="E449" s="263" t="s">
        <v>260</v>
      </c>
      <c r="F449" s="264">
        <v>34301</v>
      </c>
      <c r="G449" s="263" t="s">
        <v>612</v>
      </c>
      <c r="H449" s="263" t="s">
        <v>562</v>
      </c>
      <c r="I449" s="260" t="s">
        <v>711</v>
      </c>
      <c r="N449" s="260">
        <v>900</v>
      </c>
    </row>
    <row r="450" spans="1:14" ht="18.75">
      <c r="A450" s="262">
        <v>810447</v>
      </c>
      <c r="B450" s="263" t="s">
        <v>2414</v>
      </c>
      <c r="C450" s="263" t="s">
        <v>78</v>
      </c>
      <c r="D450" s="263" t="s">
        <v>434</v>
      </c>
      <c r="E450" s="263" t="s">
        <v>259</v>
      </c>
      <c r="F450" s="264" t="s">
        <v>5530</v>
      </c>
      <c r="G450" s="263" t="s">
        <v>5259</v>
      </c>
      <c r="H450" s="263" t="s">
        <v>562</v>
      </c>
      <c r="I450" s="260" t="s">
        <v>711</v>
      </c>
      <c r="N450" s="260">
        <v>900</v>
      </c>
    </row>
    <row r="451" spans="1:14" ht="18.75">
      <c r="A451" s="262">
        <v>810461</v>
      </c>
      <c r="B451" s="263" t="s">
        <v>2420</v>
      </c>
      <c r="C451" s="265" t="s">
        <v>1362</v>
      </c>
      <c r="D451" s="265" t="s">
        <v>705</v>
      </c>
      <c r="E451" s="265" t="s">
        <v>260</v>
      </c>
      <c r="F451" s="264">
        <v>32763</v>
      </c>
      <c r="G451" s="263" t="s">
        <v>5426</v>
      </c>
      <c r="H451" s="263" t="s">
        <v>562</v>
      </c>
      <c r="I451" s="260" t="s">
        <v>711</v>
      </c>
      <c r="N451" s="260">
        <v>900</v>
      </c>
    </row>
    <row r="452" spans="1:14" ht="18.75">
      <c r="A452" s="262">
        <v>810464</v>
      </c>
      <c r="B452" s="263" t="s">
        <v>2421</v>
      </c>
      <c r="C452" s="263" t="s">
        <v>82</v>
      </c>
      <c r="D452" s="263" t="s">
        <v>420</v>
      </c>
      <c r="E452" s="263" t="s">
        <v>260</v>
      </c>
      <c r="F452" s="264">
        <v>35963</v>
      </c>
      <c r="G452" s="263" t="s">
        <v>549</v>
      </c>
      <c r="H452" s="263" t="s">
        <v>562</v>
      </c>
      <c r="I452" s="260" t="s">
        <v>711</v>
      </c>
      <c r="N452" s="260">
        <v>900</v>
      </c>
    </row>
    <row r="453" spans="1:14" ht="18.75">
      <c r="A453" s="262">
        <v>810490</v>
      </c>
      <c r="B453" s="263" t="s">
        <v>2424</v>
      </c>
      <c r="C453" s="263" t="s">
        <v>2292</v>
      </c>
      <c r="D453" s="263" t="s">
        <v>358</v>
      </c>
      <c r="E453" s="263" t="s">
        <v>260</v>
      </c>
      <c r="F453" s="264" t="s">
        <v>5532</v>
      </c>
      <c r="G453" s="263" t="s">
        <v>549</v>
      </c>
      <c r="H453" s="263" t="s">
        <v>562</v>
      </c>
      <c r="I453" s="260" t="s">
        <v>711</v>
      </c>
      <c r="N453" s="260">
        <v>900</v>
      </c>
    </row>
    <row r="454" spans="1:14" ht="18.75">
      <c r="A454" s="262">
        <v>810504</v>
      </c>
      <c r="B454" s="263" t="s">
        <v>2427</v>
      </c>
      <c r="C454" s="263" t="s">
        <v>103</v>
      </c>
      <c r="D454" s="263" t="s">
        <v>384</v>
      </c>
      <c r="E454" s="263" t="s">
        <v>259</v>
      </c>
      <c r="F454" s="264">
        <v>36276</v>
      </c>
      <c r="G454" s="263" t="s">
        <v>549</v>
      </c>
      <c r="H454" s="263" t="s">
        <v>562</v>
      </c>
      <c r="I454" s="260" t="s">
        <v>711</v>
      </c>
      <c r="N454" s="260">
        <v>900</v>
      </c>
    </row>
    <row r="455" spans="1:14" ht="18.75">
      <c r="A455" s="262">
        <v>810519</v>
      </c>
      <c r="B455" s="263" t="s">
        <v>2429</v>
      </c>
      <c r="C455" s="263" t="s">
        <v>118</v>
      </c>
      <c r="D455" s="263" t="s">
        <v>330</v>
      </c>
      <c r="E455" s="263" t="s">
        <v>260</v>
      </c>
      <c r="F455" s="264">
        <v>34624</v>
      </c>
      <c r="G455" s="263" t="s">
        <v>571</v>
      </c>
      <c r="H455" s="263" t="s">
        <v>562</v>
      </c>
      <c r="I455" s="260" t="s">
        <v>711</v>
      </c>
      <c r="N455" s="260">
        <v>900</v>
      </c>
    </row>
    <row r="456" spans="1:14" ht="18.75">
      <c r="A456" s="262">
        <v>810533</v>
      </c>
      <c r="B456" s="263" t="s">
        <v>2430</v>
      </c>
      <c r="C456" s="263" t="s">
        <v>93</v>
      </c>
      <c r="D456" s="263" t="s">
        <v>1073</v>
      </c>
      <c r="E456" s="263" t="s">
        <v>259</v>
      </c>
      <c r="F456" s="264">
        <v>34886</v>
      </c>
      <c r="G456" s="263" t="s">
        <v>640</v>
      </c>
      <c r="H456" s="263" t="s">
        <v>562</v>
      </c>
      <c r="I456" s="260" t="s">
        <v>711</v>
      </c>
      <c r="N456" s="260">
        <v>900</v>
      </c>
    </row>
    <row r="457" spans="1:14" ht="18.75">
      <c r="A457" s="262">
        <v>810557</v>
      </c>
      <c r="B457" s="263" t="s">
        <v>2435</v>
      </c>
      <c r="C457" s="265" t="s">
        <v>1410</v>
      </c>
      <c r="D457" s="265" t="s">
        <v>2436</v>
      </c>
      <c r="E457" s="265" t="s">
        <v>259</v>
      </c>
      <c r="F457" s="264" t="s">
        <v>5536</v>
      </c>
      <c r="G457" s="263" t="s">
        <v>559</v>
      </c>
      <c r="H457" s="263" t="s">
        <v>562</v>
      </c>
      <c r="I457" s="260" t="s">
        <v>711</v>
      </c>
      <c r="N457" s="260">
        <v>900</v>
      </c>
    </row>
    <row r="458" spans="1:14" ht="18.75">
      <c r="A458" s="262">
        <v>810581</v>
      </c>
      <c r="B458" s="263" t="s">
        <v>2442</v>
      </c>
      <c r="C458" s="263" t="s">
        <v>1138</v>
      </c>
      <c r="D458" s="263" t="s">
        <v>1126</v>
      </c>
      <c r="E458" s="263" t="s">
        <v>260</v>
      </c>
      <c r="F458" s="264" t="s">
        <v>5538</v>
      </c>
      <c r="G458" s="263" t="s">
        <v>549</v>
      </c>
      <c r="H458" s="263" t="s">
        <v>562</v>
      </c>
      <c r="I458" s="260" t="s">
        <v>711</v>
      </c>
      <c r="N458" s="260">
        <v>900</v>
      </c>
    </row>
    <row r="459" spans="1:14" ht="18.75">
      <c r="A459" s="262">
        <v>810584</v>
      </c>
      <c r="B459" s="263" t="s">
        <v>2443</v>
      </c>
      <c r="C459" s="263" t="s">
        <v>129</v>
      </c>
      <c r="D459" s="263" t="s">
        <v>418</v>
      </c>
      <c r="E459" s="263" t="s">
        <v>259</v>
      </c>
      <c r="F459" s="266">
        <v>35877</v>
      </c>
      <c r="G459" s="266" t="s">
        <v>549</v>
      </c>
      <c r="H459" s="263" t="s">
        <v>562</v>
      </c>
      <c r="I459" s="260" t="s">
        <v>711</v>
      </c>
      <c r="N459" s="260">
        <v>900</v>
      </c>
    </row>
    <row r="460" spans="1:14" ht="18.75">
      <c r="A460" s="262">
        <v>810590</v>
      </c>
      <c r="B460" s="263" t="s">
        <v>2445</v>
      </c>
      <c r="C460" s="263" t="s">
        <v>80</v>
      </c>
      <c r="D460" s="263" t="s">
        <v>815</v>
      </c>
      <c r="E460" s="263" t="s">
        <v>259</v>
      </c>
      <c r="F460" s="264">
        <v>36528</v>
      </c>
      <c r="G460" s="263" t="s">
        <v>549</v>
      </c>
      <c r="H460" s="263" t="s">
        <v>562</v>
      </c>
      <c r="I460" s="260" t="s">
        <v>711</v>
      </c>
      <c r="N460" s="260">
        <v>900</v>
      </c>
    </row>
    <row r="461" spans="1:14" ht="18.75">
      <c r="A461" s="262">
        <v>810599</v>
      </c>
      <c r="B461" s="263" t="s">
        <v>2446</v>
      </c>
      <c r="C461" s="262" t="s">
        <v>228</v>
      </c>
      <c r="D461" s="262" t="s">
        <v>379</v>
      </c>
      <c r="E461" s="263" t="s">
        <v>259</v>
      </c>
      <c r="F461" s="266" t="s">
        <v>5539</v>
      </c>
      <c r="G461" s="266" t="s">
        <v>637</v>
      </c>
      <c r="H461" s="263" t="s">
        <v>562</v>
      </c>
      <c r="I461" s="260" t="s">
        <v>711</v>
      </c>
      <c r="N461" s="260">
        <v>900</v>
      </c>
    </row>
    <row r="462" spans="1:14" ht="18.75">
      <c r="A462" s="262">
        <v>810617</v>
      </c>
      <c r="B462" s="263" t="s">
        <v>2449</v>
      </c>
      <c r="C462" s="265" t="s">
        <v>118</v>
      </c>
      <c r="D462" s="265" t="s">
        <v>378</v>
      </c>
      <c r="E462" s="265" t="s">
        <v>260</v>
      </c>
      <c r="F462" s="264">
        <v>35191</v>
      </c>
      <c r="G462" s="263" t="s">
        <v>5351</v>
      </c>
      <c r="H462" s="263" t="s">
        <v>562</v>
      </c>
      <c r="I462" s="260" t="s">
        <v>711</v>
      </c>
      <c r="N462" s="260">
        <v>900</v>
      </c>
    </row>
    <row r="463" spans="1:14" ht="18.75">
      <c r="A463" s="262">
        <v>810619</v>
      </c>
      <c r="B463" s="263" t="s">
        <v>2450</v>
      </c>
      <c r="C463" s="265" t="s">
        <v>2451</v>
      </c>
      <c r="D463" s="265" t="s">
        <v>348</v>
      </c>
      <c r="E463" s="265" t="s">
        <v>260</v>
      </c>
      <c r="F463" s="264">
        <v>35378</v>
      </c>
      <c r="G463" s="263" t="s">
        <v>612</v>
      </c>
      <c r="H463" s="263" t="s">
        <v>562</v>
      </c>
      <c r="I463" s="260" t="s">
        <v>711</v>
      </c>
      <c r="N463" s="260">
        <v>900</v>
      </c>
    </row>
    <row r="464" spans="1:14" ht="18.75">
      <c r="A464" s="262">
        <v>810621</v>
      </c>
      <c r="B464" s="263" t="s">
        <v>2453</v>
      </c>
      <c r="C464" s="265" t="s">
        <v>2454</v>
      </c>
      <c r="D464" s="265" t="s">
        <v>331</v>
      </c>
      <c r="E464" s="265" t="s">
        <v>260</v>
      </c>
      <c r="F464" s="264">
        <v>35508</v>
      </c>
      <c r="G464" s="263" t="s">
        <v>5316</v>
      </c>
      <c r="H464" s="263" t="s">
        <v>562</v>
      </c>
      <c r="I464" s="260" t="s">
        <v>711</v>
      </c>
      <c r="N464" s="260">
        <v>900</v>
      </c>
    </row>
    <row r="465" spans="1:14" ht="18.75">
      <c r="A465" s="262">
        <v>810628</v>
      </c>
      <c r="B465" s="263" t="s">
        <v>2456</v>
      </c>
      <c r="C465" s="265" t="s">
        <v>943</v>
      </c>
      <c r="D465" s="265" t="s">
        <v>404</v>
      </c>
      <c r="E465" s="265" t="s">
        <v>259</v>
      </c>
      <c r="F465" s="264">
        <v>36161</v>
      </c>
      <c r="G465" s="263" t="s">
        <v>549</v>
      </c>
      <c r="H465" s="263" t="s">
        <v>562</v>
      </c>
      <c r="I465" s="260" t="s">
        <v>711</v>
      </c>
      <c r="N465" s="260">
        <v>900</v>
      </c>
    </row>
    <row r="466" spans="1:14" ht="18.75">
      <c r="A466" s="262">
        <v>810631</v>
      </c>
      <c r="B466" s="263" t="s">
        <v>2457</v>
      </c>
      <c r="C466" s="265" t="s">
        <v>2458</v>
      </c>
      <c r="D466" s="265" t="s">
        <v>904</v>
      </c>
      <c r="E466" s="265" t="s">
        <v>259</v>
      </c>
      <c r="F466" s="264">
        <v>35799</v>
      </c>
      <c r="G466" s="263" t="s">
        <v>612</v>
      </c>
      <c r="H466" s="263" t="s">
        <v>562</v>
      </c>
      <c r="I466" s="260" t="s">
        <v>711</v>
      </c>
      <c r="N466" s="260">
        <v>900</v>
      </c>
    </row>
    <row r="467" spans="1:14" ht="18.75">
      <c r="A467" s="262">
        <v>810635</v>
      </c>
      <c r="B467" s="263" t="s">
        <v>2459</v>
      </c>
      <c r="C467" s="265" t="s">
        <v>2460</v>
      </c>
      <c r="D467" s="265" t="s">
        <v>1677</v>
      </c>
      <c r="E467" s="265" t="s">
        <v>259</v>
      </c>
      <c r="F467" s="264">
        <v>35561</v>
      </c>
      <c r="G467" s="263" t="s">
        <v>549</v>
      </c>
      <c r="H467" s="263" t="s">
        <v>562</v>
      </c>
      <c r="I467" s="260" t="s">
        <v>711</v>
      </c>
      <c r="N467" s="260">
        <v>900</v>
      </c>
    </row>
    <row r="468" spans="1:14" ht="18.75">
      <c r="A468" s="262">
        <v>810637</v>
      </c>
      <c r="B468" s="263" t="s">
        <v>2461</v>
      </c>
      <c r="C468" s="263" t="s">
        <v>1293</v>
      </c>
      <c r="D468" s="263" t="s">
        <v>2462</v>
      </c>
      <c r="E468" s="263" t="s">
        <v>259</v>
      </c>
      <c r="F468" s="264">
        <v>35289</v>
      </c>
      <c r="G468" s="263" t="s">
        <v>5207</v>
      </c>
      <c r="H468" s="263" t="s">
        <v>562</v>
      </c>
      <c r="I468" s="260" t="s">
        <v>711</v>
      </c>
      <c r="N468" s="260">
        <v>900</v>
      </c>
    </row>
    <row r="469" spans="1:14" ht="18.75">
      <c r="A469" s="262">
        <v>810750</v>
      </c>
      <c r="B469" s="263" t="s">
        <v>2470</v>
      </c>
      <c r="C469" s="263" t="s">
        <v>115</v>
      </c>
      <c r="D469" s="266" t="s">
        <v>331</v>
      </c>
      <c r="E469" s="265" t="s">
        <v>260</v>
      </c>
      <c r="F469" s="264">
        <v>34700</v>
      </c>
      <c r="G469" s="263" t="s">
        <v>549</v>
      </c>
      <c r="H469" s="263" t="s">
        <v>673</v>
      </c>
      <c r="I469" s="260" t="s">
        <v>711</v>
      </c>
      <c r="N469" s="260">
        <v>900</v>
      </c>
    </row>
    <row r="470" spans="1:14" ht="18.75">
      <c r="A470" s="262">
        <v>810811</v>
      </c>
      <c r="B470" s="263" t="s">
        <v>2486</v>
      </c>
      <c r="C470" s="263" t="s">
        <v>2469</v>
      </c>
      <c r="D470" s="263" t="s">
        <v>815</v>
      </c>
      <c r="E470" s="263" t="s">
        <v>259</v>
      </c>
      <c r="F470" s="264">
        <v>33126</v>
      </c>
      <c r="G470" s="263" t="s">
        <v>612</v>
      </c>
      <c r="H470" s="263" t="s">
        <v>562</v>
      </c>
      <c r="I470" s="260" t="s">
        <v>711</v>
      </c>
      <c r="N470" s="260">
        <v>900</v>
      </c>
    </row>
    <row r="471" spans="1:14" ht="18.75">
      <c r="A471" s="262">
        <v>810817</v>
      </c>
      <c r="B471" s="263" t="s">
        <v>2490</v>
      </c>
      <c r="C471" s="263" t="s">
        <v>105</v>
      </c>
      <c r="D471" s="263" t="s">
        <v>378</v>
      </c>
      <c r="E471" s="263" t="s">
        <v>259</v>
      </c>
      <c r="F471" s="264">
        <v>36027</v>
      </c>
      <c r="G471" s="266" t="s">
        <v>636</v>
      </c>
      <c r="H471" s="263" t="s">
        <v>562</v>
      </c>
      <c r="I471" s="260" t="s">
        <v>711</v>
      </c>
      <c r="N471" s="260">
        <v>900</v>
      </c>
    </row>
    <row r="472" spans="1:14" ht="18.75">
      <c r="A472" s="262">
        <v>810819</v>
      </c>
      <c r="B472" s="263" t="s">
        <v>2491</v>
      </c>
      <c r="C472" s="263" t="s">
        <v>1683</v>
      </c>
      <c r="D472" s="263" t="s">
        <v>396</v>
      </c>
      <c r="E472" s="263" t="s">
        <v>259</v>
      </c>
      <c r="F472" s="266">
        <v>31230</v>
      </c>
      <c r="G472" s="263" t="s">
        <v>565</v>
      </c>
      <c r="H472" s="263" t="s">
        <v>562</v>
      </c>
      <c r="I472" s="260" t="s">
        <v>711</v>
      </c>
      <c r="N472" s="260">
        <v>900</v>
      </c>
    </row>
    <row r="473" spans="1:14" ht="18.75">
      <c r="A473" s="262">
        <v>810820</v>
      </c>
      <c r="B473" s="263" t="s">
        <v>2492</v>
      </c>
      <c r="C473" s="263" t="s">
        <v>76</v>
      </c>
      <c r="D473" s="263" t="s">
        <v>339</v>
      </c>
      <c r="E473" s="263" t="s">
        <v>259</v>
      </c>
      <c r="F473" s="264">
        <v>35796</v>
      </c>
      <c r="G473" s="263" t="s">
        <v>5543</v>
      </c>
      <c r="H473" s="263" t="s">
        <v>562</v>
      </c>
      <c r="I473" s="260" t="s">
        <v>711</v>
      </c>
      <c r="N473" s="260">
        <v>900</v>
      </c>
    </row>
    <row r="474" spans="1:14" ht="18.75">
      <c r="A474" s="262">
        <v>810822</v>
      </c>
      <c r="B474" s="263" t="s">
        <v>2494</v>
      </c>
      <c r="C474" s="263" t="s">
        <v>79</v>
      </c>
      <c r="D474" s="263" t="s">
        <v>476</v>
      </c>
      <c r="E474" s="263" t="s">
        <v>259</v>
      </c>
      <c r="F474" s="264">
        <v>35431</v>
      </c>
      <c r="G474" s="267" t="s">
        <v>571</v>
      </c>
      <c r="H474" s="263" t="s">
        <v>673</v>
      </c>
      <c r="I474" s="260" t="s">
        <v>711</v>
      </c>
      <c r="N474" s="260">
        <v>900</v>
      </c>
    </row>
    <row r="475" spans="1:14" ht="18.75">
      <c r="A475" s="262">
        <v>810824</v>
      </c>
      <c r="B475" s="263" t="s">
        <v>2496</v>
      </c>
      <c r="C475" s="263" t="s">
        <v>2497</v>
      </c>
      <c r="D475" s="263" t="s">
        <v>394</v>
      </c>
      <c r="E475" s="263" t="s">
        <v>260</v>
      </c>
      <c r="F475" s="264">
        <v>29664</v>
      </c>
      <c r="G475" s="263" t="s">
        <v>549</v>
      </c>
      <c r="H475" s="263" t="s">
        <v>562</v>
      </c>
      <c r="I475" s="260" t="s">
        <v>711</v>
      </c>
      <c r="N475" s="260">
        <v>900</v>
      </c>
    </row>
    <row r="476" spans="1:14" ht="18.75">
      <c r="A476" s="262">
        <v>810825</v>
      </c>
      <c r="B476" s="263" t="s">
        <v>2498</v>
      </c>
      <c r="C476" s="263" t="s">
        <v>775</v>
      </c>
      <c r="D476" s="263" t="s">
        <v>349</v>
      </c>
      <c r="E476" s="263" t="s">
        <v>259</v>
      </c>
      <c r="F476" s="264" t="s">
        <v>5544</v>
      </c>
      <c r="G476" s="263" t="s">
        <v>549</v>
      </c>
      <c r="H476" s="263" t="s">
        <v>562</v>
      </c>
      <c r="I476" s="260" t="s">
        <v>711</v>
      </c>
      <c r="N476" s="260">
        <v>900</v>
      </c>
    </row>
    <row r="477" spans="1:14" ht="18.75">
      <c r="A477" s="262">
        <v>810827</v>
      </c>
      <c r="B477" s="263" t="s">
        <v>2499</v>
      </c>
      <c r="C477" s="263" t="s">
        <v>2500</v>
      </c>
      <c r="D477" s="263" t="s">
        <v>2501</v>
      </c>
      <c r="E477" s="263" t="s">
        <v>259</v>
      </c>
      <c r="F477" s="264">
        <v>35867</v>
      </c>
      <c r="G477" s="263" t="s">
        <v>3436</v>
      </c>
      <c r="H477" s="263" t="s">
        <v>562</v>
      </c>
      <c r="I477" s="260" t="s">
        <v>711</v>
      </c>
      <c r="N477" s="260">
        <v>900</v>
      </c>
    </row>
    <row r="478" spans="1:14" ht="18.75">
      <c r="A478" s="262">
        <v>810828</v>
      </c>
      <c r="B478" s="263" t="s">
        <v>2502</v>
      </c>
      <c r="C478" s="263" t="s">
        <v>171</v>
      </c>
      <c r="D478" s="263" t="s">
        <v>948</v>
      </c>
      <c r="E478" s="263" t="s">
        <v>259</v>
      </c>
      <c r="F478" s="264">
        <v>35431</v>
      </c>
      <c r="G478" s="263" t="s">
        <v>612</v>
      </c>
      <c r="H478" s="263" t="s">
        <v>562</v>
      </c>
      <c r="I478" s="260" t="s">
        <v>711</v>
      </c>
      <c r="N478" s="260">
        <v>900</v>
      </c>
    </row>
    <row r="479" spans="1:14" ht="18.75">
      <c r="A479" s="262">
        <v>810829</v>
      </c>
      <c r="B479" s="263" t="s">
        <v>2503</v>
      </c>
      <c r="C479" s="263" t="s">
        <v>1194</v>
      </c>
      <c r="D479" s="263" t="s">
        <v>2504</v>
      </c>
      <c r="E479" s="263" t="s">
        <v>259</v>
      </c>
      <c r="F479" s="264">
        <v>1996</v>
      </c>
      <c r="G479" s="263" t="s">
        <v>5545</v>
      </c>
      <c r="H479" s="263" t="s">
        <v>562</v>
      </c>
      <c r="I479" s="260" t="s">
        <v>711</v>
      </c>
      <c r="N479" s="260">
        <v>900</v>
      </c>
    </row>
    <row r="480" spans="1:14" ht="18.75">
      <c r="A480" s="262">
        <v>810830</v>
      </c>
      <c r="B480" s="263" t="s">
        <v>2505</v>
      </c>
      <c r="C480" s="263" t="s">
        <v>823</v>
      </c>
      <c r="D480" s="263" t="s">
        <v>127</v>
      </c>
      <c r="E480" s="263" t="s">
        <v>259</v>
      </c>
      <c r="F480" s="264">
        <v>35850</v>
      </c>
      <c r="G480" s="263" t="s">
        <v>5546</v>
      </c>
      <c r="H480" s="263" t="s">
        <v>562</v>
      </c>
      <c r="I480" s="260" t="s">
        <v>711</v>
      </c>
      <c r="N480" s="260">
        <v>900</v>
      </c>
    </row>
    <row r="481" spans="1:14" ht="18.75">
      <c r="A481" s="262">
        <v>810831</v>
      </c>
      <c r="B481" s="263" t="s">
        <v>2506</v>
      </c>
      <c r="C481" s="263" t="s">
        <v>2507</v>
      </c>
      <c r="D481" s="263" t="s">
        <v>241</v>
      </c>
      <c r="E481" s="263" t="s">
        <v>259</v>
      </c>
      <c r="F481" s="264">
        <v>35440</v>
      </c>
      <c r="G481" s="263" t="s">
        <v>573</v>
      </c>
      <c r="H481" s="263" t="s">
        <v>562</v>
      </c>
      <c r="I481" s="260" t="s">
        <v>711</v>
      </c>
      <c r="N481" s="260">
        <v>900</v>
      </c>
    </row>
    <row r="482" spans="1:14" ht="18.75">
      <c r="A482" s="262">
        <v>810833</v>
      </c>
      <c r="B482" s="263" t="s">
        <v>2510</v>
      </c>
      <c r="C482" s="265" t="s">
        <v>79</v>
      </c>
      <c r="D482" s="265" t="s">
        <v>1720</v>
      </c>
      <c r="E482" s="265" t="s">
        <v>259</v>
      </c>
      <c r="F482" s="264">
        <v>36177</v>
      </c>
      <c r="G482" s="263" t="s">
        <v>549</v>
      </c>
      <c r="H482" s="263" t="s">
        <v>562</v>
      </c>
      <c r="I482" s="260" t="s">
        <v>711</v>
      </c>
      <c r="N482" s="260">
        <v>900</v>
      </c>
    </row>
    <row r="483" spans="1:14" ht="18.75">
      <c r="A483" s="262">
        <v>810835</v>
      </c>
      <c r="B483" s="263" t="s">
        <v>2513</v>
      </c>
      <c r="C483" s="263" t="s">
        <v>1107</v>
      </c>
      <c r="D483" s="263" t="s">
        <v>389</v>
      </c>
      <c r="E483" s="263" t="s">
        <v>259</v>
      </c>
      <c r="F483" s="264" t="s">
        <v>5548</v>
      </c>
      <c r="G483" s="263" t="s">
        <v>560</v>
      </c>
      <c r="H483" s="263" t="s">
        <v>562</v>
      </c>
      <c r="I483" s="260" t="s">
        <v>711</v>
      </c>
      <c r="N483" s="260">
        <v>900</v>
      </c>
    </row>
    <row r="484" spans="1:14" ht="18.75">
      <c r="A484" s="262">
        <v>810836</v>
      </c>
      <c r="B484" s="263" t="s">
        <v>2514</v>
      </c>
      <c r="C484" s="263" t="s">
        <v>106</v>
      </c>
      <c r="D484" s="263" t="s">
        <v>409</v>
      </c>
      <c r="E484" s="263" t="s">
        <v>259</v>
      </c>
      <c r="F484" s="264">
        <v>35799</v>
      </c>
      <c r="G484" s="263" t="s">
        <v>5549</v>
      </c>
      <c r="H484" s="263" t="s">
        <v>562</v>
      </c>
      <c r="I484" s="260" t="s">
        <v>711</v>
      </c>
      <c r="N484" s="260">
        <v>900</v>
      </c>
    </row>
    <row r="485" spans="1:14" ht="18.75">
      <c r="A485" s="262">
        <v>810837</v>
      </c>
      <c r="B485" s="263" t="s">
        <v>2515</v>
      </c>
      <c r="C485" s="265" t="s">
        <v>79</v>
      </c>
      <c r="D485" s="265" t="s">
        <v>2516</v>
      </c>
      <c r="E485" s="265" t="s">
        <v>259</v>
      </c>
      <c r="F485" s="266">
        <v>36040</v>
      </c>
      <c r="G485" s="266" t="s">
        <v>613</v>
      </c>
      <c r="H485" s="263" t="s">
        <v>562</v>
      </c>
      <c r="I485" s="260" t="s">
        <v>711</v>
      </c>
      <c r="N485" s="260">
        <v>900</v>
      </c>
    </row>
    <row r="486" spans="1:14" ht="18.75">
      <c r="A486" s="262">
        <v>810842</v>
      </c>
      <c r="B486" s="263" t="s">
        <v>2521</v>
      </c>
      <c r="C486" s="263" t="s">
        <v>186</v>
      </c>
      <c r="D486" s="263" t="s">
        <v>507</v>
      </c>
      <c r="E486" s="263" t="s">
        <v>259</v>
      </c>
      <c r="F486" s="264">
        <v>1992</v>
      </c>
      <c r="G486" s="263" t="s">
        <v>549</v>
      </c>
      <c r="H486" s="263" t="s">
        <v>562</v>
      </c>
      <c r="I486" s="260" t="s">
        <v>711</v>
      </c>
      <c r="N486" s="260">
        <v>900</v>
      </c>
    </row>
    <row r="487" spans="1:14" ht="18.75">
      <c r="A487" s="262">
        <v>810843</v>
      </c>
      <c r="B487" s="263" t="s">
        <v>2522</v>
      </c>
      <c r="C487" s="263" t="s">
        <v>240</v>
      </c>
      <c r="D487" s="263" t="s">
        <v>345</v>
      </c>
      <c r="E487" s="263" t="s">
        <v>259</v>
      </c>
      <c r="F487" s="264">
        <v>34308</v>
      </c>
      <c r="G487" s="263" t="s">
        <v>549</v>
      </c>
      <c r="H487" s="263" t="s">
        <v>673</v>
      </c>
      <c r="I487" s="260" t="s">
        <v>711</v>
      </c>
      <c r="N487" s="260">
        <v>900</v>
      </c>
    </row>
    <row r="488" spans="1:14" ht="18.75">
      <c r="A488" s="262">
        <v>810844</v>
      </c>
      <c r="B488" s="263" t="s">
        <v>2523</v>
      </c>
      <c r="C488" s="263" t="s">
        <v>151</v>
      </c>
      <c r="D488" s="263" t="s">
        <v>127</v>
      </c>
      <c r="E488" s="263" t="s">
        <v>259</v>
      </c>
      <c r="F488" s="264">
        <v>34425</v>
      </c>
      <c r="G488" s="267" t="s">
        <v>549</v>
      </c>
      <c r="H488" s="263" t="s">
        <v>562</v>
      </c>
      <c r="I488" s="260" t="s">
        <v>711</v>
      </c>
      <c r="N488" s="260">
        <v>900</v>
      </c>
    </row>
    <row r="489" spans="1:14" ht="18.75">
      <c r="A489" s="262">
        <v>810846</v>
      </c>
      <c r="B489" s="263" t="s">
        <v>533</v>
      </c>
      <c r="C489" s="263" t="s">
        <v>2524</v>
      </c>
      <c r="D489" s="263" t="s">
        <v>2525</v>
      </c>
      <c r="E489" s="263" t="s">
        <v>259</v>
      </c>
      <c r="F489" s="264" t="s">
        <v>5465</v>
      </c>
      <c r="G489" s="263" t="s">
        <v>5551</v>
      </c>
      <c r="H489" s="263" t="s">
        <v>562</v>
      </c>
      <c r="I489" s="260" t="s">
        <v>711</v>
      </c>
      <c r="N489" s="260">
        <v>900</v>
      </c>
    </row>
    <row r="490" spans="1:14" ht="18.75">
      <c r="A490" s="262">
        <v>810849</v>
      </c>
      <c r="B490" s="263" t="s">
        <v>2527</v>
      </c>
      <c r="C490" s="265" t="s">
        <v>2528</v>
      </c>
      <c r="D490" s="265" t="s">
        <v>346</v>
      </c>
      <c r="E490" s="265" t="s">
        <v>259</v>
      </c>
      <c r="F490" s="264">
        <v>35796</v>
      </c>
      <c r="G490" s="263" t="s">
        <v>5552</v>
      </c>
      <c r="H490" s="263" t="s">
        <v>562</v>
      </c>
      <c r="I490" s="260" t="s">
        <v>711</v>
      </c>
      <c r="N490" s="260">
        <v>900</v>
      </c>
    </row>
    <row r="491" spans="1:14" ht="18.75">
      <c r="A491" s="262">
        <v>810851</v>
      </c>
      <c r="B491" s="263" t="s">
        <v>2529</v>
      </c>
      <c r="C491" s="265" t="s">
        <v>170</v>
      </c>
      <c r="D491" s="265" t="s">
        <v>2530</v>
      </c>
      <c r="E491" s="265" t="s">
        <v>260</v>
      </c>
      <c r="F491" s="266">
        <v>33409</v>
      </c>
      <c r="G491" s="263" t="s">
        <v>5224</v>
      </c>
      <c r="H491" s="263" t="s">
        <v>562</v>
      </c>
      <c r="I491" s="260" t="s">
        <v>711</v>
      </c>
      <c r="N491" s="260">
        <v>900</v>
      </c>
    </row>
    <row r="492" spans="1:14" ht="18.75">
      <c r="A492" s="262">
        <v>810853</v>
      </c>
      <c r="B492" s="263" t="s">
        <v>2531</v>
      </c>
      <c r="C492" s="263" t="s">
        <v>89</v>
      </c>
      <c r="D492" s="263" t="s">
        <v>2532</v>
      </c>
      <c r="E492" s="263" t="s">
        <v>259</v>
      </c>
      <c r="F492" s="264">
        <v>32450</v>
      </c>
      <c r="G492" s="263" t="s">
        <v>663</v>
      </c>
      <c r="H492" s="263" t="s">
        <v>562</v>
      </c>
      <c r="I492" s="260" t="s">
        <v>711</v>
      </c>
      <c r="N492" s="260">
        <v>900</v>
      </c>
    </row>
    <row r="493" spans="1:14" ht="18.75">
      <c r="A493" s="262">
        <v>810855</v>
      </c>
      <c r="B493" s="263" t="s">
        <v>2534</v>
      </c>
      <c r="C493" s="263" t="s">
        <v>153</v>
      </c>
      <c r="D493" s="263" t="s">
        <v>2535</v>
      </c>
      <c r="E493" s="263" t="s">
        <v>259</v>
      </c>
      <c r="F493" s="264">
        <v>35796</v>
      </c>
      <c r="G493" s="263" t="s">
        <v>5255</v>
      </c>
      <c r="H493" s="263" t="s">
        <v>562</v>
      </c>
      <c r="I493" s="260" t="s">
        <v>711</v>
      </c>
      <c r="N493" s="260">
        <v>900</v>
      </c>
    </row>
    <row r="494" spans="1:14" ht="18.75">
      <c r="A494" s="262">
        <v>810864</v>
      </c>
      <c r="B494" s="263" t="s">
        <v>2548</v>
      </c>
      <c r="C494" s="263" t="s">
        <v>173</v>
      </c>
      <c r="D494" s="263" t="s">
        <v>2082</v>
      </c>
      <c r="E494" s="263" t="s">
        <v>259</v>
      </c>
      <c r="F494" s="264">
        <v>35688</v>
      </c>
      <c r="G494" s="263" t="s">
        <v>5557</v>
      </c>
      <c r="H494" s="263" t="s">
        <v>562</v>
      </c>
      <c r="I494" s="260" t="s">
        <v>711</v>
      </c>
      <c r="N494" s="260">
        <v>900</v>
      </c>
    </row>
    <row r="495" spans="1:14" ht="18.75">
      <c r="A495" s="262">
        <v>810865</v>
      </c>
      <c r="B495" s="263" t="s">
        <v>2549</v>
      </c>
      <c r="C495" s="265" t="s">
        <v>81</v>
      </c>
      <c r="D495" s="265" t="s">
        <v>2550</v>
      </c>
      <c r="E495" s="265" t="s">
        <v>260</v>
      </c>
      <c r="F495" s="264">
        <v>34145</v>
      </c>
      <c r="G495" s="263" t="s">
        <v>573</v>
      </c>
      <c r="H495" s="263" t="s">
        <v>562</v>
      </c>
      <c r="I495" s="260" t="s">
        <v>711</v>
      </c>
      <c r="N495" s="260">
        <v>900</v>
      </c>
    </row>
    <row r="496" spans="1:14" ht="18.75">
      <c r="A496" s="262">
        <v>810871</v>
      </c>
      <c r="B496" s="263" t="s">
        <v>2554</v>
      </c>
      <c r="C496" s="263" t="s">
        <v>118</v>
      </c>
      <c r="D496" s="263" t="s">
        <v>365</v>
      </c>
      <c r="E496" s="263" t="s">
        <v>260</v>
      </c>
      <c r="F496" s="264">
        <v>35433</v>
      </c>
      <c r="G496" s="263" t="s">
        <v>561</v>
      </c>
      <c r="H496" s="263" t="s">
        <v>562</v>
      </c>
      <c r="I496" s="260" t="s">
        <v>711</v>
      </c>
      <c r="N496" s="260">
        <v>900</v>
      </c>
    </row>
    <row r="497" spans="1:14" ht="18.75">
      <c r="A497" s="262">
        <v>810873</v>
      </c>
      <c r="B497" s="263" t="s">
        <v>2555</v>
      </c>
      <c r="C497" s="265" t="s">
        <v>167</v>
      </c>
      <c r="D497" s="265" t="s">
        <v>1054</v>
      </c>
      <c r="E497" s="265" t="s">
        <v>260</v>
      </c>
      <c r="F497" s="264">
        <v>33330</v>
      </c>
      <c r="G497" s="263" t="s">
        <v>549</v>
      </c>
      <c r="H497" s="263" t="s">
        <v>562</v>
      </c>
      <c r="I497" s="260" t="s">
        <v>711</v>
      </c>
      <c r="N497" s="260">
        <v>900</v>
      </c>
    </row>
    <row r="498" spans="1:14" ht="18.75">
      <c r="A498" s="262">
        <v>810876</v>
      </c>
      <c r="B498" s="263" t="s">
        <v>2557</v>
      </c>
      <c r="C498" s="263" t="s">
        <v>164</v>
      </c>
      <c r="D498" s="263" t="s">
        <v>373</v>
      </c>
      <c r="E498" s="265" t="s">
        <v>260</v>
      </c>
      <c r="F498" s="264">
        <v>36052</v>
      </c>
      <c r="G498" s="263" t="s">
        <v>5559</v>
      </c>
      <c r="H498" s="263" t="s">
        <v>562</v>
      </c>
      <c r="I498" s="260" t="s">
        <v>711</v>
      </c>
      <c r="N498" s="260">
        <v>900</v>
      </c>
    </row>
    <row r="499" spans="1:14" ht="18.75">
      <c r="A499" s="262">
        <v>810880</v>
      </c>
      <c r="B499" s="263" t="s">
        <v>2560</v>
      </c>
      <c r="C499" s="263" t="s">
        <v>1249</v>
      </c>
      <c r="D499" s="263" t="s">
        <v>803</v>
      </c>
      <c r="E499" s="263" t="s">
        <v>259</v>
      </c>
      <c r="F499" s="264">
        <v>32808</v>
      </c>
      <c r="G499" s="263" t="s">
        <v>612</v>
      </c>
      <c r="H499" s="263" t="s">
        <v>562</v>
      </c>
      <c r="I499" s="260" t="s">
        <v>711</v>
      </c>
      <c r="N499" s="260">
        <v>900</v>
      </c>
    </row>
    <row r="500" spans="1:14" ht="18.75">
      <c r="A500" s="262">
        <v>810883</v>
      </c>
      <c r="B500" s="263" t="s">
        <v>2564</v>
      </c>
      <c r="C500" s="265" t="s">
        <v>2565</v>
      </c>
      <c r="D500" s="265" t="s">
        <v>2566</v>
      </c>
      <c r="E500" s="265" t="s">
        <v>260</v>
      </c>
      <c r="F500" s="264">
        <v>35613</v>
      </c>
      <c r="G500" s="263" t="s">
        <v>637</v>
      </c>
      <c r="H500" s="263" t="s">
        <v>562</v>
      </c>
      <c r="I500" s="260" t="s">
        <v>711</v>
      </c>
      <c r="N500" s="260">
        <v>900</v>
      </c>
    </row>
    <row r="501" spans="1:14" ht="18.75">
      <c r="A501" s="262">
        <v>810889</v>
      </c>
      <c r="B501" s="263" t="s">
        <v>2572</v>
      </c>
      <c r="C501" s="265" t="s">
        <v>159</v>
      </c>
      <c r="D501" s="265" t="s">
        <v>425</v>
      </c>
      <c r="E501" s="265" t="s">
        <v>259</v>
      </c>
      <c r="F501" s="264">
        <v>35431</v>
      </c>
      <c r="G501" s="263" t="s">
        <v>5421</v>
      </c>
      <c r="H501" s="263" t="s">
        <v>562</v>
      </c>
      <c r="I501" s="260" t="s">
        <v>711</v>
      </c>
      <c r="N501" s="260">
        <v>900</v>
      </c>
    </row>
    <row r="502" spans="1:14" ht="18.75">
      <c r="A502" s="262">
        <v>810893</v>
      </c>
      <c r="B502" s="263" t="s">
        <v>2575</v>
      </c>
      <c r="C502" s="263" t="s">
        <v>140</v>
      </c>
      <c r="D502" s="266" t="s">
        <v>874</v>
      </c>
      <c r="E502" s="263" t="s">
        <v>259</v>
      </c>
      <c r="F502" s="264">
        <v>35226</v>
      </c>
      <c r="G502" s="263" t="s">
        <v>549</v>
      </c>
      <c r="H502" s="263" t="s">
        <v>562</v>
      </c>
      <c r="I502" s="260" t="s">
        <v>711</v>
      </c>
      <c r="N502" s="260">
        <v>900</v>
      </c>
    </row>
    <row r="503" spans="1:14" ht="18.75">
      <c r="A503" s="262">
        <v>810896</v>
      </c>
      <c r="B503" s="263" t="s">
        <v>2576</v>
      </c>
      <c r="C503" s="265" t="s">
        <v>77</v>
      </c>
      <c r="D503" s="265" t="s">
        <v>2577</v>
      </c>
      <c r="E503" s="265" t="s">
        <v>260</v>
      </c>
      <c r="F503" s="264">
        <v>34700</v>
      </c>
      <c r="G503" s="263" t="s">
        <v>624</v>
      </c>
      <c r="H503" s="263" t="s">
        <v>562</v>
      </c>
      <c r="I503" s="260" t="s">
        <v>711</v>
      </c>
      <c r="N503" s="260">
        <v>900</v>
      </c>
    </row>
    <row r="504" spans="1:14" ht="18.75">
      <c r="A504" s="262">
        <v>810898</v>
      </c>
      <c r="B504" s="263" t="s">
        <v>2579</v>
      </c>
      <c r="C504" s="263" t="s">
        <v>113</v>
      </c>
      <c r="D504" s="263" t="s">
        <v>815</v>
      </c>
      <c r="E504" s="263" t="s">
        <v>260</v>
      </c>
      <c r="F504" s="264">
        <v>34847</v>
      </c>
      <c r="G504" s="263" t="s">
        <v>615</v>
      </c>
      <c r="H504" s="263" t="s">
        <v>562</v>
      </c>
      <c r="I504" s="260" t="s">
        <v>711</v>
      </c>
      <c r="N504" s="260">
        <v>900</v>
      </c>
    </row>
    <row r="505" spans="1:14" ht="18.75">
      <c r="A505" s="262">
        <v>810899</v>
      </c>
      <c r="B505" s="263" t="s">
        <v>2580</v>
      </c>
      <c r="C505" s="263" t="s">
        <v>984</v>
      </c>
      <c r="D505" s="263" t="s">
        <v>2581</v>
      </c>
      <c r="E505" s="263" t="s">
        <v>260</v>
      </c>
      <c r="F505" s="264">
        <v>33130</v>
      </c>
      <c r="G505" s="263" t="s">
        <v>5269</v>
      </c>
      <c r="H505" s="263" t="s">
        <v>562</v>
      </c>
      <c r="I505" s="260" t="s">
        <v>711</v>
      </c>
      <c r="N505" s="260">
        <v>900</v>
      </c>
    </row>
    <row r="506" spans="1:14" ht="18.75">
      <c r="A506" s="262">
        <v>810900</v>
      </c>
      <c r="B506" s="263" t="s">
        <v>2582</v>
      </c>
      <c r="C506" s="263" t="s">
        <v>1864</v>
      </c>
      <c r="D506" s="263" t="s">
        <v>1270</v>
      </c>
      <c r="E506" s="263" t="s">
        <v>259</v>
      </c>
      <c r="F506" s="264">
        <v>32874</v>
      </c>
      <c r="G506" s="263" t="s">
        <v>549</v>
      </c>
      <c r="H506" s="263" t="s">
        <v>562</v>
      </c>
      <c r="I506" s="260" t="s">
        <v>711</v>
      </c>
      <c r="N506" s="260">
        <v>900</v>
      </c>
    </row>
    <row r="507" spans="1:14" ht="18.75">
      <c r="A507" s="262">
        <v>810902</v>
      </c>
      <c r="B507" s="263" t="s">
        <v>2583</v>
      </c>
      <c r="C507" s="263" t="s">
        <v>979</v>
      </c>
      <c r="D507" s="263" t="s">
        <v>376</v>
      </c>
      <c r="E507" s="263" t="s">
        <v>260</v>
      </c>
      <c r="F507" s="264">
        <v>32830</v>
      </c>
      <c r="G507" s="263" t="s">
        <v>612</v>
      </c>
      <c r="H507" s="263" t="s">
        <v>562</v>
      </c>
      <c r="I507" s="260" t="s">
        <v>711</v>
      </c>
      <c r="N507" s="260">
        <v>900</v>
      </c>
    </row>
    <row r="508" spans="1:14" ht="18.75">
      <c r="A508" s="262">
        <v>810905</v>
      </c>
      <c r="B508" s="263" t="s">
        <v>2587</v>
      </c>
      <c r="C508" s="265" t="s">
        <v>2588</v>
      </c>
      <c r="D508" s="265" t="s">
        <v>473</v>
      </c>
      <c r="E508" s="265" t="s">
        <v>260</v>
      </c>
      <c r="F508" s="264" t="s">
        <v>5560</v>
      </c>
      <c r="G508" s="263" t="s">
        <v>5246</v>
      </c>
      <c r="H508" s="263" t="s">
        <v>562</v>
      </c>
      <c r="I508" s="260" t="s">
        <v>711</v>
      </c>
      <c r="N508" s="260">
        <v>900</v>
      </c>
    </row>
    <row r="509" spans="1:14" ht="18.75">
      <c r="A509" s="262">
        <v>810912</v>
      </c>
      <c r="B509" s="263" t="s">
        <v>2591</v>
      </c>
      <c r="C509" s="263" t="s">
        <v>144</v>
      </c>
      <c r="D509" s="263" t="s">
        <v>1472</v>
      </c>
      <c r="E509" s="263" t="s">
        <v>259</v>
      </c>
      <c r="F509" s="264">
        <v>35431</v>
      </c>
      <c r="G509" s="263" t="s">
        <v>4334</v>
      </c>
      <c r="H509" s="263" t="s">
        <v>562</v>
      </c>
      <c r="I509" s="260" t="s">
        <v>711</v>
      </c>
      <c r="N509" s="260">
        <v>900</v>
      </c>
    </row>
    <row r="510" spans="1:14" ht="18.75">
      <c r="A510" s="262">
        <v>810913</v>
      </c>
      <c r="B510" s="263" t="s">
        <v>2592</v>
      </c>
      <c r="C510" s="263" t="s">
        <v>1031</v>
      </c>
      <c r="D510" s="263" t="s">
        <v>847</v>
      </c>
      <c r="E510" s="263" t="s">
        <v>259</v>
      </c>
      <c r="F510" s="264">
        <v>35796</v>
      </c>
      <c r="G510" s="263" t="s">
        <v>549</v>
      </c>
      <c r="H510" s="263" t="s">
        <v>562</v>
      </c>
      <c r="I510" s="260" t="s">
        <v>711</v>
      </c>
      <c r="N510" s="260">
        <v>900</v>
      </c>
    </row>
    <row r="511" spans="1:14" ht="18.75">
      <c r="A511" s="262">
        <v>810915</v>
      </c>
      <c r="B511" s="263" t="s">
        <v>2593</v>
      </c>
      <c r="C511" s="263" t="s">
        <v>2594</v>
      </c>
      <c r="D511" s="263" t="s">
        <v>349</v>
      </c>
      <c r="E511" s="263" t="s">
        <v>260</v>
      </c>
      <c r="F511" s="264">
        <v>35937</v>
      </c>
      <c r="G511" s="263" t="s">
        <v>5364</v>
      </c>
      <c r="H511" s="263" t="s">
        <v>562</v>
      </c>
      <c r="I511" s="260" t="s">
        <v>711</v>
      </c>
      <c r="N511" s="260">
        <v>900</v>
      </c>
    </row>
    <row r="512" spans="1:14" ht="18.75">
      <c r="A512" s="262">
        <v>810918</v>
      </c>
      <c r="B512" s="263" t="s">
        <v>2597</v>
      </c>
      <c r="C512" s="263" t="s">
        <v>1808</v>
      </c>
      <c r="D512" s="263" t="s">
        <v>387</v>
      </c>
      <c r="E512" s="263" t="s">
        <v>259</v>
      </c>
      <c r="F512" s="264">
        <v>35579</v>
      </c>
      <c r="G512" s="263" t="s">
        <v>663</v>
      </c>
      <c r="H512" s="263" t="s">
        <v>562</v>
      </c>
      <c r="I512" s="260" t="s">
        <v>711</v>
      </c>
      <c r="N512" s="260">
        <v>900</v>
      </c>
    </row>
    <row r="513" spans="1:14" ht="18.75">
      <c r="A513" s="262">
        <v>810920</v>
      </c>
      <c r="B513" s="263" t="s">
        <v>2598</v>
      </c>
      <c r="C513" s="263" t="s">
        <v>831</v>
      </c>
      <c r="D513" s="263" t="s">
        <v>347</v>
      </c>
      <c r="E513" s="263" t="s">
        <v>259</v>
      </c>
      <c r="F513" s="264">
        <v>35804</v>
      </c>
      <c r="G513" s="263" t="s">
        <v>549</v>
      </c>
      <c r="H513" s="263" t="s">
        <v>562</v>
      </c>
      <c r="I513" s="260" t="s">
        <v>711</v>
      </c>
      <c r="N513" s="260">
        <v>900</v>
      </c>
    </row>
    <row r="514" spans="1:14" ht="18.75">
      <c r="A514" s="262">
        <v>810921</v>
      </c>
      <c r="B514" s="263" t="s">
        <v>2599</v>
      </c>
      <c r="C514" s="263" t="s">
        <v>164</v>
      </c>
      <c r="D514" s="263" t="s">
        <v>389</v>
      </c>
      <c r="E514" s="263" t="s">
        <v>259</v>
      </c>
      <c r="F514" s="264">
        <v>35004</v>
      </c>
      <c r="G514" s="263" t="s">
        <v>5231</v>
      </c>
      <c r="H514" s="263" t="s">
        <v>562</v>
      </c>
      <c r="I514" s="260" t="s">
        <v>711</v>
      </c>
      <c r="N514" s="260">
        <v>900</v>
      </c>
    </row>
    <row r="515" spans="1:14" ht="18.75">
      <c r="A515" s="262">
        <v>810924</v>
      </c>
      <c r="B515" s="263" t="s">
        <v>2601</v>
      </c>
      <c r="C515" s="263" t="s">
        <v>81</v>
      </c>
      <c r="D515" s="263" t="s">
        <v>356</v>
      </c>
      <c r="E515" s="263" t="s">
        <v>259</v>
      </c>
      <c r="F515" s="264">
        <v>35930</v>
      </c>
      <c r="G515" s="263" t="s">
        <v>551</v>
      </c>
      <c r="H515" s="263" t="s">
        <v>562</v>
      </c>
      <c r="I515" s="260" t="s">
        <v>711</v>
      </c>
      <c r="N515" s="260">
        <v>900</v>
      </c>
    </row>
    <row r="516" spans="1:14" ht="18.75">
      <c r="A516" s="262">
        <v>810925</v>
      </c>
      <c r="B516" s="263" t="s">
        <v>2517</v>
      </c>
      <c r="C516" s="263" t="s">
        <v>156</v>
      </c>
      <c r="D516" s="263" t="s">
        <v>448</v>
      </c>
      <c r="E516" s="263" t="s">
        <v>259</v>
      </c>
      <c r="F516" s="264">
        <v>35244</v>
      </c>
      <c r="G516" s="263" t="s">
        <v>5563</v>
      </c>
      <c r="H516" s="263" t="s">
        <v>562</v>
      </c>
      <c r="I516" s="260" t="s">
        <v>711</v>
      </c>
      <c r="N516" s="260">
        <v>900</v>
      </c>
    </row>
    <row r="517" spans="1:14" ht="18.75">
      <c r="A517" s="262">
        <v>810926</v>
      </c>
      <c r="B517" s="263" t="s">
        <v>2602</v>
      </c>
      <c r="C517" s="263" t="s">
        <v>171</v>
      </c>
      <c r="D517" s="263" t="s">
        <v>2603</v>
      </c>
      <c r="E517" s="263" t="s">
        <v>259</v>
      </c>
      <c r="F517" s="264" t="s">
        <v>5564</v>
      </c>
      <c r="G517" s="263" t="s">
        <v>549</v>
      </c>
      <c r="H517" s="263" t="s">
        <v>562</v>
      </c>
      <c r="I517" s="260" t="s">
        <v>711</v>
      </c>
      <c r="N517" s="260">
        <v>900</v>
      </c>
    </row>
    <row r="518" spans="1:14" ht="18.75">
      <c r="A518" s="262">
        <v>810928</v>
      </c>
      <c r="B518" s="263" t="s">
        <v>2605</v>
      </c>
      <c r="C518" s="263" t="s">
        <v>79</v>
      </c>
      <c r="D518" s="263" t="s">
        <v>807</v>
      </c>
      <c r="E518" s="263" t="s">
        <v>259</v>
      </c>
      <c r="F518" s="264">
        <v>35065</v>
      </c>
      <c r="G518" s="263" t="s">
        <v>616</v>
      </c>
      <c r="H518" s="263" t="s">
        <v>562</v>
      </c>
      <c r="I518" s="260" t="s">
        <v>711</v>
      </c>
      <c r="N518" s="260">
        <v>900</v>
      </c>
    </row>
    <row r="519" spans="1:14" ht="18.75">
      <c r="A519" s="262">
        <v>810930</v>
      </c>
      <c r="B519" s="263" t="s">
        <v>2606</v>
      </c>
      <c r="C519" s="263" t="s">
        <v>700</v>
      </c>
      <c r="D519" s="263" t="s">
        <v>759</v>
      </c>
      <c r="E519" s="263" t="s">
        <v>259</v>
      </c>
      <c r="F519" s="264" t="s">
        <v>5565</v>
      </c>
      <c r="G519" s="263" t="s">
        <v>620</v>
      </c>
      <c r="H519" s="263" t="s">
        <v>562</v>
      </c>
      <c r="I519" s="260" t="s">
        <v>711</v>
      </c>
      <c r="N519" s="260">
        <v>900</v>
      </c>
    </row>
    <row r="520" spans="1:14" ht="18.75">
      <c r="A520" s="262">
        <v>810931</v>
      </c>
      <c r="B520" s="263" t="s">
        <v>2607</v>
      </c>
      <c r="C520" s="263" t="s">
        <v>79</v>
      </c>
      <c r="D520" s="263" t="s">
        <v>367</v>
      </c>
      <c r="E520" s="263" t="s">
        <v>259</v>
      </c>
      <c r="F520" s="264">
        <v>35728</v>
      </c>
      <c r="G520" s="263" t="s">
        <v>549</v>
      </c>
      <c r="H520" s="263" t="s">
        <v>562</v>
      </c>
      <c r="I520" s="260" t="s">
        <v>711</v>
      </c>
      <c r="N520" s="260">
        <v>900</v>
      </c>
    </row>
    <row r="521" spans="1:14" ht="18.75">
      <c r="A521" s="262">
        <v>810934</v>
      </c>
      <c r="B521" s="263" t="s">
        <v>2611</v>
      </c>
      <c r="C521" s="265" t="s">
        <v>1293</v>
      </c>
      <c r="D521" s="266" t="s">
        <v>2612</v>
      </c>
      <c r="E521" s="265" t="s">
        <v>260</v>
      </c>
      <c r="F521" s="266" t="s">
        <v>5566</v>
      </c>
      <c r="G521" s="263" t="s">
        <v>5212</v>
      </c>
      <c r="H521" s="263" t="s">
        <v>562</v>
      </c>
      <c r="I521" s="260" t="s">
        <v>711</v>
      </c>
      <c r="N521" s="260">
        <v>900</v>
      </c>
    </row>
    <row r="522" spans="1:14" ht="18.75">
      <c r="A522" s="262">
        <v>810935</v>
      </c>
      <c r="B522" s="263" t="s">
        <v>2613</v>
      </c>
      <c r="C522" s="263" t="s">
        <v>101</v>
      </c>
      <c r="D522" s="263" t="s">
        <v>364</v>
      </c>
      <c r="E522" s="263" t="s">
        <v>260</v>
      </c>
      <c r="F522" s="264">
        <v>35997</v>
      </c>
      <c r="G522" s="263" t="s">
        <v>612</v>
      </c>
      <c r="H522" s="263" t="s">
        <v>562</v>
      </c>
      <c r="I522" s="260" t="s">
        <v>711</v>
      </c>
      <c r="N522" s="260">
        <v>900</v>
      </c>
    </row>
    <row r="523" spans="1:14" ht="18.75">
      <c r="A523" s="262">
        <v>810936</v>
      </c>
      <c r="B523" s="263" t="s">
        <v>2614</v>
      </c>
      <c r="C523" s="263" t="s">
        <v>2615</v>
      </c>
      <c r="D523" s="263" t="s">
        <v>921</v>
      </c>
      <c r="E523" s="263" t="s">
        <v>260</v>
      </c>
      <c r="F523" s="264">
        <v>36161</v>
      </c>
      <c r="G523" s="263" t="s">
        <v>549</v>
      </c>
      <c r="H523" s="263" t="s">
        <v>562</v>
      </c>
      <c r="I523" s="260" t="s">
        <v>711</v>
      </c>
      <c r="N523" s="260">
        <v>900</v>
      </c>
    </row>
    <row r="524" spans="1:14" ht="18.75">
      <c r="A524" s="262">
        <v>810937</v>
      </c>
      <c r="B524" s="263" t="s">
        <v>2616</v>
      </c>
      <c r="C524" s="265" t="s">
        <v>106</v>
      </c>
      <c r="D524" s="265" t="s">
        <v>402</v>
      </c>
      <c r="E524" s="265" t="s">
        <v>260</v>
      </c>
      <c r="F524" s="264">
        <v>34817</v>
      </c>
      <c r="G524" s="263" t="s">
        <v>615</v>
      </c>
      <c r="H524" s="263" t="s">
        <v>562</v>
      </c>
      <c r="I524" s="260" t="s">
        <v>711</v>
      </c>
      <c r="N524" s="260">
        <v>900</v>
      </c>
    </row>
    <row r="525" spans="1:14" ht="18.75">
      <c r="A525" s="262">
        <v>810940</v>
      </c>
      <c r="B525" s="263" t="s">
        <v>2618</v>
      </c>
      <c r="C525" s="263" t="s">
        <v>216</v>
      </c>
      <c r="D525" s="263" t="s">
        <v>1100</v>
      </c>
      <c r="E525" s="263" t="s">
        <v>259</v>
      </c>
      <c r="F525" s="264">
        <v>30909</v>
      </c>
      <c r="G525" s="263" t="s">
        <v>5567</v>
      </c>
      <c r="H525" s="263" t="s">
        <v>562</v>
      </c>
      <c r="I525" s="260" t="s">
        <v>711</v>
      </c>
      <c r="N525" s="260">
        <v>900</v>
      </c>
    </row>
    <row r="526" spans="1:14" ht="18.75">
      <c r="A526" s="262">
        <v>810943</v>
      </c>
      <c r="B526" s="263" t="s">
        <v>2620</v>
      </c>
      <c r="C526" s="263" t="s">
        <v>169</v>
      </c>
      <c r="D526" s="263" t="s">
        <v>786</v>
      </c>
      <c r="E526" s="263" t="s">
        <v>260</v>
      </c>
      <c r="F526" s="264">
        <v>34846</v>
      </c>
      <c r="G526" s="263" t="s">
        <v>5568</v>
      </c>
      <c r="H526" s="263" t="s">
        <v>562</v>
      </c>
      <c r="I526" s="260" t="s">
        <v>711</v>
      </c>
      <c r="N526" s="260">
        <v>900</v>
      </c>
    </row>
    <row r="527" spans="1:14" ht="18.75">
      <c r="A527" s="262">
        <v>810945</v>
      </c>
      <c r="B527" s="263" t="s">
        <v>2622</v>
      </c>
      <c r="C527" s="263" t="s">
        <v>819</v>
      </c>
      <c r="D527" s="263" t="s">
        <v>375</v>
      </c>
      <c r="E527" s="263" t="s">
        <v>260</v>
      </c>
      <c r="F527" s="264">
        <v>32982</v>
      </c>
      <c r="G527" s="263" t="s">
        <v>549</v>
      </c>
      <c r="H527" s="263" t="s">
        <v>562</v>
      </c>
      <c r="I527" s="260" t="s">
        <v>711</v>
      </c>
      <c r="N527" s="260">
        <v>900</v>
      </c>
    </row>
    <row r="528" spans="1:14" ht="18.75">
      <c r="A528" s="262">
        <v>810946</v>
      </c>
      <c r="B528" s="263" t="s">
        <v>2623</v>
      </c>
      <c r="C528" s="263" t="s">
        <v>101</v>
      </c>
      <c r="D528" s="263" t="s">
        <v>991</v>
      </c>
      <c r="E528" s="263" t="s">
        <v>260</v>
      </c>
      <c r="F528" s="264">
        <v>32143</v>
      </c>
      <c r="G528" s="263" t="s">
        <v>612</v>
      </c>
      <c r="H528" s="263" t="s">
        <v>562</v>
      </c>
      <c r="I528" s="260" t="s">
        <v>711</v>
      </c>
      <c r="N528" s="260">
        <v>900</v>
      </c>
    </row>
    <row r="529" spans="1:14" ht="18.75">
      <c r="A529" s="262">
        <v>810947</v>
      </c>
      <c r="B529" s="263" t="s">
        <v>2624</v>
      </c>
      <c r="C529" s="265" t="s">
        <v>83</v>
      </c>
      <c r="D529" s="265" t="s">
        <v>2625</v>
      </c>
      <c r="E529" s="265" t="s">
        <v>260</v>
      </c>
      <c r="F529" s="264">
        <v>35065</v>
      </c>
      <c r="G529" s="263" t="s">
        <v>664</v>
      </c>
      <c r="H529" s="263" t="s">
        <v>562</v>
      </c>
      <c r="I529" s="260" t="s">
        <v>711</v>
      </c>
      <c r="N529" s="260">
        <v>900</v>
      </c>
    </row>
    <row r="530" spans="1:14" ht="18.75">
      <c r="A530" s="262">
        <v>810951</v>
      </c>
      <c r="B530" s="263" t="s">
        <v>2626</v>
      </c>
      <c r="C530" s="263" t="s">
        <v>79</v>
      </c>
      <c r="D530" s="263" t="s">
        <v>710</v>
      </c>
      <c r="E530" s="263" t="s">
        <v>260</v>
      </c>
      <c r="F530" s="264">
        <v>35796</v>
      </c>
      <c r="G530" s="263" t="s">
        <v>5273</v>
      </c>
      <c r="H530" s="263" t="s">
        <v>562</v>
      </c>
      <c r="I530" s="260" t="s">
        <v>711</v>
      </c>
      <c r="N530" s="260">
        <v>900</v>
      </c>
    </row>
    <row r="531" spans="1:14" ht="18.75">
      <c r="A531" s="262">
        <v>810952</v>
      </c>
      <c r="B531" s="263" t="s">
        <v>2627</v>
      </c>
      <c r="C531" s="263" t="s">
        <v>103</v>
      </c>
      <c r="D531" s="263" t="s">
        <v>435</v>
      </c>
      <c r="E531" s="263" t="s">
        <v>260</v>
      </c>
      <c r="F531" s="264">
        <v>35439</v>
      </c>
      <c r="G531" s="263" t="s">
        <v>549</v>
      </c>
      <c r="H531" s="263" t="s">
        <v>562</v>
      </c>
      <c r="I531" s="260" t="s">
        <v>711</v>
      </c>
      <c r="N531" s="260">
        <v>900</v>
      </c>
    </row>
    <row r="532" spans="1:14" ht="18.75">
      <c r="A532" s="262">
        <v>810955</v>
      </c>
      <c r="B532" s="263" t="s">
        <v>2628</v>
      </c>
      <c r="C532" s="263" t="s">
        <v>74</v>
      </c>
      <c r="D532" s="263" t="s">
        <v>328</v>
      </c>
      <c r="E532" s="263" t="s">
        <v>259</v>
      </c>
      <c r="F532" s="264">
        <v>35200</v>
      </c>
      <c r="G532" s="263" t="s">
        <v>549</v>
      </c>
      <c r="H532" s="263" t="s">
        <v>562</v>
      </c>
      <c r="I532" s="260" t="s">
        <v>711</v>
      </c>
      <c r="N532" s="260">
        <v>900</v>
      </c>
    </row>
    <row r="533" spans="1:14" ht="18.75">
      <c r="A533" s="262">
        <v>810956</v>
      </c>
      <c r="B533" s="263" t="s">
        <v>2629</v>
      </c>
      <c r="C533" s="263" t="s">
        <v>2630</v>
      </c>
      <c r="D533" s="263" t="s">
        <v>2631</v>
      </c>
      <c r="E533" s="263" t="s">
        <v>259</v>
      </c>
      <c r="F533" s="264">
        <v>35749</v>
      </c>
      <c r="G533" s="263" t="s">
        <v>5540</v>
      </c>
      <c r="H533" s="263" t="s">
        <v>562</v>
      </c>
      <c r="I533" s="260" t="s">
        <v>711</v>
      </c>
      <c r="N533" s="260">
        <v>900</v>
      </c>
    </row>
    <row r="534" spans="1:14" ht="18.75">
      <c r="A534" s="262">
        <v>810957</v>
      </c>
      <c r="B534" s="263" t="s">
        <v>2632</v>
      </c>
      <c r="C534" s="263" t="s">
        <v>200</v>
      </c>
      <c r="D534" s="263" t="s">
        <v>710</v>
      </c>
      <c r="E534" s="263" t="s">
        <v>259</v>
      </c>
      <c r="F534" s="264">
        <v>31048</v>
      </c>
      <c r="G534" s="263" t="s">
        <v>5231</v>
      </c>
      <c r="H534" s="263" t="s">
        <v>562</v>
      </c>
      <c r="I534" s="260" t="s">
        <v>711</v>
      </c>
      <c r="N534" s="260">
        <v>900</v>
      </c>
    </row>
    <row r="535" spans="1:14" ht="18.75">
      <c r="A535" s="262">
        <v>810958</v>
      </c>
      <c r="B535" s="263" t="s">
        <v>2633</v>
      </c>
      <c r="C535" s="262" t="s">
        <v>157</v>
      </c>
      <c r="D535" s="262" t="s">
        <v>339</v>
      </c>
      <c r="E535" s="263" t="s">
        <v>259</v>
      </c>
      <c r="F535" s="264">
        <v>35431</v>
      </c>
      <c r="G535" s="263" t="s">
        <v>5268</v>
      </c>
      <c r="H535" s="263" t="s">
        <v>562</v>
      </c>
      <c r="I535" s="260" t="s">
        <v>711</v>
      </c>
      <c r="N535" s="260">
        <v>900</v>
      </c>
    </row>
    <row r="536" spans="1:14" ht="18.75">
      <c r="A536" s="262">
        <v>810962</v>
      </c>
      <c r="B536" s="263" t="s">
        <v>2637</v>
      </c>
      <c r="C536" s="263" t="s">
        <v>122</v>
      </c>
      <c r="D536" s="263" t="s">
        <v>447</v>
      </c>
      <c r="E536" s="263" t="s">
        <v>259</v>
      </c>
      <c r="F536" s="264">
        <v>1997</v>
      </c>
      <c r="G536" s="263" t="s">
        <v>549</v>
      </c>
      <c r="H536" s="263" t="s">
        <v>562</v>
      </c>
      <c r="I536" s="260" t="s">
        <v>711</v>
      </c>
      <c r="N536" s="260">
        <v>900</v>
      </c>
    </row>
    <row r="537" spans="1:14" ht="18.75">
      <c r="A537" s="262">
        <v>810964</v>
      </c>
      <c r="B537" s="263" t="s">
        <v>2638</v>
      </c>
      <c r="C537" s="263" t="s">
        <v>471</v>
      </c>
      <c r="D537" s="263" t="s">
        <v>358</v>
      </c>
      <c r="E537" s="263" t="s">
        <v>260</v>
      </c>
      <c r="F537" s="264" t="s">
        <v>5571</v>
      </c>
      <c r="G537" s="263" t="s">
        <v>5373</v>
      </c>
      <c r="H537" s="263" t="s">
        <v>562</v>
      </c>
      <c r="I537" s="260" t="s">
        <v>711</v>
      </c>
      <c r="N537" s="260">
        <v>900</v>
      </c>
    </row>
    <row r="538" spans="1:14" ht="18.75">
      <c r="A538" s="262">
        <v>810965</v>
      </c>
      <c r="B538" s="263" t="s">
        <v>2639</v>
      </c>
      <c r="C538" s="263" t="s">
        <v>79</v>
      </c>
      <c r="D538" s="263" t="s">
        <v>1606</v>
      </c>
      <c r="E538" s="263" t="s">
        <v>259</v>
      </c>
      <c r="F538" s="264" t="s">
        <v>5572</v>
      </c>
      <c r="G538" s="263" t="s">
        <v>5490</v>
      </c>
      <c r="H538" s="263" t="s">
        <v>562</v>
      </c>
      <c r="I538" s="260" t="s">
        <v>711</v>
      </c>
      <c r="N538" s="260">
        <v>900</v>
      </c>
    </row>
    <row r="539" spans="1:14" ht="18.75">
      <c r="A539" s="262">
        <v>810969</v>
      </c>
      <c r="B539" s="263" t="s">
        <v>2641</v>
      </c>
      <c r="C539" s="263" t="s">
        <v>1407</v>
      </c>
      <c r="D539" s="263" t="s">
        <v>358</v>
      </c>
      <c r="E539" s="263" t="s">
        <v>259</v>
      </c>
      <c r="F539" s="264">
        <v>35805</v>
      </c>
      <c r="G539" s="263" t="s">
        <v>569</v>
      </c>
      <c r="H539" s="263" t="s">
        <v>562</v>
      </c>
      <c r="I539" s="260" t="s">
        <v>711</v>
      </c>
      <c r="N539" s="260">
        <v>900</v>
      </c>
    </row>
    <row r="540" spans="1:14" ht="18.75">
      <c r="A540" s="262">
        <v>810971</v>
      </c>
      <c r="B540" s="263" t="s">
        <v>2642</v>
      </c>
      <c r="C540" s="263" t="s">
        <v>2643</v>
      </c>
      <c r="D540" s="263" t="s">
        <v>338</v>
      </c>
      <c r="E540" s="263" t="s">
        <v>259</v>
      </c>
      <c r="F540" s="264">
        <v>33684</v>
      </c>
      <c r="G540" s="263" t="s">
        <v>570</v>
      </c>
      <c r="H540" s="263" t="s">
        <v>562</v>
      </c>
      <c r="I540" s="260" t="s">
        <v>711</v>
      </c>
      <c r="N540" s="260">
        <v>900</v>
      </c>
    </row>
    <row r="541" spans="1:14" ht="18.75">
      <c r="A541" s="262">
        <v>810975</v>
      </c>
      <c r="B541" s="263" t="s">
        <v>2647</v>
      </c>
      <c r="C541" s="263" t="s">
        <v>79</v>
      </c>
      <c r="D541" s="263" t="s">
        <v>383</v>
      </c>
      <c r="E541" s="263" t="s">
        <v>259</v>
      </c>
      <c r="F541" s="264">
        <v>35431</v>
      </c>
      <c r="G541" s="263" t="s">
        <v>549</v>
      </c>
      <c r="H541" s="263" t="s">
        <v>562</v>
      </c>
      <c r="I541" s="260" t="s">
        <v>711</v>
      </c>
      <c r="N541" s="260">
        <v>900</v>
      </c>
    </row>
    <row r="542" spans="1:14" ht="18.75">
      <c r="A542" s="262">
        <v>810976</v>
      </c>
      <c r="B542" s="263" t="s">
        <v>2648</v>
      </c>
      <c r="C542" s="265" t="s">
        <v>1170</v>
      </c>
      <c r="D542" s="265" t="s">
        <v>1514</v>
      </c>
      <c r="E542" s="265" t="s">
        <v>260</v>
      </c>
      <c r="F542" s="264">
        <v>34769</v>
      </c>
      <c r="G542" s="263" t="s">
        <v>5224</v>
      </c>
      <c r="H542" s="263" t="s">
        <v>562</v>
      </c>
      <c r="I542" s="260" t="s">
        <v>711</v>
      </c>
      <c r="N542" s="260">
        <v>900</v>
      </c>
    </row>
    <row r="543" spans="1:14" ht="18.75">
      <c r="A543" s="262">
        <v>810977</v>
      </c>
      <c r="B543" s="263" t="s">
        <v>2649</v>
      </c>
      <c r="C543" s="263" t="s">
        <v>171</v>
      </c>
      <c r="D543" s="263" t="s">
        <v>336</v>
      </c>
      <c r="E543" s="263" t="s">
        <v>260</v>
      </c>
      <c r="F543" s="266">
        <v>1994</v>
      </c>
      <c r="G543" s="263">
        <v>0</v>
      </c>
      <c r="H543" s="263" t="s">
        <v>562</v>
      </c>
      <c r="I543" s="260" t="s">
        <v>711</v>
      </c>
      <c r="N543" s="260">
        <v>900</v>
      </c>
    </row>
    <row r="544" spans="1:14" ht="18.75">
      <c r="A544" s="262">
        <v>810978</v>
      </c>
      <c r="B544" s="263" t="s">
        <v>2650</v>
      </c>
      <c r="C544" s="263" t="s">
        <v>82</v>
      </c>
      <c r="D544" s="263" t="s">
        <v>352</v>
      </c>
      <c r="E544" s="263" t="s">
        <v>260</v>
      </c>
      <c r="F544" s="264">
        <v>33982</v>
      </c>
      <c r="G544" s="263" t="s">
        <v>613</v>
      </c>
      <c r="H544" s="263" t="s">
        <v>562</v>
      </c>
      <c r="I544" s="260" t="s">
        <v>711</v>
      </c>
      <c r="N544" s="260">
        <v>900</v>
      </c>
    </row>
    <row r="545" spans="1:14" ht="18.75">
      <c r="A545" s="262">
        <v>810979</v>
      </c>
      <c r="B545" s="263" t="s">
        <v>2651</v>
      </c>
      <c r="C545" s="263" t="s">
        <v>109</v>
      </c>
      <c r="D545" s="263" t="s">
        <v>858</v>
      </c>
      <c r="E545" s="263" t="s">
        <v>260</v>
      </c>
      <c r="F545" s="264">
        <v>29551</v>
      </c>
      <c r="G545" s="263" t="s">
        <v>612</v>
      </c>
      <c r="H545" s="263" t="s">
        <v>562</v>
      </c>
      <c r="I545" s="260" t="s">
        <v>711</v>
      </c>
      <c r="N545" s="260">
        <v>900</v>
      </c>
    </row>
    <row r="546" spans="1:14" ht="18.75">
      <c r="A546" s="262">
        <v>810980</v>
      </c>
      <c r="B546" s="263" t="s">
        <v>2652</v>
      </c>
      <c r="C546" s="263" t="s">
        <v>138</v>
      </c>
      <c r="D546" s="263" t="s">
        <v>337</v>
      </c>
      <c r="E546" s="263" t="s">
        <v>260</v>
      </c>
      <c r="F546" s="264" t="s">
        <v>5574</v>
      </c>
      <c r="G546" s="263" t="s">
        <v>549</v>
      </c>
      <c r="H546" s="263" t="s">
        <v>562</v>
      </c>
      <c r="I546" s="260" t="s">
        <v>711</v>
      </c>
      <c r="N546" s="260">
        <v>900</v>
      </c>
    </row>
    <row r="547" spans="1:14" ht="18.75">
      <c r="A547" s="262">
        <v>810983</v>
      </c>
      <c r="B547" s="263" t="s">
        <v>2656</v>
      </c>
      <c r="C547" s="263" t="s">
        <v>77</v>
      </c>
      <c r="D547" s="263" t="s">
        <v>389</v>
      </c>
      <c r="E547" s="263" t="s">
        <v>260</v>
      </c>
      <c r="F547" s="264">
        <v>34175</v>
      </c>
      <c r="G547" s="263" t="s">
        <v>612</v>
      </c>
      <c r="H547" s="263" t="s">
        <v>562</v>
      </c>
      <c r="I547" s="260" t="s">
        <v>711</v>
      </c>
      <c r="N547" s="260">
        <v>900</v>
      </c>
    </row>
    <row r="548" spans="1:14" ht="18.75">
      <c r="A548" s="262">
        <v>810985</v>
      </c>
      <c r="B548" s="263" t="s">
        <v>2657</v>
      </c>
      <c r="C548" s="265" t="s">
        <v>118</v>
      </c>
      <c r="D548" s="265" t="s">
        <v>371</v>
      </c>
      <c r="E548" s="265" t="s">
        <v>259</v>
      </c>
      <c r="F548" s="264">
        <v>35431</v>
      </c>
      <c r="G548" s="263" t="s">
        <v>620</v>
      </c>
      <c r="H548" s="263" t="s">
        <v>562</v>
      </c>
      <c r="I548" s="260" t="s">
        <v>711</v>
      </c>
      <c r="N548" s="260">
        <v>900</v>
      </c>
    </row>
    <row r="549" spans="1:14" ht="18.75">
      <c r="A549" s="262">
        <v>810989</v>
      </c>
      <c r="B549" s="263" t="s">
        <v>2661</v>
      </c>
      <c r="C549" s="263" t="s">
        <v>737</v>
      </c>
      <c r="D549" s="263" t="s">
        <v>1972</v>
      </c>
      <c r="E549" s="263" t="s">
        <v>259</v>
      </c>
      <c r="F549" s="264">
        <v>33331</v>
      </c>
      <c r="G549" s="263" t="s">
        <v>5576</v>
      </c>
      <c r="H549" s="263" t="s">
        <v>562</v>
      </c>
      <c r="I549" s="260" t="s">
        <v>711</v>
      </c>
      <c r="N549" s="260">
        <v>900</v>
      </c>
    </row>
    <row r="550" spans="1:14" ht="18.75">
      <c r="A550" s="262">
        <v>810993</v>
      </c>
      <c r="B550" s="263" t="s">
        <v>2663</v>
      </c>
      <c r="C550" s="265" t="s">
        <v>79</v>
      </c>
      <c r="D550" s="265" t="s">
        <v>2550</v>
      </c>
      <c r="E550" s="265" t="s">
        <v>259</v>
      </c>
      <c r="F550" s="264">
        <v>35031</v>
      </c>
      <c r="G550" s="263" t="s">
        <v>613</v>
      </c>
      <c r="H550" s="263" t="s">
        <v>562</v>
      </c>
      <c r="I550" s="260" t="s">
        <v>711</v>
      </c>
      <c r="N550" s="260">
        <v>900</v>
      </c>
    </row>
    <row r="551" spans="1:14" ht="18.75">
      <c r="A551" s="262">
        <v>810994</v>
      </c>
      <c r="B551" s="263" t="s">
        <v>2664</v>
      </c>
      <c r="C551" s="263" t="s">
        <v>83</v>
      </c>
      <c r="D551" s="263" t="s">
        <v>485</v>
      </c>
      <c r="E551" s="263" t="s">
        <v>259</v>
      </c>
      <c r="F551" s="264">
        <v>34865</v>
      </c>
      <c r="G551" s="263" t="s">
        <v>560</v>
      </c>
      <c r="H551" s="263" t="s">
        <v>562</v>
      </c>
      <c r="I551" s="260" t="s">
        <v>711</v>
      </c>
      <c r="N551" s="260">
        <v>900</v>
      </c>
    </row>
    <row r="552" spans="1:14" ht="18.75">
      <c r="A552" s="262">
        <v>810996</v>
      </c>
      <c r="B552" s="263" t="s">
        <v>2666</v>
      </c>
      <c r="C552" s="263" t="s">
        <v>74</v>
      </c>
      <c r="D552" s="263" t="s">
        <v>2667</v>
      </c>
      <c r="E552" s="263" t="s">
        <v>259</v>
      </c>
      <c r="F552" s="264">
        <v>35079</v>
      </c>
      <c r="G552" s="263" t="s">
        <v>5577</v>
      </c>
      <c r="H552" s="263" t="s">
        <v>562</v>
      </c>
      <c r="I552" s="260" t="s">
        <v>711</v>
      </c>
      <c r="N552" s="260">
        <v>900</v>
      </c>
    </row>
    <row r="553" spans="1:14" ht="18.75">
      <c r="A553" s="262">
        <v>810998</v>
      </c>
      <c r="B553" s="263" t="s">
        <v>2669</v>
      </c>
      <c r="C553" s="265" t="s">
        <v>129</v>
      </c>
      <c r="D553" s="265" t="s">
        <v>328</v>
      </c>
      <c r="E553" s="265" t="s">
        <v>259</v>
      </c>
      <c r="F553" s="264" t="s">
        <v>5374</v>
      </c>
      <c r="G553" s="263" t="s">
        <v>5432</v>
      </c>
      <c r="H553" s="263" t="s">
        <v>562</v>
      </c>
      <c r="I553" s="260" t="s">
        <v>711</v>
      </c>
      <c r="N553" s="260">
        <v>900</v>
      </c>
    </row>
    <row r="554" spans="1:14" ht="18.75">
      <c r="A554" s="262">
        <v>810999</v>
      </c>
      <c r="B554" s="263" t="s">
        <v>2670</v>
      </c>
      <c r="C554" s="263" t="s">
        <v>1843</v>
      </c>
      <c r="D554" s="263" t="s">
        <v>1472</v>
      </c>
      <c r="E554" s="263" t="s">
        <v>259</v>
      </c>
      <c r="F554" s="264">
        <v>24324</v>
      </c>
      <c r="G554" s="263" t="s">
        <v>549</v>
      </c>
      <c r="H554" s="263" t="s">
        <v>673</v>
      </c>
      <c r="I554" s="260" t="s">
        <v>711</v>
      </c>
      <c r="N554" s="260">
        <v>900</v>
      </c>
    </row>
    <row r="555" spans="1:14" ht="18.75">
      <c r="A555" s="262">
        <v>811000</v>
      </c>
      <c r="B555" s="263" t="s">
        <v>2671</v>
      </c>
      <c r="C555" s="263" t="s">
        <v>2672</v>
      </c>
      <c r="D555" s="263" t="s">
        <v>803</v>
      </c>
      <c r="E555" s="263" t="s">
        <v>259</v>
      </c>
      <c r="F555" s="264">
        <v>20484</v>
      </c>
      <c r="G555" s="263" t="s">
        <v>549</v>
      </c>
      <c r="H555" s="263" t="s">
        <v>562</v>
      </c>
      <c r="I555" s="260" t="s">
        <v>711</v>
      </c>
      <c r="N555" s="260">
        <v>900</v>
      </c>
    </row>
    <row r="556" spans="1:14" ht="18.75">
      <c r="A556" s="262">
        <v>811003</v>
      </c>
      <c r="B556" s="263" t="s">
        <v>2674</v>
      </c>
      <c r="C556" s="263" t="s">
        <v>103</v>
      </c>
      <c r="D556" s="263" t="s">
        <v>394</v>
      </c>
      <c r="E556" s="263" t="s">
        <v>259</v>
      </c>
      <c r="F556" s="264">
        <v>33080</v>
      </c>
      <c r="G556" s="263" t="s">
        <v>549</v>
      </c>
      <c r="H556" s="263" t="s">
        <v>562</v>
      </c>
      <c r="I556" s="260" t="s">
        <v>711</v>
      </c>
      <c r="N556" s="260">
        <v>900</v>
      </c>
    </row>
    <row r="557" spans="1:14" ht="18.75">
      <c r="A557" s="262">
        <v>811005</v>
      </c>
      <c r="B557" s="263" t="s">
        <v>2675</v>
      </c>
      <c r="C557" s="265" t="s">
        <v>78</v>
      </c>
      <c r="D557" s="265" t="s">
        <v>2516</v>
      </c>
      <c r="E557" s="265" t="s">
        <v>260</v>
      </c>
      <c r="F557" s="266">
        <v>34336</v>
      </c>
      <c r="G557" s="266" t="s">
        <v>5212</v>
      </c>
      <c r="H557" s="263" t="s">
        <v>562</v>
      </c>
      <c r="I557" s="260" t="s">
        <v>711</v>
      </c>
      <c r="N557" s="260">
        <v>900</v>
      </c>
    </row>
    <row r="558" spans="1:14" ht="18.75">
      <c r="A558" s="262">
        <v>811006</v>
      </c>
      <c r="B558" s="263" t="s">
        <v>2676</v>
      </c>
      <c r="C558" s="263" t="s">
        <v>78</v>
      </c>
      <c r="D558" s="263" t="s">
        <v>473</v>
      </c>
      <c r="E558" s="263" t="s">
        <v>259</v>
      </c>
      <c r="F558" s="264">
        <v>34516</v>
      </c>
      <c r="G558" s="263" t="s">
        <v>5578</v>
      </c>
      <c r="H558" s="263" t="s">
        <v>562</v>
      </c>
      <c r="I558" s="260" t="s">
        <v>711</v>
      </c>
      <c r="N558" s="260">
        <v>900</v>
      </c>
    </row>
    <row r="559" spans="1:14" ht="18.75">
      <c r="A559" s="262">
        <v>811007</v>
      </c>
      <c r="B559" s="263" t="s">
        <v>2677</v>
      </c>
      <c r="C559" s="263" t="s">
        <v>212</v>
      </c>
      <c r="D559" s="263" t="s">
        <v>469</v>
      </c>
      <c r="E559" s="263" t="s">
        <v>260</v>
      </c>
      <c r="F559" s="264">
        <v>32325</v>
      </c>
      <c r="G559" s="263" t="s">
        <v>549</v>
      </c>
      <c r="H559" s="263" t="s">
        <v>562</v>
      </c>
      <c r="I559" s="260" t="s">
        <v>711</v>
      </c>
      <c r="N559" s="260">
        <v>900</v>
      </c>
    </row>
    <row r="560" spans="1:14" ht="18.75">
      <c r="A560" s="262">
        <v>811011</v>
      </c>
      <c r="B560" s="263" t="s">
        <v>2683</v>
      </c>
      <c r="C560" s="263" t="s">
        <v>118</v>
      </c>
      <c r="D560" s="263" t="s">
        <v>921</v>
      </c>
      <c r="E560" s="263" t="s">
        <v>259</v>
      </c>
      <c r="F560" s="264">
        <v>34354</v>
      </c>
      <c r="G560" s="263" t="s">
        <v>663</v>
      </c>
      <c r="H560" s="263" t="s">
        <v>562</v>
      </c>
      <c r="I560" s="260" t="s">
        <v>711</v>
      </c>
      <c r="N560" s="260">
        <v>900</v>
      </c>
    </row>
    <row r="561" spans="1:14" ht="18.75">
      <c r="A561" s="262">
        <v>811013</v>
      </c>
      <c r="B561" s="263" t="s">
        <v>2685</v>
      </c>
      <c r="C561" s="263" t="s">
        <v>937</v>
      </c>
      <c r="D561" s="263" t="s">
        <v>328</v>
      </c>
      <c r="E561" s="263" t="s">
        <v>259</v>
      </c>
      <c r="F561" s="264" t="s">
        <v>5580</v>
      </c>
      <c r="G561" s="263" t="s">
        <v>565</v>
      </c>
      <c r="H561" s="263" t="s">
        <v>562</v>
      </c>
      <c r="I561" s="260" t="s">
        <v>711</v>
      </c>
      <c r="N561" s="260">
        <v>900</v>
      </c>
    </row>
    <row r="562" spans="1:14" ht="18.75">
      <c r="A562" s="262">
        <v>811015</v>
      </c>
      <c r="B562" s="263" t="s">
        <v>2686</v>
      </c>
      <c r="C562" s="265" t="s">
        <v>2687</v>
      </c>
      <c r="D562" s="265" t="s">
        <v>352</v>
      </c>
      <c r="E562" s="265" t="s">
        <v>259</v>
      </c>
      <c r="F562" s="266" t="s">
        <v>5581</v>
      </c>
      <c r="G562" s="263" t="s">
        <v>549</v>
      </c>
      <c r="H562" s="263" t="s">
        <v>562</v>
      </c>
      <c r="I562" s="260" t="s">
        <v>711</v>
      </c>
      <c r="N562" s="260">
        <v>900</v>
      </c>
    </row>
    <row r="563" spans="1:14" ht="18.75">
      <c r="A563" s="262">
        <v>811017</v>
      </c>
      <c r="B563" s="263" t="s">
        <v>2689</v>
      </c>
      <c r="C563" s="262" t="s">
        <v>155</v>
      </c>
      <c r="D563" s="262" t="s">
        <v>343</v>
      </c>
      <c r="E563" s="263" t="s">
        <v>259</v>
      </c>
      <c r="F563" s="264">
        <v>35432</v>
      </c>
      <c r="G563" s="263" t="s">
        <v>549</v>
      </c>
      <c r="H563" s="263" t="s">
        <v>562</v>
      </c>
      <c r="I563" s="260" t="s">
        <v>711</v>
      </c>
      <c r="N563" s="260">
        <v>900</v>
      </c>
    </row>
    <row r="564" spans="1:14" ht="18.75">
      <c r="A564" s="262">
        <v>811019</v>
      </c>
      <c r="B564" s="263" t="s">
        <v>2690</v>
      </c>
      <c r="C564" s="263" t="s">
        <v>2691</v>
      </c>
      <c r="D564" s="263" t="s">
        <v>384</v>
      </c>
      <c r="E564" s="263" t="s">
        <v>259</v>
      </c>
      <c r="F564" s="266" t="s">
        <v>5582</v>
      </c>
      <c r="G564" s="266" t="s">
        <v>549</v>
      </c>
      <c r="H564" s="263" t="s">
        <v>6025</v>
      </c>
      <c r="I564" s="260" t="s">
        <v>711</v>
      </c>
      <c r="N564" s="260">
        <v>900</v>
      </c>
    </row>
    <row r="565" spans="1:14" ht="18.75">
      <c r="A565" s="262">
        <v>811020</v>
      </c>
      <c r="B565" s="263" t="s">
        <v>2692</v>
      </c>
      <c r="C565" s="263" t="s">
        <v>75</v>
      </c>
      <c r="D565" s="263" t="s">
        <v>2693</v>
      </c>
      <c r="E565" s="263" t="s">
        <v>259</v>
      </c>
      <c r="F565" s="264">
        <v>35142</v>
      </c>
      <c r="G565" s="263" t="s">
        <v>617</v>
      </c>
      <c r="H565" s="263" t="s">
        <v>562</v>
      </c>
      <c r="I565" s="260" t="s">
        <v>711</v>
      </c>
      <c r="N565" s="260">
        <v>900</v>
      </c>
    </row>
    <row r="566" spans="1:14" ht="18.75">
      <c r="A566" s="262">
        <v>811021</v>
      </c>
      <c r="B566" s="263" t="s">
        <v>2694</v>
      </c>
      <c r="C566" s="263" t="s">
        <v>2695</v>
      </c>
      <c r="D566" s="263" t="s">
        <v>2696</v>
      </c>
      <c r="E566" s="263" t="s">
        <v>259</v>
      </c>
      <c r="F566" s="266">
        <v>1985</v>
      </c>
      <c r="G566" s="266" t="s">
        <v>549</v>
      </c>
      <c r="H566" s="263" t="s">
        <v>562</v>
      </c>
      <c r="I566" s="260" t="s">
        <v>711</v>
      </c>
      <c r="N566" s="260">
        <v>900</v>
      </c>
    </row>
    <row r="567" spans="1:14" ht="18.75">
      <c r="A567" s="262">
        <v>811023</v>
      </c>
      <c r="B567" s="263" t="s">
        <v>2698</v>
      </c>
      <c r="C567" s="263" t="s">
        <v>1350</v>
      </c>
      <c r="D567" s="263" t="s">
        <v>717</v>
      </c>
      <c r="E567" s="263" t="s">
        <v>259</v>
      </c>
      <c r="F567" s="266">
        <v>34779</v>
      </c>
      <c r="G567" s="266" t="s">
        <v>612</v>
      </c>
      <c r="H567" s="263" t="s">
        <v>673</v>
      </c>
      <c r="I567" s="260" t="s">
        <v>711</v>
      </c>
      <c r="N567" s="260">
        <v>900</v>
      </c>
    </row>
    <row r="568" spans="1:14" ht="18.75">
      <c r="A568" s="262">
        <v>811025</v>
      </c>
      <c r="B568" s="263" t="s">
        <v>2700</v>
      </c>
      <c r="C568" s="263" t="s">
        <v>81</v>
      </c>
      <c r="D568" s="263" t="s">
        <v>405</v>
      </c>
      <c r="E568" s="263" t="s">
        <v>259</v>
      </c>
      <c r="F568" s="264">
        <v>35460</v>
      </c>
      <c r="G568" s="263" t="s">
        <v>549</v>
      </c>
      <c r="H568" s="263" t="s">
        <v>562</v>
      </c>
      <c r="I568" s="260" t="s">
        <v>711</v>
      </c>
      <c r="N568" s="260">
        <v>900</v>
      </c>
    </row>
    <row r="569" spans="1:14" ht="18.75">
      <c r="A569" s="262">
        <v>811028</v>
      </c>
      <c r="B569" s="263" t="s">
        <v>2704</v>
      </c>
      <c r="C569" s="263" t="s">
        <v>81</v>
      </c>
      <c r="D569" s="263" t="s">
        <v>1024</v>
      </c>
      <c r="E569" s="263" t="s">
        <v>259</v>
      </c>
      <c r="F569" s="264" t="s">
        <v>5585</v>
      </c>
      <c r="G569" s="263" t="s">
        <v>549</v>
      </c>
      <c r="H569" s="263" t="s">
        <v>562</v>
      </c>
      <c r="I569" s="260" t="s">
        <v>711</v>
      </c>
      <c r="N569" s="260">
        <v>900</v>
      </c>
    </row>
    <row r="570" spans="1:14" ht="18.75">
      <c r="A570" s="262">
        <v>811036</v>
      </c>
      <c r="B570" s="263" t="s">
        <v>2710</v>
      </c>
      <c r="C570" s="263" t="s">
        <v>185</v>
      </c>
      <c r="D570" s="263" t="s">
        <v>1712</v>
      </c>
      <c r="E570" s="263" t="s">
        <v>259</v>
      </c>
      <c r="F570" s="264">
        <v>34431</v>
      </c>
      <c r="G570" s="263" t="s">
        <v>5248</v>
      </c>
      <c r="H570" s="263" t="s">
        <v>562</v>
      </c>
      <c r="I570" s="260" t="s">
        <v>711</v>
      </c>
      <c r="N570" s="260">
        <v>900</v>
      </c>
    </row>
    <row r="571" spans="1:14" ht="18.75">
      <c r="A571" s="262">
        <v>811045</v>
      </c>
      <c r="B571" s="263" t="s">
        <v>2715</v>
      </c>
      <c r="C571" s="263" t="s">
        <v>2716</v>
      </c>
      <c r="D571" s="263" t="s">
        <v>335</v>
      </c>
      <c r="E571" s="263" t="s">
        <v>260</v>
      </c>
      <c r="F571" s="264">
        <v>34242</v>
      </c>
      <c r="G571" s="263" t="s">
        <v>661</v>
      </c>
      <c r="H571" s="263" t="s">
        <v>562</v>
      </c>
      <c r="I571" s="260" t="s">
        <v>711</v>
      </c>
      <c r="N571" s="260">
        <v>900</v>
      </c>
    </row>
    <row r="572" spans="1:14" ht="18.75">
      <c r="A572" s="262">
        <v>811046</v>
      </c>
      <c r="B572" s="263" t="s">
        <v>2717</v>
      </c>
      <c r="C572" s="263" t="s">
        <v>129</v>
      </c>
      <c r="D572" s="263" t="s">
        <v>335</v>
      </c>
      <c r="E572" s="263" t="s">
        <v>260</v>
      </c>
      <c r="F572" s="264">
        <v>35515</v>
      </c>
      <c r="G572" s="263" t="s">
        <v>5589</v>
      </c>
      <c r="H572" s="263" t="s">
        <v>562</v>
      </c>
      <c r="I572" s="260" t="s">
        <v>711</v>
      </c>
      <c r="N572" s="260">
        <v>900</v>
      </c>
    </row>
    <row r="573" spans="1:14" ht="18.75">
      <c r="A573" s="262">
        <v>811054</v>
      </c>
      <c r="B573" s="263" t="s">
        <v>2724</v>
      </c>
      <c r="C573" s="265" t="s">
        <v>79</v>
      </c>
      <c r="D573" s="265" t="s">
        <v>352</v>
      </c>
      <c r="E573" s="265" t="s">
        <v>259</v>
      </c>
      <c r="F573" s="264">
        <v>35796</v>
      </c>
      <c r="G573" s="263" t="s">
        <v>551</v>
      </c>
      <c r="H573" s="263" t="s">
        <v>562</v>
      </c>
      <c r="I573" s="260" t="s">
        <v>711</v>
      </c>
      <c r="N573" s="260">
        <v>900</v>
      </c>
    </row>
    <row r="574" spans="1:14" ht="18.75">
      <c r="A574" s="262">
        <v>811055</v>
      </c>
      <c r="B574" s="263" t="s">
        <v>2725</v>
      </c>
      <c r="C574" s="263" t="s">
        <v>2726</v>
      </c>
      <c r="D574" s="263" t="s">
        <v>779</v>
      </c>
      <c r="E574" s="263" t="s">
        <v>260</v>
      </c>
      <c r="F574" s="264">
        <v>29313</v>
      </c>
      <c r="G574" s="263" t="s">
        <v>614</v>
      </c>
      <c r="H574" s="263" t="s">
        <v>673</v>
      </c>
      <c r="I574" s="260" t="s">
        <v>711</v>
      </c>
      <c r="N574" s="260">
        <v>900</v>
      </c>
    </row>
    <row r="575" spans="1:14" ht="18.75">
      <c r="A575" s="262">
        <v>811059</v>
      </c>
      <c r="B575" s="263" t="s">
        <v>2729</v>
      </c>
      <c r="C575" s="263" t="s">
        <v>1104</v>
      </c>
      <c r="D575" s="263" t="s">
        <v>342</v>
      </c>
      <c r="E575" s="263" t="s">
        <v>260</v>
      </c>
      <c r="F575" s="264">
        <v>34803</v>
      </c>
      <c r="G575" s="263" t="s">
        <v>549</v>
      </c>
      <c r="H575" s="263" t="s">
        <v>562</v>
      </c>
      <c r="I575" s="260" t="s">
        <v>711</v>
      </c>
      <c r="N575" s="260">
        <v>900</v>
      </c>
    </row>
    <row r="576" spans="1:14" ht="18.75">
      <c r="A576" s="262">
        <v>811062</v>
      </c>
      <c r="B576" s="263" t="s">
        <v>2730</v>
      </c>
      <c r="C576" s="263" t="s">
        <v>737</v>
      </c>
      <c r="D576" s="263" t="s">
        <v>1302</v>
      </c>
      <c r="E576" s="263" t="s">
        <v>259</v>
      </c>
      <c r="F576" s="264">
        <v>35859</v>
      </c>
      <c r="G576" s="263" t="s">
        <v>551</v>
      </c>
      <c r="H576" s="263" t="s">
        <v>562</v>
      </c>
      <c r="I576" s="260" t="s">
        <v>711</v>
      </c>
      <c r="N576" s="260">
        <v>900</v>
      </c>
    </row>
    <row r="577" spans="1:14" ht="18.75">
      <c r="A577" s="262">
        <v>811063</v>
      </c>
      <c r="B577" s="263" t="s">
        <v>2731</v>
      </c>
      <c r="C577" s="263" t="s">
        <v>831</v>
      </c>
      <c r="D577" s="263" t="s">
        <v>2732</v>
      </c>
      <c r="E577" s="263" t="s">
        <v>259</v>
      </c>
      <c r="F577" s="264" t="s">
        <v>5591</v>
      </c>
      <c r="G577" s="263" t="s">
        <v>5522</v>
      </c>
      <c r="H577" s="263" t="s">
        <v>562</v>
      </c>
      <c r="I577" s="260" t="s">
        <v>711</v>
      </c>
      <c r="N577" s="260">
        <v>900</v>
      </c>
    </row>
    <row r="578" spans="1:14" ht="18.75">
      <c r="A578" s="262">
        <v>811066</v>
      </c>
      <c r="B578" s="263" t="s">
        <v>2734</v>
      </c>
      <c r="C578" s="265" t="s">
        <v>1977</v>
      </c>
      <c r="D578" s="265" t="s">
        <v>430</v>
      </c>
      <c r="E578" s="265" t="s">
        <v>260</v>
      </c>
      <c r="F578" s="264">
        <v>34494</v>
      </c>
      <c r="G578" s="263" t="s">
        <v>637</v>
      </c>
      <c r="H578" s="263" t="s">
        <v>562</v>
      </c>
      <c r="I578" s="260" t="s">
        <v>711</v>
      </c>
      <c r="N578" s="260">
        <v>900</v>
      </c>
    </row>
    <row r="579" spans="1:14" ht="18.75">
      <c r="A579" s="262">
        <v>811067</v>
      </c>
      <c r="B579" s="263" t="s">
        <v>2735</v>
      </c>
      <c r="C579" s="263" t="s">
        <v>83</v>
      </c>
      <c r="D579" s="263" t="s">
        <v>404</v>
      </c>
      <c r="E579" s="263" t="s">
        <v>260</v>
      </c>
      <c r="F579" s="264">
        <v>35798</v>
      </c>
      <c r="G579" s="263" t="s">
        <v>612</v>
      </c>
      <c r="H579" s="263" t="s">
        <v>562</v>
      </c>
      <c r="I579" s="260" t="s">
        <v>711</v>
      </c>
      <c r="N579" s="260">
        <v>900</v>
      </c>
    </row>
    <row r="580" spans="1:14" ht="18.75">
      <c r="A580" s="262">
        <v>811068</v>
      </c>
      <c r="B580" s="263" t="s">
        <v>2736</v>
      </c>
      <c r="C580" s="263" t="s">
        <v>153</v>
      </c>
      <c r="D580" s="263" t="s">
        <v>2737</v>
      </c>
      <c r="E580" s="263" t="s">
        <v>260</v>
      </c>
      <c r="F580" s="264">
        <v>34700</v>
      </c>
      <c r="G580" s="263" t="s">
        <v>5293</v>
      </c>
      <c r="H580" s="263" t="s">
        <v>562</v>
      </c>
      <c r="I580" s="260" t="s">
        <v>711</v>
      </c>
      <c r="N580" s="260">
        <v>900</v>
      </c>
    </row>
    <row r="581" spans="1:14" ht="18.75">
      <c r="A581" s="262">
        <v>811072</v>
      </c>
      <c r="B581" s="263" t="s">
        <v>2740</v>
      </c>
      <c r="C581" s="263" t="s">
        <v>2741</v>
      </c>
      <c r="D581" s="263" t="s">
        <v>2018</v>
      </c>
      <c r="E581" s="263" t="s">
        <v>260</v>
      </c>
      <c r="F581" s="264">
        <v>33342</v>
      </c>
      <c r="G581" s="263" t="s">
        <v>612</v>
      </c>
      <c r="H581" s="263" t="s">
        <v>562</v>
      </c>
      <c r="I581" s="260" t="s">
        <v>711</v>
      </c>
      <c r="N581" s="260">
        <v>900</v>
      </c>
    </row>
    <row r="582" spans="1:14" ht="18.75">
      <c r="A582" s="262">
        <v>811073</v>
      </c>
      <c r="B582" s="263" t="s">
        <v>2742</v>
      </c>
      <c r="C582" s="263" t="s">
        <v>703</v>
      </c>
      <c r="D582" s="263" t="s">
        <v>343</v>
      </c>
      <c r="E582" s="263" t="s">
        <v>260</v>
      </c>
      <c r="F582" s="264">
        <v>33193</v>
      </c>
      <c r="G582" s="263" t="s">
        <v>646</v>
      </c>
      <c r="H582" s="263" t="s">
        <v>562</v>
      </c>
      <c r="I582" s="260" t="s">
        <v>711</v>
      </c>
      <c r="N582" s="260">
        <v>900</v>
      </c>
    </row>
    <row r="583" spans="1:14" ht="18.75">
      <c r="A583" s="262">
        <v>811074</v>
      </c>
      <c r="B583" s="263" t="s">
        <v>2743</v>
      </c>
      <c r="C583" s="263" t="s">
        <v>209</v>
      </c>
      <c r="D583" s="263" t="s">
        <v>395</v>
      </c>
      <c r="E583" s="263" t="s">
        <v>260</v>
      </c>
      <c r="F583" s="264">
        <v>32121</v>
      </c>
      <c r="G583" s="263" t="s">
        <v>5291</v>
      </c>
      <c r="H583" s="263" t="s">
        <v>562</v>
      </c>
      <c r="I583" s="260" t="s">
        <v>711</v>
      </c>
      <c r="N583" s="260">
        <v>900</v>
      </c>
    </row>
    <row r="584" spans="1:14" ht="18.75">
      <c r="A584" s="262">
        <v>811076</v>
      </c>
      <c r="B584" s="263" t="s">
        <v>2746</v>
      </c>
      <c r="C584" s="265" t="s">
        <v>702</v>
      </c>
      <c r="D584" s="265" t="s">
        <v>417</v>
      </c>
      <c r="E584" s="265" t="s">
        <v>260</v>
      </c>
      <c r="F584" s="264">
        <v>35084</v>
      </c>
      <c r="G584" s="263" t="s">
        <v>549</v>
      </c>
      <c r="H584" s="263" t="s">
        <v>562</v>
      </c>
      <c r="I584" s="260" t="s">
        <v>711</v>
      </c>
      <c r="N584" s="260">
        <v>900</v>
      </c>
    </row>
    <row r="585" spans="1:14" ht="18.75">
      <c r="A585" s="262">
        <v>811078</v>
      </c>
      <c r="B585" s="263" t="s">
        <v>2747</v>
      </c>
      <c r="C585" s="265" t="s">
        <v>2748</v>
      </c>
      <c r="D585" s="265" t="s">
        <v>388</v>
      </c>
      <c r="E585" s="265" t="s">
        <v>260</v>
      </c>
      <c r="F585" s="264">
        <v>35468</v>
      </c>
      <c r="G585" s="263" t="s">
        <v>5592</v>
      </c>
      <c r="H585" s="263" t="s">
        <v>562</v>
      </c>
      <c r="I585" s="260" t="s">
        <v>711</v>
      </c>
      <c r="N585" s="260">
        <v>900</v>
      </c>
    </row>
    <row r="586" spans="1:14" ht="18.75">
      <c r="A586" s="262">
        <v>811080</v>
      </c>
      <c r="B586" s="263" t="s">
        <v>2749</v>
      </c>
      <c r="C586" s="265" t="s">
        <v>702</v>
      </c>
      <c r="D586" s="265" t="s">
        <v>464</v>
      </c>
      <c r="E586" s="265" t="s">
        <v>259</v>
      </c>
      <c r="F586" s="264">
        <v>36161</v>
      </c>
      <c r="G586" s="263" t="s">
        <v>549</v>
      </c>
      <c r="H586" s="263" t="s">
        <v>562</v>
      </c>
      <c r="I586" s="260" t="s">
        <v>711</v>
      </c>
      <c r="N586" s="260">
        <v>900</v>
      </c>
    </row>
    <row r="587" spans="1:14" ht="18.75">
      <c r="A587" s="262">
        <v>811081</v>
      </c>
      <c r="B587" s="263" t="s">
        <v>2750</v>
      </c>
      <c r="C587" s="263" t="s">
        <v>79</v>
      </c>
      <c r="D587" s="263" t="s">
        <v>457</v>
      </c>
      <c r="E587" s="263" t="s">
        <v>260</v>
      </c>
      <c r="F587" s="264">
        <v>34554</v>
      </c>
      <c r="G587" s="263" t="s">
        <v>657</v>
      </c>
      <c r="H587" s="263" t="s">
        <v>562</v>
      </c>
      <c r="I587" s="260" t="s">
        <v>711</v>
      </c>
      <c r="N587" s="260">
        <v>900</v>
      </c>
    </row>
    <row r="588" spans="1:14" ht="18.75">
      <c r="A588" s="262">
        <v>811084</v>
      </c>
      <c r="B588" s="263" t="s">
        <v>2752</v>
      </c>
      <c r="C588" s="265" t="s">
        <v>2753</v>
      </c>
      <c r="D588" s="265" t="s">
        <v>338</v>
      </c>
      <c r="E588" s="265" t="s">
        <v>259</v>
      </c>
      <c r="F588" s="264">
        <v>36072</v>
      </c>
      <c r="G588" s="263" t="s">
        <v>5351</v>
      </c>
      <c r="H588" s="263" t="s">
        <v>562</v>
      </c>
      <c r="I588" s="260" t="s">
        <v>711</v>
      </c>
      <c r="N588" s="260">
        <v>900</v>
      </c>
    </row>
    <row r="589" spans="1:14" ht="18.75">
      <c r="A589" s="262">
        <v>811088</v>
      </c>
      <c r="B589" s="263" t="s">
        <v>1937</v>
      </c>
      <c r="C589" s="263" t="s">
        <v>119</v>
      </c>
      <c r="D589" s="263" t="s">
        <v>422</v>
      </c>
      <c r="E589" s="263" t="s">
        <v>259</v>
      </c>
      <c r="F589" s="264">
        <v>1995</v>
      </c>
      <c r="G589" s="263" t="s">
        <v>560</v>
      </c>
      <c r="H589" s="263" t="s">
        <v>562</v>
      </c>
      <c r="I589" s="260" t="s">
        <v>711</v>
      </c>
      <c r="N589" s="260">
        <v>900</v>
      </c>
    </row>
    <row r="590" spans="1:14" ht="18.75">
      <c r="A590" s="262">
        <v>811089</v>
      </c>
      <c r="B590" s="263" t="s">
        <v>2756</v>
      </c>
      <c r="C590" s="263" t="s">
        <v>79</v>
      </c>
      <c r="D590" s="263" t="s">
        <v>2096</v>
      </c>
      <c r="E590" s="263" t="s">
        <v>259</v>
      </c>
      <c r="F590" s="264">
        <v>30556</v>
      </c>
      <c r="G590" s="263" t="s">
        <v>563</v>
      </c>
      <c r="H590" s="263" t="s">
        <v>562</v>
      </c>
      <c r="I590" s="260" t="s">
        <v>711</v>
      </c>
      <c r="N590" s="260">
        <v>900</v>
      </c>
    </row>
    <row r="591" spans="1:14" ht="18.75">
      <c r="A591" s="262">
        <v>811091</v>
      </c>
      <c r="B591" s="263" t="s">
        <v>2757</v>
      </c>
      <c r="C591" s="265" t="s">
        <v>156</v>
      </c>
      <c r="D591" s="265" t="s">
        <v>2475</v>
      </c>
      <c r="E591" s="265" t="s">
        <v>259</v>
      </c>
      <c r="F591" s="264">
        <v>35074</v>
      </c>
      <c r="G591" s="263" t="s">
        <v>5213</v>
      </c>
      <c r="H591" s="263" t="s">
        <v>562</v>
      </c>
      <c r="I591" s="260" t="s">
        <v>711</v>
      </c>
      <c r="N591" s="260">
        <v>900</v>
      </c>
    </row>
    <row r="592" spans="1:14" ht="18.75">
      <c r="A592" s="262">
        <v>811094</v>
      </c>
      <c r="B592" s="263" t="s">
        <v>2760</v>
      </c>
      <c r="C592" s="263" t="s">
        <v>2761</v>
      </c>
      <c r="D592" s="263" t="s">
        <v>1896</v>
      </c>
      <c r="E592" s="263" t="s">
        <v>259</v>
      </c>
      <c r="F592" s="264" t="s">
        <v>5593</v>
      </c>
      <c r="G592" s="263" t="s">
        <v>549</v>
      </c>
      <c r="H592" s="263" t="s">
        <v>562</v>
      </c>
      <c r="I592" s="260" t="s">
        <v>711</v>
      </c>
      <c r="N592" s="260">
        <v>900</v>
      </c>
    </row>
    <row r="593" spans="1:14" ht="18.75">
      <c r="A593" s="262">
        <v>811095</v>
      </c>
      <c r="B593" s="263" t="s">
        <v>2762</v>
      </c>
      <c r="C593" s="265" t="s">
        <v>204</v>
      </c>
      <c r="D593" s="265" t="s">
        <v>369</v>
      </c>
      <c r="E593" s="265" t="s">
        <v>259</v>
      </c>
      <c r="F593" s="264" t="s">
        <v>5326</v>
      </c>
      <c r="G593" s="263" t="s">
        <v>549</v>
      </c>
      <c r="H593" s="263" t="s">
        <v>562</v>
      </c>
      <c r="I593" s="260" t="s">
        <v>711</v>
      </c>
      <c r="N593" s="260">
        <v>900</v>
      </c>
    </row>
    <row r="594" spans="1:14" ht="18.75">
      <c r="A594" s="262">
        <v>811097</v>
      </c>
      <c r="B594" s="263" t="s">
        <v>2763</v>
      </c>
      <c r="C594" s="263" t="s">
        <v>111</v>
      </c>
      <c r="D594" s="263" t="s">
        <v>2764</v>
      </c>
      <c r="E594" s="263" t="s">
        <v>260</v>
      </c>
      <c r="F594" s="264">
        <v>33583</v>
      </c>
      <c r="G594" s="263" t="s">
        <v>549</v>
      </c>
      <c r="H594" s="263" t="s">
        <v>562</v>
      </c>
      <c r="I594" s="260" t="s">
        <v>711</v>
      </c>
      <c r="N594" s="260">
        <v>900</v>
      </c>
    </row>
    <row r="595" spans="1:14" ht="18.75">
      <c r="A595" s="262">
        <v>811102</v>
      </c>
      <c r="B595" s="263" t="s">
        <v>2767</v>
      </c>
      <c r="C595" s="263" t="s">
        <v>1218</v>
      </c>
      <c r="D595" s="263" t="s">
        <v>2768</v>
      </c>
      <c r="E595" s="263" t="s">
        <v>260</v>
      </c>
      <c r="F595" s="264">
        <v>34973</v>
      </c>
      <c r="G595" s="263" t="s">
        <v>549</v>
      </c>
      <c r="H595" s="263" t="s">
        <v>562</v>
      </c>
      <c r="I595" s="260" t="s">
        <v>711</v>
      </c>
      <c r="N595" s="260">
        <v>900</v>
      </c>
    </row>
    <row r="596" spans="1:14" ht="18.75">
      <c r="A596" s="262">
        <v>811103</v>
      </c>
      <c r="B596" s="263" t="s">
        <v>2769</v>
      </c>
      <c r="C596" s="265" t="s">
        <v>2770</v>
      </c>
      <c r="D596" s="265" t="s">
        <v>358</v>
      </c>
      <c r="E596" s="265" t="s">
        <v>260</v>
      </c>
      <c r="F596" s="264" t="s">
        <v>5596</v>
      </c>
      <c r="G596" s="263" t="s">
        <v>549</v>
      </c>
      <c r="H596" s="263" t="s">
        <v>562</v>
      </c>
      <c r="I596" s="260" t="s">
        <v>711</v>
      </c>
      <c r="N596" s="260">
        <v>900</v>
      </c>
    </row>
    <row r="597" spans="1:14" ht="18.75">
      <c r="A597" s="262">
        <v>811108</v>
      </c>
      <c r="B597" s="263" t="s">
        <v>2774</v>
      </c>
      <c r="C597" s="263" t="s">
        <v>166</v>
      </c>
      <c r="D597" s="263" t="s">
        <v>2436</v>
      </c>
      <c r="E597" s="263" t="s">
        <v>259</v>
      </c>
      <c r="F597" s="264">
        <v>35744</v>
      </c>
      <c r="G597" s="263" t="s">
        <v>549</v>
      </c>
      <c r="H597" s="263" t="s">
        <v>562</v>
      </c>
      <c r="I597" s="260" t="s">
        <v>711</v>
      </c>
      <c r="N597" s="260">
        <v>900</v>
      </c>
    </row>
    <row r="598" spans="1:14" ht="18.75">
      <c r="A598" s="262">
        <v>811109</v>
      </c>
      <c r="B598" s="263" t="s">
        <v>2775</v>
      </c>
      <c r="C598" s="263" t="s">
        <v>131</v>
      </c>
      <c r="D598" s="263" t="s">
        <v>2776</v>
      </c>
      <c r="E598" s="265" t="s">
        <v>260</v>
      </c>
      <c r="F598" s="264">
        <v>35608</v>
      </c>
      <c r="G598" s="263" t="s">
        <v>5237</v>
      </c>
      <c r="H598" s="263" t="s">
        <v>562</v>
      </c>
      <c r="I598" s="260" t="s">
        <v>711</v>
      </c>
      <c r="N598" s="260">
        <v>900</v>
      </c>
    </row>
    <row r="599" spans="1:14" ht="18.75">
      <c r="A599" s="262">
        <v>811110</v>
      </c>
      <c r="B599" s="263" t="s">
        <v>2777</v>
      </c>
      <c r="C599" s="263" t="s">
        <v>1143</v>
      </c>
      <c r="D599" s="263" t="s">
        <v>343</v>
      </c>
      <c r="E599" s="263" t="s">
        <v>259</v>
      </c>
      <c r="F599" s="266">
        <v>31048</v>
      </c>
      <c r="G599" s="263" t="s">
        <v>5253</v>
      </c>
      <c r="H599" s="263" t="s">
        <v>562</v>
      </c>
      <c r="I599" s="260" t="s">
        <v>711</v>
      </c>
      <c r="N599" s="260">
        <v>900</v>
      </c>
    </row>
    <row r="600" spans="1:14" ht="18.75">
      <c r="A600" s="262">
        <v>811112</v>
      </c>
      <c r="B600" s="263" t="s">
        <v>2779</v>
      </c>
      <c r="C600" s="263" t="s">
        <v>79</v>
      </c>
      <c r="D600" s="263" t="s">
        <v>1514</v>
      </c>
      <c r="E600" s="263" t="s">
        <v>260</v>
      </c>
      <c r="F600" s="264">
        <v>30763</v>
      </c>
      <c r="G600" s="263" t="s">
        <v>612</v>
      </c>
      <c r="H600" s="263" t="s">
        <v>562</v>
      </c>
      <c r="I600" s="260" t="s">
        <v>711</v>
      </c>
      <c r="N600" s="260">
        <v>900</v>
      </c>
    </row>
    <row r="601" spans="1:14" ht="18.75">
      <c r="A601" s="262">
        <v>811113</v>
      </c>
      <c r="B601" s="263" t="s">
        <v>2780</v>
      </c>
      <c r="C601" s="265" t="s">
        <v>213</v>
      </c>
      <c r="D601" s="265" t="s">
        <v>352</v>
      </c>
      <c r="E601" s="265" t="s">
        <v>260</v>
      </c>
      <c r="F601" s="264">
        <v>32147</v>
      </c>
      <c r="G601" s="263" t="s">
        <v>5598</v>
      </c>
      <c r="H601" s="263" t="s">
        <v>562</v>
      </c>
      <c r="I601" s="260" t="s">
        <v>711</v>
      </c>
      <c r="N601" s="260">
        <v>900</v>
      </c>
    </row>
    <row r="602" spans="1:14" ht="18.75">
      <c r="A602" s="262">
        <v>811114</v>
      </c>
      <c r="B602" s="263" t="s">
        <v>2781</v>
      </c>
      <c r="C602" s="265" t="s">
        <v>218</v>
      </c>
      <c r="D602" s="265" t="s">
        <v>362</v>
      </c>
      <c r="E602" s="265" t="s">
        <v>260</v>
      </c>
      <c r="F602" s="264">
        <v>32594</v>
      </c>
      <c r="G602" s="263" t="s">
        <v>5534</v>
      </c>
      <c r="H602" s="263" t="s">
        <v>562</v>
      </c>
      <c r="I602" s="260" t="s">
        <v>711</v>
      </c>
      <c r="N602" s="260">
        <v>900</v>
      </c>
    </row>
    <row r="603" spans="1:14" ht="18.75">
      <c r="A603" s="262">
        <v>811121</v>
      </c>
      <c r="B603" s="263" t="s">
        <v>2787</v>
      </c>
      <c r="C603" s="263" t="s">
        <v>2788</v>
      </c>
      <c r="D603" s="263" t="s">
        <v>332</v>
      </c>
      <c r="E603" s="263" t="s">
        <v>260</v>
      </c>
      <c r="F603" s="264">
        <v>1998</v>
      </c>
      <c r="G603" s="263">
        <v>0</v>
      </c>
      <c r="H603" s="263" t="s">
        <v>562</v>
      </c>
      <c r="I603" s="260" t="s">
        <v>711</v>
      </c>
      <c r="N603" s="260">
        <v>900</v>
      </c>
    </row>
    <row r="604" spans="1:14" ht="18.75">
      <c r="A604" s="262">
        <v>811122</v>
      </c>
      <c r="B604" s="263" t="s">
        <v>2789</v>
      </c>
      <c r="C604" s="263" t="s">
        <v>2790</v>
      </c>
      <c r="D604" s="263" t="s">
        <v>447</v>
      </c>
      <c r="E604" s="263" t="s">
        <v>260</v>
      </c>
      <c r="F604" s="264">
        <v>33258</v>
      </c>
      <c r="G604" s="263" t="s">
        <v>5599</v>
      </c>
      <c r="H604" s="263" t="s">
        <v>562</v>
      </c>
      <c r="I604" s="260" t="s">
        <v>711</v>
      </c>
      <c r="N604" s="260">
        <v>900</v>
      </c>
    </row>
    <row r="605" spans="1:14" ht="18.75">
      <c r="A605" s="262">
        <v>811124</v>
      </c>
      <c r="B605" s="263" t="s">
        <v>2792</v>
      </c>
      <c r="C605" s="265" t="s">
        <v>2793</v>
      </c>
      <c r="D605" s="265" t="s">
        <v>1255</v>
      </c>
      <c r="E605" s="265" t="s">
        <v>260</v>
      </c>
      <c r="F605" s="264">
        <v>34000</v>
      </c>
      <c r="G605" s="263" t="s">
        <v>637</v>
      </c>
      <c r="H605" s="263" t="s">
        <v>562</v>
      </c>
      <c r="I605" s="260" t="s">
        <v>711</v>
      </c>
      <c r="N605" s="260">
        <v>900</v>
      </c>
    </row>
    <row r="606" spans="1:14" ht="18.75">
      <c r="A606" s="262">
        <v>811125</v>
      </c>
      <c r="B606" s="263" t="s">
        <v>2794</v>
      </c>
      <c r="C606" s="263" t="s">
        <v>1215</v>
      </c>
      <c r="D606" s="263" t="s">
        <v>400</v>
      </c>
      <c r="E606" s="263" t="s">
        <v>260</v>
      </c>
      <c r="F606" s="266">
        <v>35431</v>
      </c>
      <c r="G606" s="263" t="s">
        <v>5274</v>
      </c>
      <c r="H606" s="263" t="s">
        <v>673</v>
      </c>
      <c r="I606" s="260" t="s">
        <v>711</v>
      </c>
      <c r="N606" s="260">
        <v>900</v>
      </c>
    </row>
    <row r="607" spans="1:14" ht="18.75">
      <c r="A607" s="262">
        <v>811126</v>
      </c>
      <c r="B607" s="263" t="s">
        <v>2795</v>
      </c>
      <c r="C607" s="263" t="s">
        <v>88</v>
      </c>
      <c r="D607" s="263" t="s">
        <v>420</v>
      </c>
      <c r="E607" s="263" t="s">
        <v>260</v>
      </c>
      <c r="F607" s="264">
        <v>32681</v>
      </c>
      <c r="G607" s="267" t="s">
        <v>549</v>
      </c>
      <c r="H607" s="263" t="s">
        <v>562</v>
      </c>
      <c r="I607" s="260" t="s">
        <v>711</v>
      </c>
      <c r="N607" s="260">
        <v>900</v>
      </c>
    </row>
    <row r="608" spans="1:14" ht="18.75">
      <c r="A608" s="262">
        <v>811127</v>
      </c>
      <c r="B608" s="263" t="s">
        <v>2796</v>
      </c>
      <c r="C608" s="262" t="s">
        <v>103</v>
      </c>
      <c r="D608" s="262" t="s">
        <v>2797</v>
      </c>
      <c r="E608" s="263" t="s">
        <v>260</v>
      </c>
      <c r="F608" s="264" t="s">
        <v>5600</v>
      </c>
      <c r="G608" s="263" t="s">
        <v>549</v>
      </c>
      <c r="H608" s="263" t="s">
        <v>562</v>
      </c>
      <c r="I608" s="260" t="s">
        <v>711</v>
      </c>
      <c r="N608" s="260">
        <v>900</v>
      </c>
    </row>
    <row r="609" spans="1:14" ht="18.75">
      <c r="A609" s="262">
        <v>811130</v>
      </c>
      <c r="B609" s="263" t="s">
        <v>2799</v>
      </c>
      <c r="C609" s="263" t="s">
        <v>246</v>
      </c>
      <c r="D609" s="263" t="s">
        <v>1922</v>
      </c>
      <c r="E609" s="263" t="s">
        <v>260</v>
      </c>
      <c r="F609" s="264">
        <v>35704</v>
      </c>
      <c r="G609" s="263" t="s">
        <v>549</v>
      </c>
      <c r="H609" s="263" t="s">
        <v>562</v>
      </c>
      <c r="I609" s="260" t="s">
        <v>711</v>
      </c>
      <c r="N609" s="260">
        <v>900</v>
      </c>
    </row>
    <row r="610" spans="1:14" ht="18.75">
      <c r="A610" s="262">
        <v>811131</v>
      </c>
      <c r="B610" s="263" t="s">
        <v>2800</v>
      </c>
      <c r="C610" s="263" t="s">
        <v>2801</v>
      </c>
      <c r="D610" s="263" t="s">
        <v>241</v>
      </c>
      <c r="E610" s="263" t="s">
        <v>260</v>
      </c>
      <c r="F610" s="264" t="s">
        <v>5601</v>
      </c>
      <c r="G610" s="263" t="s">
        <v>549</v>
      </c>
      <c r="H610" s="263" t="s">
        <v>562</v>
      </c>
      <c r="I610" s="260" t="s">
        <v>711</v>
      </c>
      <c r="N610" s="260">
        <v>900</v>
      </c>
    </row>
    <row r="611" spans="1:14" ht="18.75">
      <c r="A611" s="262">
        <v>811134</v>
      </c>
      <c r="B611" s="263" t="s">
        <v>2803</v>
      </c>
      <c r="C611" s="263" t="s">
        <v>2804</v>
      </c>
      <c r="D611" s="263" t="s">
        <v>384</v>
      </c>
      <c r="E611" s="263" t="s">
        <v>260</v>
      </c>
      <c r="F611" s="264">
        <v>34335</v>
      </c>
      <c r="G611" s="263" t="s">
        <v>612</v>
      </c>
      <c r="H611" s="263" t="s">
        <v>562</v>
      </c>
      <c r="I611" s="260" t="s">
        <v>711</v>
      </c>
      <c r="N611" s="260">
        <v>900</v>
      </c>
    </row>
    <row r="612" spans="1:14" ht="18.75">
      <c r="A612" s="262">
        <v>811135</v>
      </c>
      <c r="B612" s="263" t="s">
        <v>2805</v>
      </c>
      <c r="C612" s="263" t="s">
        <v>2806</v>
      </c>
      <c r="D612" s="263" t="s">
        <v>369</v>
      </c>
      <c r="E612" s="263" t="s">
        <v>260</v>
      </c>
      <c r="F612" s="264">
        <v>35820</v>
      </c>
      <c r="G612" s="263" t="s">
        <v>560</v>
      </c>
      <c r="H612" s="263" t="s">
        <v>562</v>
      </c>
      <c r="I612" s="260" t="s">
        <v>711</v>
      </c>
      <c r="N612" s="260">
        <v>900</v>
      </c>
    </row>
    <row r="613" spans="1:14" ht="18.75">
      <c r="A613" s="262">
        <v>811143</v>
      </c>
      <c r="B613" s="263" t="s">
        <v>2811</v>
      </c>
      <c r="C613" s="263" t="s">
        <v>2812</v>
      </c>
      <c r="D613" s="263" t="s">
        <v>2412</v>
      </c>
      <c r="E613" s="263" t="s">
        <v>260</v>
      </c>
      <c r="F613" s="264" t="s">
        <v>5603</v>
      </c>
      <c r="G613" s="263" t="s">
        <v>612</v>
      </c>
      <c r="H613" s="263" t="s">
        <v>562</v>
      </c>
      <c r="I613" s="260" t="s">
        <v>711</v>
      </c>
      <c r="N613" s="260">
        <v>900</v>
      </c>
    </row>
    <row r="614" spans="1:14" ht="18.75">
      <c r="A614" s="262">
        <v>811144</v>
      </c>
      <c r="B614" s="263" t="s">
        <v>2813</v>
      </c>
      <c r="C614" s="263" t="s">
        <v>97</v>
      </c>
      <c r="D614" s="263" t="s">
        <v>343</v>
      </c>
      <c r="E614" s="263" t="s">
        <v>260</v>
      </c>
      <c r="F614" s="264">
        <v>32408</v>
      </c>
      <c r="G614" s="263" t="s">
        <v>612</v>
      </c>
      <c r="H614" s="263" t="s">
        <v>562</v>
      </c>
      <c r="I614" s="260" t="s">
        <v>711</v>
      </c>
      <c r="N614" s="260">
        <v>900</v>
      </c>
    </row>
    <row r="615" spans="1:14" ht="18.75">
      <c r="A615" s="262">
        <v>811145</v>
      </c>
      <c r="B615" s="263" t="s">
        <v>2814</v>
      </c>
      <c r="C615" s="263" t="s">
        <v>934</v>
      </c>
      <c r="D615" s="263" t="s">
        <v>800</v>
      </c>
      <c r="E615" s="263" t="s">
        <v>259</v>
      </c>
      <c r="F615" s="264">
        <v>32136</v>
      </c>
      <c r="G615" s="263" t="s">
        <v>563</v>
      </c>
      <c r="H615" s="263" t="s">
        <v>562</v>
      </c>
      <c r="I615" s="260" t="s">
        <v>711</v>
      </c>
      <c r="N615" s="260">
        <v>900</v>
      </c>
    </row>
    <row r="616" spans="1:14" ht="18.75">
      <c r="A616" s="262">
        <v>811147</v>
      </c>
      <c r="B616" s="263" t="s">
        <v>2816</v>
      </c>
      <c r="C616" s="263" t="s">
        <v>726</v>
      </c>
      <c r="D616" s="263" t="s">
        <v>2817</v>
      </c>
      <c r="E616" s="263" t="s">
        <v>260</v>
      </c>
      <c r="F616" s="264">
        <v>32875</v>
      </c>
      <c r="G616" s="263" t="s">
        <v>5605</v>
      </c>
      <c r="H616" s="263" t="s">
        <v>562</v>
      </c>
      <c r="I616" s="260" t="s">
        <v>711</v>
      </c>
      <c r="N616" s="260">
        <v>900</v>
      </c>
    </row>
    <row r="617" spans="1:14" ht="18.75">
      <c r="A617" s="262">
        <v>811152</v>
      </c>
      <c r="B617" s="263" t="s">
        <v>2821</v>
      </c>
      <c r="C617" s="263" t="s">
        <v>132</v>
      </c>
      <c r="D617" s="263" t="s">
        <v>338</v>
      </c>
      <c r="E617" s="263" t="s">
        <v>260</v>
      </c>
      <c r="F617" s="264" t="s">
        <v>5606</v>
      </c>
      <c r="G617" s="263" t="s">
        <v>5607</v>
      </c>
      <c r="H617" s="263" t="s">
        <v>562</v>
      </c>
      <c r="I617" s="260" t="s">
        <v>711</v>
      </c>
      <c r="N617" s="260">
        <v>900</v>
      </c>
    </row>
    <row r="618" spans="1:14" ht="18.75">
      <c r="A618" s="262">
        <v>811155</v>
      </c>
      <c r="B618" s="263" t="s">
        <v>2825</v>
      </c>
      <c r="C618" s="263" t="s">
        <v>228</v>
      </c>
      <c r="D618" s="263" t="s">
        <v>410</v>
      </c>
      <c r="E618" s="263" t="s">
        <v>260</v>
      </c>
      <c r="F618" s="264">
        <v>35485</v>
      </c>
      <c r="G618" s="263" t="s">
        <v>549</v>
      </c>
      <c r="H618" s="263" t="s">
        <v>562</v>
      </c>
      <c r="I618" s="260" t="s">
        <v>711</v>
      </c>
      <c r="N618" s="260">
        <v>900</v>
      </c>
    </row>
    <row r="619" spans="1:14" ht="18.75">
      <c r="A619" s="262">
        <v>811156</v>
      </c>
      <c r="B619" s="263" t="s">
        <v>2826</v>
      </c>
      <c r="C619" s="265" t="s">
        <v>823</v>
      </c>
      <c r="D619" s="265" t="s">
        <v>340</v>
      </c>
      <c r="E619" s="265" t="s">
        <v>260</v>
      </c>
      <c r="F619" s="264">
        <v>32840</v>
      </c>
      <c r="G619" s="263" t="s">
        <v>5426</v>
      </c>
      <c r="H619" s="263" t="s">
        <v>562</v>
      </c>
      <c r="I619" s="260" t="s">
        <v>711</v>
      </c>
      <c r="N619" s="260">
        <v>900</v>
      </c>
    </row>
    <row r="620" spans="1:14" ht="18.75">
      <c r="A620" s="262">
        <v>811158</v>
      </c>
      <c r="B620" s="263" t="s">
        <v>2827</v>
      </c>
      <c r="C620" s="263" t="s">
        <v>2040</v>
      </c>
      <c r="D620" s="263" t="s">
        <v>354</v>
      </c>
      <c r="E620" s="263" t="s">
        <v>260</v>
      </c>
      <c r="F620" s="264" t="s">
        <v>5608</v>
      </c>
      <c r="G620" s="263" t="s">
        <v>5609</v>
      </c>
      <c r="H620" s="263" t="s">
        <v>562</v>
      </c>
      <c r="I620" s="260" t="s">
        <v>711</v>
      </c>
      <c r="N620" s="260">
        <v>900</v>
      </c>
    </row>
    <row r="621" spans="1:14" ht="18.75">
      <c r="A621" s="262">
        <v>811159</v>
      </c>
      <c r="B621" s="263" t="s">
        <v>2828</v>
      </c>
      <c r="C621" s="263" t="s">
        <v>235</v>
      </c>
      <c r="D621" s="263" t="s">
        <v>340</v>
      </c>
      <c r="E621" s="263" t="s">
        <v>260</v>
      </c>
      <c r="F621" s="264">
        <v>31762</v>
      </c>
      <c r="G621" s="263" t="s">
        <v>549</v>
      </c>
      <c r="H621" s="263" t="s">
        <v>562</v>
      </c>
      <c r="I621" s="260" t="s">
        <v>711</v>
      </c>
      <c r="N621" s="260">
        <v>900</v>
      </c>
    </row>
    <row r="622" spans="1:14" ht="18.75">
      <c r="A622" s="262">
        <v>811160</v>
      </c>
      <c r="B622" s="263" t="s">
        <v>2829</v>
      </c>
      <c r="C622" s="263" t="s">
        <v>134</v>
      </c>
      <c r="D622" s="263" t="s">
        <v>428</v>
      </c>
      <c r="E622" s="263" t="s">
        <v>260</v>
      </c>
      <c r="F622" s="264">
        <v>34062</v>
      </c>
      <c r="G622" s="263" t="s">
        <v>5610</v>
      </c>
      <c r="H622" s="263" t="s">
        <v>562</v>
      </c>
      <c r="I622" s="260" t="s">
        <v>711</v>
      </c>
      <c r="N622" s="260">
        <v>900</v>
      </c>
    </row>
    <row r="623" spans="1:14" ht="18.75">
      <c r="A623" s="262">
        <v>811162</v>
      </c>
      <c r="B623" s="263" t="s">
        <v>2831</v>
      </c>
      <c r="C623" s="263" t="s">
        <v>77</v>
      </c>
      <c r="D623" s="263" t="s">
        <v>453</v>
      </c>
      <c r="E623" s="263" t="s">
        <v>260</v>
      </c>
      <c r="F623" s="264">
        <v>30543</v>
      </c>
      <c r="G623" s="263" t="s">
        <v>612</v>
      </c>
      <c r="H623" s="263" t="s">
        <v>562</v>
      </c>
      <c r="I623" s="260" t="s">
        <v>711</v>
      </c>
      <c r="N623" s="260">
        <v>900</v>
      </c>
    </row>
    <row r="624" spans="1:14" ht="18.75">
      <c r="A624" s="262">
        <v>811166</v>
      </c>
      <c r="B624" s="263" t="s">
        <v>2836</v>
      </c>
      <c r="C624" s="263" t="s">
        <v>156</v>
      </c>
      <c r="D624" s="263" t="s">
        <v>459</v>
      </c>
      <c r="E624" s="263" t="s">
        <v>260</v>
      </c>
      <c r="F624" s="264" t="s">
        <v>5611</v>
      </c>
      <c r="G624" s="263" t="s">
        <v>5262</v>
      </c>
      <c r="H624" s="263" t="s">
        <v>562</v>
      </c>
      <c r="I624" s="260" t="s">
        <v>711</v>
      </c>
      <c r="N624" s="260">
        <v>900</v>
      </c>
    </row>
    <row r="625" spans="1:14" ht="18.75">
      <c r="A625" s="262">
        <v>811170</v>
      </c>
      <c r="B625" s="263" t="s">
        <v>2839</v>
      </c>
      <c r="C625" s="265" t="s">
        <v>2840</v>
      </c>
      <c r="D625" s="265" t="s">
        <v>2841</v>
      </c>
      <c r="E625" s="265" t="s">
        <v>259</v>
      </c>
      <c r="F625" s="264">
        <v>29721</v>
      </c>
      <c r="G625" s="263" t="s">
        <v>5612</v>
      </c>
      <c r="H625" s="263" t="s">
        <v>562</v>
      </c>
      <c r="I625" s="260" t="s">
        <v>711</v>
      </c>
      <c r="N625" s="260">
        <v>900</v>
      </c>
    </row>
    <row r="626" spans="1:14" ht="18.75">
      <c r="A626" s="262">
        <v>811172</v>
      </c>
      <c r="B626" s="263" t="s">
        <v>2842</v>
      </c>
      <c r="C626" s="263" t="s">
        <v>181</v>
      </c>
      <c r="D626" s="263" t="s">
        <v>2843</v>
      </c>
      <c r="E626" s="263" t="s">
        <v>259</v>
      </c>
      <c r="F626" s="264">
        <v>32875</v>
      </c>
      <c r="G626" s="263" t="s">
        <v>570</v>
      </c>
      <c r="H626" s="263" t="s">
        <v>562</v>
      </c>
      <c r="I626" s="260" t="s">
        <v>711</v>
      </c>
      <c r="N626" s="260">
        <v>900</v>
      </c>
    </row>
    <row r="627" spans="1:14" ht="18.75">
      <c r="A627" s="262">
        <v>811177</v>
      </c>
      <c r="B627" s="263" t="s">
        <v>2846</v>
      </c>
      <c r="C627" s="263" t="s">
        <v>2847</v>
      </c>
      <c r="D627" s="263" t="s">
        <v>371</v>
      </c>
      <c r="E627" s="263" t="s">
        <v>260</v>
      </c>
      <c r="F627" s="264">
        <v>32224</v>
      </c>
      <c r="G627" s="263" t="s">
        <v>5613</v>
      </c>
      <c r="H627" s="263" t="s">
        <v>562</v>
      </c>
      <c r="I627" s="260" t="s">
        <v>711</v>
      </c>
      <c r="N627" s="260">
        <v>900</v>
      </c>
    </row>
    <row r="628" spans="1:14" ht="18.75">
      <c r="A628" s="262">
        <v>811180</v>
      </c>
      <c r="B628" s="263" t="s">
        <v>2848</v>
      </c>
      <c r="C628" s="263" t="s">
        <v>2849</v>
      </c>
      <c r="D628" s="263" t="s">
        <v>1302</v>
      </c>
      <c r="E628" s="263" t="s">
        <v>260</v>
      </c>
      <c r="F628" s="264">
        <v>35041</v>
      </c>
      <c r="G628" s="263" t="s">
        <v>549</v>
      </c>
      <c r="H628" s="263" t="s">
        <v>562</v>
      </c>
      <c r="I628" s="260" t="s">
        <v>711</v>
      </c>
      <c r="N628" s="260">
        <v>900</v>
      </c>
    </row>
    <row r="629" spans="1:14" ht="18.75">
      <c r="A629" s="262">
        <v>811183</v>
      </c>
      <c r="B629" s="263" t="s">
        <v>2851</v>
      </c>
      <c r="C629" s="265" t="s">
        <v>81</v>
      </c>
      <c r="D629" s="265" t="s">
        <v>342</v>
      </c>
      <c r="E629" s="265" t="s">
        <v>260</v>
      </c>
      <c r="F629" s="264" t="s">
        <v>5614</v>
      </c>
      <c r="G629" s="267" t="s">
        <v>5615</v>
      </c>
      <c r="H629" s="263" t="s">
        <v>562</v>
      </c>
      <c r="I629" s="260" t="s">
        <v>711</v>
      </c>
      <c r="N629" s="260">
        <v>900</v>
      </c>
    </row>
    <row r="630" spans="1:14" ht="18.75">
      <c r="A630" s="262">
        <v>811187</v>
      </c>
      <c r="B630" s="263" t="s">
        <v>2853</v>
      </c>
      <c r="C630" s="263" t="s">
        <v>131</v>
      </c>
      <c r="D630" s="263" t="s">
        <v>475</v>
      </c>
      <c r="E630" s="263" t="s">
        <v>260</v>
      </c>
      <c r="F630" s="264">
        <v>35679</v>
      </c>
      <c r="G630" s="263" t="s">
        <v>549</v>
      </c>
      <c r="H630" s="263" t="s">
        <v>562</v>
      </c>
      <c r="I630" s="260" t="s">
        <v>711</v>
      </c>
      <c r="N630" s="260">
        <v>900</v>
      </c>
    </row>
    <row r="631" spans="1:14" ht="18.75">
      <c r="A631" s="262">
        <v>811193</v>
      </c>
      <c r="B631" s="263" t="s">
        <v>2856</v>
      </c>
      <c r="C631" s="263" t="s">
        <v>80</v>
      </c>
      <c r="D631" s="263" t="s">
        <v>358</v>
      </c>
      <c r="E631" s="263" t="s">
        <v>259</v>
      </c>
      <c r="F631" s="264">
        <v>35631</v>
      </c>
      <c r="G631" s="263" t="s">
        <v>612</v>
      </c>
      <c r="H631" s="263" t="s">
        <v>562</v>
      </c>
      <c r="I631" s="260" t="s">
        <v>711</v>
      </c>
      <c r="N631" s="260">
        <v>900</v>
      </c>
    </row>
    <row r="632" spans="1:14" ht="18.75">
      <c r="A632" s="262">
        <v>811194</v>
      </c>
      <c r="B632" s="263" t="s">
        <v>2857</v>
      </c>
      <c r="C632" s="265" t="s">
        <v>79</v>
      </c>
      <c r="D632" s="265" t="s">
        <v>1109</v>
      </c>
      <c r="E632" s="265" t="s">
        <v>259</v>
      </c>
      <c r="F632" s="264">
        <v>31565</v>
      </c>
      <c r="G632" s="263" t="s">
        <v>669</v>
      </c>
      <c r="H632" s="263" t="s">
        <v>562</v>
      </c>
      <c r="I632" s="260" t="s">
        <v>711</v>
      </c>
      <c r="N632" s="260">
        <v>900</v>
      </c>
    </row>
    <row r="633" spans="1:14" ht="18.75">
      <c r="A633" s="262">
        <v>811197</v>
      </c>
      <c r="B633" s="263" t="s">
        <v>2858</v>
      </c>
      <c r="C633" s="263" t="s">
        <v>1111</v>
      </c>
      <c r="D633" s="263" t="s">
        <v>841</v>
      </c>
      <c r="E633" s="263" t="s">
        <v>260</v>
      </c>
      <c r="F633" s="264">
        <v>33970</v>
      </c>
      <c r="G633" s="263" t="s">
        <v>560</v>
      </c>
      <c r="H633" s="263" t="s">
        <v>562</v>
      </c>
      <c r="I633" s="260" t="s">
        <v>711</v>
      </c>
      <c r="N633" s="260">
        <v>900</v>
      </c>
    </row>
    <row r="634" spans="1:14" ht="18.75">
      <c r="A634" s="262">
        <v>811198</v>
      </c>
      <c r="B634" s="263" t="s">
        <v>2859</v>
      </c>
      <c r="C634" s="263" t="s">
        <v>141</v>
      </c>
      <c r="D634" s="263" t="s">
        <v>330</v>
      </c>
      <c r="E634" s="263" t="s">
        <v>259</v>
      </c>
      <c r="F634" s="264">
        <v>29609</v>
      </c>
      <c r="G634" s="263" t="s">
        <v>627</v>
      </c>
      <c r="H634" s="263" t="s">
        <v>562</v>
      </c>
      <c r="I634" s="260" t="s">
        <v>711</v>
      </c>
      <c r="N634" s="260">
        <v>900</v>
      </c>
    </row>
    <row r="635" spans="1:14" ht="18.75">
      <c r="A635" s="262">
        <v>811199</v>
      </c>
      <c r="B635" s="263" t="s">
        <v>2860</v>
      </c>
      <c r="C635" s="263" t="s">
        <v>74</v>
      </c>
      <c r="D635" s="263" t="s">
        <v>409</v>
      </c>
      <c r="E635" s="263" t="s">
        <v>260</v>
      </c>
      <c r="F635" s="264">
        <v>20393</v>
      </c>
      <c r="G635" s="263" t="s">
        <v>549</v>
      </c>
      <c r="H635" s="263" t="s">
        <v>562</v>
      </c>
      <c r="I635" s="260" t="s">
        <v>711</v>
      </c>
      <c r="N635" s="260">
        <v>900</v>
      </c>
    </row>
    <row r="636" spans="1:14" ht="18.75">
      <c r="A636" s="262">
        <v>811201</v>
      </c>
      <c r="B636" s="263" t="s">
        <v>2862</v>
      </c>
      <c r="C636" s="263" t="s">
        <v>140</v>
      </c>
      <c r="D636" s="263" t="s">
        <v>333</v>
      </c>
      <c r="E636" s="263" t="s">
        <v>260</v>
      </c>
      <c r="F636" s="264">
        <v>34156</v>
      </c>
      <c r="G636" s="263" t="s">
        <v>5616</v>
      </c>
      <c r="H636" s="263" t="s">
        <v>673</v>
      </c>
      <c r="I636" s="260" t="s">
        <v>711</v>
      </c>
      <c r="N636" s="260">
        <v>900</v>
      </c>
    </row>
    <row r="637" spans="1:14" ht="18.75">
      <c r="A637" s="262">
        <v>811202</v>
      </c>
      <c r="B637" s="263" t="s">
        <v>2863</v>
      </c>
      <c r="C637" s="263" t="s">
        <v>77</v>
      </c>
      <c r="D637" s="263" t="s">
        <v>2864</v>
      </c>
      <c r="E637" s="263" t="s">
        <v>260</v>
      </c>
      <c r="F637" s="264">
        <v>32051</v>
      </c>
      <c r="G637" s="263" t="s">
        <v>5617</v>
      </c>
      <c r="H637" s="263" t="s">
        <v>673</v>
      </c>
      <c r="I637" s="260" t="s">
        <v>711</v>
      </c>
      <c r="N637" s="260">
        <v>900</v>
      </c>
    </row>
    <row r="638" spans="1:14" ht="18.75">
      <c r="A638" s="262">
        <v>811203</v>
      </c>
      <c r="B638" s="263" t="s">
        <v>2865</v>
      </c>
      <c r="C638" s="263" t="s">
        <v>80</v>
      </c>
      <c r="D638" s="263" t="s">
        <v>385</v>
      </c>
      <c r="E638" s="263" t="s">
        <v>260</v>
      </c>
      <c r="F638" s="264" t="s">
        <v>5618</v>
      </c>
      <c r="G638" s="263" t="s">
        <v>549</v>
      </c>
      <c r="H638" s="263" t="s">
        <v>562</v>
      </c>
      <c r="I638" s="260" t="s">
        <v>711</v>
      </c>
      <c r="N638" s="260">
        <v>900</v>
      </c>
    </row>
    <row r="639" spans="1:14" ht="18.75">
      <c r="A639" s="262">
        <v>811204</v>
      </c>
      <c r="B639" s="263" t="s">
        <v>2866</v>
      </c>
      <c r="C639" s="263" t="s">
        <v>198</v>
      </c>
      <c r="D639" s="263" t="s">
        <v>332</v>
      </c>
      <c r="E639" s="263" t="s">
        <v>259</v>
      </c>
      <c r="F639" s="264" t="s">
        <v>5376</v>
      </c>
      <c r="G639" s="263" t="s">
        <v>569</v>
      </c>
      <c r="H639" s="263" t="s">
        <v>562</v>
      </c>
      <c r="I639" s="260" t="s">
        <v>711</v>
      </c>
      <c r="N639" s="260">
        <v>900</v>
      </c>
    </row>
    <row r="640" spans="1:14" ht="18.75">
      <c r="A640" s="262">
        <v>811207</v>
      </c>
      <c r="B640" s="263" t="s">
        <v>2867</v>
      </c>
      <c r="C640" s="265" t="s">
        <v>1086</v>
      </c>
      <c r="D640" s="265" t="s">
        <v>1834</v>
      </c>
      <c r="E640" s="265" t="s">
        <v>259</v>
      </c>
      <c r="F640" s="264">
        <v>32874</v>
      </c>
      <c r="G640" s="263" t="s">
        <v>573</v>
      </c>
      <c r="H640" s="263" t="s">
        <v>562</v>
      </c>
      <c r="I640" s="260" t="s">
        <v>711</v>
      </c>
      <c r="N640" s="260">
        <v>900</v>
      </c>
    </row>
    <row r="641" spans="1:14" ht="18.75">
      <c r="A641" s="262">
        <v>811210</v>
      </c>
      <c r="B641" s="263" t="s">
        <v>2869</v>
      </c>
      <c r="C641" s="265" t="s">
        <v>142</v>
      </c>
      <c r="D641" s="265" t="s">
        <v>2870</v>
      </c>
      <c r="E641" s="265" t="s">
        <v>259</v>
      </c>
      <c r="F641" s="264">
        <v>31692</v>
      </c>
      <c r="G641" s="263" t="s">
        <v>551</v>
      </c>
      <c r="H641" s="263" t="s">
        <v>562</v>
      </c>
      <c r="I641" s="260" t="s">
        <v>711</v>
      </c>
      <c r="N641" s="260">
        <v>900</v>
      </c>
    </row>
    <row r="642" spans="1:14" ht="18.75">
      <c r="A642" s="262">
        <v>811212</v>
      </c>
      <c r="B642" s="263" t="s">
        <v>2871</v>
      </c>
      <c r="C642" s="263" t="s">
        <v>104</v>
      </c>
      <c r="D642" s="263" t="s">
        <v>421</v>
      </c>
      <c r="E642" s="263" t="s">
        <v>259</v>
      </c>
      <c r="F642" s="264">
        <v>35936</v>
      </c>
      <c r="G642" s="263" t="s">
        <v>5619</v>
      </c>
      <c r="H642" s="263" t="s">
        <v>562</v>
      </c>
      <c r="I642" s="260" t="s">
        <v>711</v>
      </c>
      <c r="N642" s="260">
        <v>900</v>
      </c>
    </row>
    <row r="643" spans="1:14" ht="18.75">
      <c r="A643" s="262">
        <v>811217</v>
      </c>
      <c r="B643" s="263" t="s">
        <v>2877</v>
      </c>
      <c r="C643" s="263" t="s">
        <v>2878</v>
      </c>
      <c r="D643" s="263" t="s">
        <v>2879</v>
      </c>
      <c r="E643" s="263" t="s">
        <v>259</v>
      </c>
      <c r="F643" s="264"/>
      <c r="G643" s="263" t="s">
        <v>5347</v>
      </c>
      <c r="H643" s="263" t="s">
        <v>562</v>
      </c>
      <c r="I643" s="260" t="s">
        <v>711</v>
      </c>
      <c r="N643" s="260">
        <v>900</v>
      </c>
    </row>
    <row r="644" spans="1:14" ht="18.75">
      <c r="A644" s="262">
        <v>811219</v>
      </c>
      <c r="B644" s="263" t="s">
        <v>2880</v>
      </c>
      <c r="C644" s="263" t="s">
        <v>112</v>
      </c>
      <c r="D644" s="263" t="s">
        <v>330</v>
      </c>
      <c r="E644" s="263" t="s">
        <v>260</v>
      </c>
      <c r="F644" s="264" t="s">
        <v>5621</v>
      </c>
      <c r="G644" s="263" t="s">
        <v>549</v>
      </c>
      <c r="H644" s="263" t="s">
        <v>562</v>
      </c>
      <c r="I644" s="260" t="s">
        <v>711</v>
      </c>
      <c r="N644" s="260">
        <v>900</v>
      </c>
    </row>
    <row r="645" spans="1:14" ht="18.75">
      <c r="A645" s="262">
        <v>811223</v>
      </c>
      <c r="B645" s="263" t="s">
        <v>2884</v>
      </c>
      <c r="C645" s="263" t="s">
        <v>79</v>
      </c>
      <c r="D645" s="263" t="s">
        <v>1072</v>
      </c>
      <c r="E645" s="263" t="s">
        <v>260</v>
      </c>
      <c r="F645" s="264">
        <v>33977</v>
      </c>
      <c r="G645" s="263" t="s">
        <v>649</v>
      </c>
      <c r="H645" s="263" t="s">
        <v>562</v>
      </c>
      <c r="I645" s="260" t="s">
        <v>711</v>
      </c>
      <c r="N645" s="260">
        <v>900</v>
      </c>
    </row>
    <row r="646" spans="1:14" ht="18.75">
      <c r="A646" s="262">
        <v>811224</v>
      </c>
      <c r="B646" s="263" t="s">
        <v>2885</v>
      </c>
      <c r="C646" s="263" t="s">
        <v>75</v>
      </c>
      <c r="D646" s="263" t="s">
        <v>1255</v>
      </c>
      <c r="E646" s="263" t="s">
        <v>260</v>
      </c>
      <c r="F646" s="264">
        <v>29961</v>
      </c>
      <c r="G646" s="263" t="s">
        <v>549</v>
      </c>
      <c r="H646" s="263" t="s">
        <v>562</v>
      </c>
      <c r="I646" s="260" t="s">
        <v>711</v>
      </c>
      <c r="N646" s="260">
        <v>900</v>
      </c>
    </row>
    <row r="647" spans="1:14" ht="18.75">
      <c r="A647" s="262">
        <v>811225</v>
      </c>
      <c r="B647" s="263" t="s">
        <v>2886</v>
      </c>
      <c r="C647" s="265" t="s">
        <v>129</v>
      </c>
      <c r="D647" s="265" t="s">
        <v>1834</v>
      </c>
      <c r="E647" s="265" t="s">
        <v>260</v>
      </c>
      <c r="F647" s="264">
        <v>34814</v>
      </c>
      <c r="G647" s="263" t="s">
        <v>612</v>
      </c>
      <c r="H647" s="263" t="s">
        <v>562</v>
      </c>
      <c r="I647" s="260" t="s">
        <v>711</v>
      </c>
      <c r="N647" s="260">
        <v>900</v>
      </c>
    </row>
    <row r="648" spans="1:14" ht="18.75">
      <c r="A648" s="262">
        <v>811227</v>
      </c>
      <c r="B648" s="263" t="s">
        <v>2887</v>
      </c>
      <c r="C648" s="263" t="s">
        <v>152</v>
      </c>
      <c r="D648" s="263" t="s">
        <v>347</v>
      </c>
      <c r="E648" s="263" t="s">
        <v>260</v>
      </c>
      <c r="F648" s="264">
        <v>28495</v>
      </c>
      <c r="G648" s="263" t="s">
        <v>5622</v>
      </c>
      <c r="H648" s="263" t="s">
        <v>562</v>
      </c>
      <c r="I648" s="260" t="s">
        <v>711</v>
      </c>
      <c r="N648" s="260">
        <v>900</v>
      </c>
    </row>
    <row r="649" spans="1:14" ht="18.75">
      <c r="A649" s="262">
        <v>811229</v>
      </c>
      <c r="B649" s="263" t="s">
        <v>2888</v>
      </c>
      <c r="C649" s="263" t="s">
        <v>98</v>
      </c>
      <c r="D649" s="263" t="s">
        <v>459</v>
      </c>
      <c r="E649" s="263" t="s">
        <v>260</v>
      </c>
      <c r="F649" s="264">
        <v>29446</v>
      </c>
      <c r="G649" s="263" t="s">
        <v>5623</v>
      </c>
      <c r="H649" s="263" t="s">
        <v>562</v>
      </c>
      <c r="I649" s="260" t="s">
        <v>711</v>
      </c>
      <c r="N649" s="260">
        <v>900</v>
      </c>
    </row>
    <row r="650" spans="1:14" ht="18.75">
      <c r="A650" s="262">
        <v>811232</v>
      </c>
      <c r="B650" s="263" t="s">
        <v>2891</v>
      </c>
      <c r="C650" s="263" t="s">
        <v>1090</v>
      </c>
      <c r="D650" s="263" t="s">
        <v>347</v>
      </c>
      <c r="E650" s="263" t="s">
        <v>259</v>
      </c>
      <c r="F650" s="264">
        <v>32752</v>
      </c>
      <c r="G650" s="263" t="s">
        <v>549</v>
      </c>
      <c r="H650" s="263" t="s">
        <v>562</v>
      </c>
      <c r="I650" s="260" t="s">
        <v>711</v>
      </c>
      <c r="N650" s="260">
        <v>900</v>
      </c>
    </row>
    <row r="651" spans="1:14" ht="18.75">
      <c r="A651" s="262">
        <v>811239</v>
      </c>
      <c r="B651" s="263" t="s">
        <v>2899</v>
      </c>
      <c r="C651" s="263" t="s">
        <v>82</v>
      </c>
      <c r="D651" s="263" t="s">
        <v>226</v>
      </c>
      <c r="E651" s="263" t="s">
        <v>260</v>
      </c>
      <c r="F651" s="264">
        <v>35491</v>
      </c>
      <c r="G651" s="263" t="s">
        <v>5625</v>
      </c>
      <c r="H651" s="263" t="s">
        <v>562</v>
      </c>
      <c r="I651" s="260" t="s">
        <v>711</v>
      </c>
      <c r="N651" s="260">
        <v>900</v>
      </c>
    </row>
    <row r="652" spans="1:14" ht="18.75">
      <c r="A652" s="262">
        <v>811244</v>
      </c>
      <c r="B652" s="263" t="s">
        <v>2901</v>
      </c>
      <c r="C652" s="265" t="s">
        <v>2902</v>
      </c>
      <c r="D652" s="265" t="s">
        <v>458</v>
      </c>
      <c r="E652" s="265" t="s">
        <v>260</v>
      </c>
      <c r="F652" s="264">
        <v>26718</v>
      </c>
      <c r="G652" s="263" t="s">
        <v>549</v>
      </c>
      <c r="H652" s="263" t="s">
        <v>562</v>
      </c>
      <c r="I652" s="260" t="s">
        <v>711</v>
      </c>
      <c r="N652" s="260">
        <v>900</v>
      </c>
    </row>
    <row r="653" spans="1:14" ht="18.75">
      <c r="A653" s="262">
        <v>811245</v>
      </c>
      <c r="B653" s="263" t="s">
        <v>2903</v>
      </c>
      <c r="C653" s="263" t="s">
        <v>79</v>
      </c>
      <c r="D653" s="263" t="s">
        <v>226</v>
      </c>
      <c r="E653" s="263" t="s">
        <v>260</v>
      </c>
      <c r="F653" s="264">
        <v>31961</v>
      </c>
      <c r="G653" s="263" t="s">
        <v>5224</v>
      </c>
      <c r="H653" s="263" t="s">
        <v>562</v>
      </c>
      <c r="I653" s="260" t="s">
        <v>711</v>
      </c>
      <c r="N653" s="260">
        <v>900</v>
      </c>
    </row>
    <row r="654" spans="1:14" ht="18.75">
      <c r="A654" s="262">
        <v>811247</v>
      </c>
      <c r="B654" s="263" t="s">
        <v>2904</v>
      </c>
      <c r="C654" s="263" t="s">
        <v>79</v>
      </c>
      <c r="D654" s="263" t="s">
        <v>1255</v>
      </c>
      <c r="E654" s="263" t="s">
        <v>259</v>
      </c>
      <c r="F654" s="264" t="s">
        <v>5626</v>
      </c>
      <c r="G654" s="263" t="s">
        <v>549</v>
      </c>
      <c r="H654" s="263" t="s">
        <v>562</v>
      </c>
      <c r="I654" s="260" t="s">
        <v>711</v>
      </c>
      <c r="N654" s="260">
        <v>900</v>
      </c>
    </row>
    <row r="655" spans="1:14" ht="18.75">
      <c r="A655" s="262">
        <v>811248</v>
      </c>
      <c r="B655" s="263" t="s">
        <v>2905</v>
      </c>
      <c r="C655" s="263" t="s">
        <v>108</v>
      </c>
      <c r="D655" s="263" t="s">
        <v>332</v>
      </c>
      <c r="E655" s="263" t="s">
        <v>259</v>
      </c>
      <c r="F655" s="264">
        <v>36188</v>
      </c>
      <c r="G655" s="263" t="s">
        <v>5352</v>
      </c>
      <c r="H655" s="263" t="s">
        <v>562</v>
      </c>
      <c r="I655" s="260" t="s">
        <v>711</v>
      </c>
      <c r="N655" s="260">
        <v>900</v>
      </c>
    </row>
    <row r="656" spans="1:14" ht="18.75">
      <c r="A656" s="262">
        <v>811249</v>
      </c>
      <c r="B656" s="263" t="s">
        <v>2906</v>
      </c>
      <c r="C656" s="265" t="s">
        <v>2204</v>
      </c>
      <c r="D656" s="265" t="s">
        <v>2907</v>
      </c>
      <c r="E656" s="265" t="s">
        <v>259</v>
      </c>
      <c r="F656" s="264">
        <v>35796</v>
      </c>
      <c r="G656" s="263" t="s">
        <v>5627</v>
      </c>
      <c r="H656" s="263" t="s">
        <v>562</v>
      </c>
      <c r="I656" s="260" t="s">
        <v>711</v>
      </c>
      <c r="N656" s="260">
        <v>900</v>
      </c>
    </row>
    <row r="657" spans="1:14" ht="18.75">
      <c r="A657" s="262">
        <v>811250</v>
      </c>
      <c r="B657" s="263" t="s">
        <v>2908</v>
      </c>
      <c r="C657" s="263" t="s">
        <v>74</v>
      </c>
      <c r="D657" s="263" t="s">
        <v>2909</v>
      </c>
      <c r="E657" s="263" t="s">
        <v>259</v>
      </c>
      <c r="F657" s="264">
        <v>32143</v>
      </c>
      <c r="G657" s="263" t="s">
        <v>612</v>
      </c>
      <c r="H657" s="263" t="s">
        <v>562</v>
      </c>
      <c r="I657" s="260" t="s">
        <v>711</v>
      </c>
      <c r="N657" s="260">
        <v>900</v>
      </c>
    </row>
    <row r="658" spans="1:14" ht="18.75">
      <c r="A658" s="262">
        <v>811251</v>
      </c>
      <c r="B658" s="263" t="s">
        <v>2910</v>
      </c>
      <c r="C658" s="263" t="s">
        <v>101</v>
      </c>
      <c r="D658" s="263" t="s">
        <v>451</v>
      </c>
      <c r="E658" s="263" t="s">
        <v>260</v>
      </c>
      <c r="F658" s="264">
        <v>34364</v>
      </c>
      <c r="G658" s="263" t="s">
        <v>549</v>
      </c>
      <c r="H658" s="263" t="s">
        <v>562</v>
      </c>
      <c r="I658" s="260" t="s">
        <v>711</v>
      </c>
      <c r="N658" s="260">
        <v>900</v>
      </c>
    </row>
    <row r="659" spans="1:14" ht="18.75">
      <c r="A659" s="262">
        <v>811254</v>
      </c>
      <c r="B659" s="263" t="s">
        <v>2912</v>
      </c>
      <c r="C659" s="263" t="s">
        <v>79</v>
      </c>
      <c r="D659" s="263" t="s">
        <v>2913</v>
      </c>
      <c r="E659" s="263" t="s">
        <v>259</v>
      </c>
      <c r="F659" s="264">
        <v>35926</v>
      </c>
      <c r="G659" s="263" t="s">
        <v>612</v>
      </c>
      <c r="H659" s="263" t="s">
        <v>562</v>
      </c>
      <c r="I659" s="260" t="s">
        <v>711</v>
      </c>
      <c r="N659" s="260">
        <v>900</v>
      </c>
    </row>
    <row r="660" spans="1:14" ht="18.75">
      <c r="A660" s="262">
        <v>811256</v>
      </c>
      <c r="B660" s="263" t="s">
        <v>2914</v>
      </c>
      <c r="C660" s="263" t="s">
        <v>171</v>
      </c>
      <c r="D660" s="263" t="s">
        <v>381</v>
      </c>
      <c r="E660" s="263" t="s">
        <v>259</v>
      </c>
      <c r="F660" s="266" t="s">
        <v>5628</v>
      </c>
      <c r="G660" s="267" t="s">
        <v>5629</v>
      </c>
      <c r="H660" s="263" t="s">
        <v>562</v>
      </c>
      <c r="I660" s="260" t="s">
        <v>711</v>
      </c>
      <c r="N660" s="260">
        <v>900</v>
      </c>
    </row>
    <row r="661" spans="1:14" ht="18.75">
      <c r="A661" s="262">
        <v>811257</v>
      </c>
      <c r="B661" s="263" t="s">
        <v>2915</v>
      </c>
      <c r="C661" s="263" t="s">
        <v>920</v>
      </c>
      <c r="D661" s="263" t="s">
        <v>359</v>
      </c>
      <c r="E661" s="263" t="s">
        <v>259</v>
      </c>
      <c r="F661" s="264">
        <v>36161</v>
      </c>
      <c r="G661" s="263" t="s">
        <v>612</v>
      </c>
      <c r="H661" s="263" t="s">
        <v>562</v>
      </c>
      <c r="I661" s="260" t="s">
        <v>711</v>
      </c>
      <c r="N661" s="260">
        <v>900</v>
      </c>
    </row>
    <row r="662" spans="1:14" ht="18.75">
      <c r="A662" s="262">
        <v>811258</v>
      </c>
      <c r="B662" s="263" t="s">
        <v>2916</v>
      </c>
      <c r="C662" s="265" t="s">
        <v>1977</v>
      </c>
      <c r="D662" s="265" t="s">
        <v>1010</v>
      </c>
      <c r="E662" s="265" t="s">
        <v>259</v>
      </c>
      <c r="F662" s="264">
        <v>35974</v>
      </c>
      <c r="G662" s="263" t="s">
        <v>551</v>
      </c>
      <c r="H662" s="263" t="s">
        <v>562</v>
      </c>
      <c r="I662" s="260" t="s">
        <v>711</v>
      </c>
      <c r="N662" s="260">
        <v>900</v>
      </c>
    </row>
    <row r="663" spans="1:14" ht="18.75">
      <c r="A663" s="262">
        <v>811260</v>
      </c>
      <c r="B663" s="263" t="s">
        <v>2054</v>
      </c>
      <c r="C663" s="263" t="s">
        <v>734</v>
      </c>
      <c r="D663" s="263" t="s">
        <v>343</v>
      </c>
      <c r="E663" s="263" t="s">
        <v>259</v>
      </c>
      <c r="F663" s="264" t="s">
        <v>5630</v>
      </c>
      <c r="G663" s="263" t="s">
        <v>549</v>
      </c>
      <c r="H663" s="263" t="s">
        <v>562</v>
      </c>
      <c r="I663" s="260" t="s">
        <v>711</v>
      </c>
      <c r="N663" s="260">
        <v>900</v>
      </c>
    </row>
    <row r="664" spans="1:14" ht="18.75">
      <c r="A664" s="262">
        <v>811261</v>
      </c>
      <c r="B664" s="263" t="s">
        <v>2919</v>
      </c>
      <c r="C664" s="263" t="s">
        <v>411</v>
      </c>
      <c r="D664" s="263" t="s">
        <v>127</v>
      </c>
      <c r="E664" s="263" t="s">
        <v>260</v>
      </c>
      <c r="F664" s="264">
        <v>28703</v>
      </c>
      <c r="G664" s="263" t="s">
        <v>626</v>
      </c>
      <c r="H664" s="263" t="s">
        <v>562</v>
      </c>
      <c r="I664" s="260" t="s">
        <v>711</v>
      </c>
      <c r="N664" s="260">
        <v>900</v>
      </c>
    </row>
    <row r="665" spans="1:14" ht="18.75">
      <c r="A665" s="262">
        <v>811264</v>
      </c>
      <c r="B665" s="263" t="s">
        <v>2922</v>
      </c>
      <c r="C665" s="263" t="s">
        <v>153</v>
      </c>
      <c r="D665" s="263" t="s">
        <v>536</v>
      </c>
      <c r="E665" s="263" t="s">
        <v>259</v>
      </c>
      <c r="F665" s="264">
        <v>35065</v>
      </c>
      <c r="G665" s="263" t="s">
        <v>5568</v>
      </c>
      <c r="H665" s="263" t="s">
        <v>562</v>
      </c>
      <c r="I665" s="260" t="s">
        <v>711</v>
      </c>
      <c r="N665" s="260">
        <v>900</v>
      </c>
    </row>
    <row r="666" spans="1:14" ht="18.75">
      <c r="A666" s="262">
        <v>811266</v>
      </c>
      <c r="B666" s="263" t="s">
        <v>2924</v>
      </c>
      <c r="C666" s="263" t="s">
        <v>237</v>
      </c>
      <c r="D666" s="263" t="s">
        <v>378</v>
      </c>
      <c r="E666" s="263" t="s">
        <v>259</v>
      </c>
      <c r="F666" s="264">
        <v>33041</v>
      </c>
      <c r="G666" s="263" t="s">
        <v>661</v>
      </c>
      <c r="H666" s="263" t="s">
        <v>562</v>
      </c>
      <c r="I666" s="260" t="s">
        <v>711</v>
      </c>
      <c r="N666" s="260">
        <v>900</v>
      </c>
    </row>
    <row r="667" spans="1:14" ht="18.75">
      <c r="A667" s="262">
        <v>811268</v>
      </c>
      <c r="B667" s="263" t="s">
        <v>2926</v>
      </c>
      <c r="C667" s="263" t="s">
        <v>1171</v>
      </c>
      <c r="D667" s="263" t="s">
        <v>365</v>
      </c>
      <c r="E667" s="263" t="s">
        <v>259</v>
      </c>
      <c r="F667" s="264">
        <v>35431</v>
      </c>
      <c r="G667" s="263" t="s">
        <v>549</v>
      </c>
      <c r="H667" s="263" t="s">
        <v>562</v>
      </c>
      <c r="I667" s="260" t="s">
        <v>711</v>
      </c>
      <c r="N667" s="260">
        <v>900</v>
      </c>
    </row>
    <row r="668" spans="1:14" ht="18.75">
      <c r="A668" s="262">
        <v>811272</v>
      </c>
      <c r="B668" s="263" t="s">
        <v>2930</v>
      </c>
      <c r="C668" s="265" t="s">
        <v>211</v>
      </c>
      <c r="D668" s="265" t="s">
        <v>448</v>
      </c>
      <c r="E668" s="265" t="s">
        <v>259</v>
      </c>
      <c r="F668" s="264">
        <v>1997</v>
      </c>
      <c r="G668" s="263" t="s">
        <v>637</v>
      </c>
      <c r="H668" s="263" t="s">
        <v>562</v>
      </c>
      <c r="I668" s="260" t="s">
        <v>711</v>
      </c>
      <c r="N668" s="260">
        <v>900</v>
      </c>
    </row>
    <row r="669" spans="1:14" ht="18.75">
      <c r="A669" s="262">
        <v>811273</v>
      </c>
      <c r="B669" s="263" t="s">
        <v>2931</v>
      </c>
      <c r="C669" s="263" t="s">
        <v>106</v>
      </c>
      <c r="D669" s="263" t="s">
        <v>2932</v>
      </c>
      <c r="E669" s="263" t="s">
        <v>259</v>
      </c>
      <c r="F669" s="264">
        <v>35796</v>
      </c>
      <c r="G669" s="263" t="s">
        <v>551</v>
      </c>
      <c r="H669" s="263" t="s">
        <v>562</v>
      </c>
      <c r="I669" s="260" t="s">
        <v>711</v>
      </c>
      <c r="N669" s="260">
        <v>900</v>
      </c>
    </row>
    <row r="670" spans="1:14" ht="18.75">
      <c r="A670" s="262">
        <v>811278</v>
      </c>
      <c r="B670" s="263" t="s">
        <v>2936</v>
      </c>
      <c r="C670" s="263" t="s">
        <v>186</v>
      </c>
      <c r="D670" s="263" t="s">
        <v>241</v>
      </c>
      <c r="E670" s="263" t="s">
        <v>259</v>
      </c>
      <c r="F670" s="264" t="s">
        <v>5374</v>
      </c>
      <c r="G670" s="263" t="s">
        <v>571</v>
      </c>
      <c r="H670" s="263" t="s">
        <v>562</v>
      </c>
      <c r="I670" s="260" t="s">
        <v>711</v>
      </c>
      <c r="N670" s="260">
        <v>900</v>
      </c>
    </row>
    <row r="671" spans="1:14" ht="18.75">
      <c r="A671" s="262">
        <v>811282</v>
      </c>
      <c r="B671" s="263" t="s">
        <v>2940</v>
      </c>
      <c r="C671" s="263" t="s">
        <v>79</v>
      </c>
      <c r="D671" s="263" t="s">
        <v>879</v>
      </c>
      <c r="E671" s="263" t="s">
        <v>259</v>
      </c>
      <c r="F671" s="264">
        <v>35431</v>
      </c>
      <c r="G671" s="263" t="s">
        <v>559</v>
      </c>
      <c r="H671" s="263" t="s">
        <v>562</v>
      </c>
      <c r="I671" s="260" t="s">
        <v>711</v>
      </c>
      <c r="N671" s="260">
        <v>900</v>
      </c>
    </row>
    <row r="672" spans="1:14" ht="18.75">
      <c r="A672" s="262">
        <v>811283</v>
      </c>
      <c r="B672" s="263" t="s">
        <v>2941</v>
      </c>
      <c r="C672" s="265" t="s">
        <v>2454</v>
      </c>
      <c r="D672" s="265" t="s">
        <v>1014</v>
      </c>
      <c r="E672" s="265" t="s">
        <v>259</v>
      </c>
      <c r="F672" s="264">
        <v>35769</v>
      </c>
      <c r="G672" s="263" t="s">
        <v>5552</v>
      </c>
      <c r="H672" s="263" t="s">
        <v>562</v>
      </c>
      <c r="I672" s="260" t="s">
        <v>711</v>
      </c>
      <c r="N672" s="260">
        <v>900</v>
      </c>
    </row>
    <row r="673" spans="1:14" ht="18.75">
      <c r="A673" s="262">
        <v>811288</v>
      </c>
      <c r="B673" s="263" t="s">
        <v>2947</v>
      </c>
      <c r="C673" s="263" t="s">
        <v>79</v>
      </c>
      <c r="D673" s="263" t="s">
        <v>330</v>
      </c>
      <c r="E673" s="263" t="s">
        <v>260</v>
      </c>
      <c r="F673" s="264">
        <v>35643</v>
      </c>
      <c r="G673" s="263" t="s">
        <v>5215</v>
      </c>
      <c r="H673" s="263" t="s">
        <v>562</v>
      </c>
      <c r="I673" s="260" t="s">
        <v>711</v>
      </c>
      <c r="N673" s="260">
        <v>900</v>
      </c>
    </row>
    <row r="674" spans="1:14" ht="18.75">
      <c r="A674" s="262">
        <v>811290</v>
      </c>
      <c r="B674" s="263" t="s">
        <v>2948</v>
      </c>
      <c r="C674" s="265" t="s">
        <v>2594</v>
      </c>
      <c r="D674" s="265" t="s">
        <v>390</v>
      </c>
      <c r="E674" s="265" t="s">
        <v>259</v>
      </c>
      <c r="F674" s="264">
        <v>35431</v>
      </c>
      <c r="G674" s="263" t="s">
        <v>649</v>
      </c>
      <c r="H674" s="263" t="s">
        <v>562</v>
      </c>
      <c r="I674" s="260" t="s">
        <v>711</v>
      </c>
      <c r="N674" s="260">
        <v>900</v>
      </c>
    </row>
    <row r="675" spans="1:14" ht="18.75">
      <c r="A675" s="262">
        <v>811292</v>
      </c>
      <c r="B675" s="263" t="s">
        <v>2951</v>
      </c>
      <c r="C675" s="265" t="s">
        <v>129</v>
      </c>
      <c r="D675" s="265" t="s">
        <v>409</v>
      </c>
      <c r="E675" s="265" t="s">
        <v>259</v>
      </c>
      <c r="F675" s="264" t="s">
        <v>5633</v>
      </c>
      <c r="G675" s="263" t="s">
        <v>573</v>
      </c>
      <c r="H675" s="263" t="s">
        <v>562</v>
      </c>
      <c r="I675" s="260" t="s">
        <v>711</v>
      </c>
      <c r="N675" s="260">
        <v>900</v>
      </c>
    </row>
    <row r="676" spans="1:14" ht="18.75">
      <c r="A676" s="262">
        <v>811293</v>
      </c>
      <c r="B676" s="263" t="s">
        <v>2952</v>
      </c>
      <c r="C676" s="263" t="s">
        <v>1407</v>
      </c>
      <c r="D676" s="263" t="s">
        <v>350</v>
      </c>
      <c r="E676" s="263" t="s">
        <v>259</v>
      </c>
      <c r="F676" s="264">
        <v>36013</v>
      </c>
      <c r="G676" s="263" t="s">
        <v>5373</v>
      </c>
      <c r="H676" s="263" t="s">
        <v>562</v>
      </c>
      <c r="I676" s="260" t="s">
        <v>711</v>
      </c>
      <c r="N676" s="260">
        <v>900</v>
      </c>
    </row>
    <row r="677" spans="1:14" ht="18.75">
      <c r="A677" s="262">
        <v>811295</v>
      </c>
      <c r="B677" s="263" t="s">
        <v>2954</v>
      </c>
      <c r="C677" s="265" t="s">
        <v>133</v>
      </c>
      <c r="D677" s="265" t="s">
        <v>879</v>
      </c>
      <c r="E677" s="265" t="s">
        <v>259</v>
      </c>
      <c r="F677" s="264">
        <v>35796</v>
      </c>
      <c r="G677" s="263" t="s">
        <v>551</v>
      </c>
      <c r="H677" s="263" t="s">
        <v>562</v>
      </c>
      <c r="I677" s="260" t="s">
        <v>711</v>
      </c>
      <c r="N677" s="260">
        <v>900</v>
      </c>
    </row>
    <row r="678" spans="1:14" ht="18.75">
      <c r="A678" s="262">
        <v>811296</v>
      </c>
      <c r="B678" s="263" t="s">
        <v>2955</v>
      </c>
      <c r="C678" s="262" t="s">
        <v>156</v>
      </c>
      <c r="D678" s="262" t="s">
        <v>1203</v>
      </c>
      <c r="E678" s="263" t="s">
        <v>260</v>
      </c>
      <c r="F678" s="264" t="s">
        <v>5634</v>
      </c>
      <c r="G678" s="263" t="s">
        <v>549</v>
      </c>
      <c r="H678" s="263" t="s">
        <v>562</v>
      </c>
      <c r="I678" s="260" t="s">
        <v>711</v>
      </c>
      <c r="N678" s="260">
        <v>900</v>
      </c>
    </row>
    <row r="679" spans="1:14" ht="18.75">
      <c r="A679" s="262">
        <v>811303</v>
      </c>
      <c r="B679" s="263" t="s">
        <v>2960</v>
      </c>
      <c r="C679" s="263" t="s">
        <v>101</v>
      </c>
      <c r="D679" s="263" t="s">
        <v>333</v>
      </c>
      <c r="E679" s="263" t="s">
        <v>260</v>
      </c>
      <c r="F679" s="264">
        <v>34648</v>
      </c>
      <c r="G679" s="263" t="s">
        <v>569</v>
      </c>
      <c r="H679" s="263" t="s">
        <v>562</v>
      </c>
      <c r="I679" s="260" t="s">
        <v>711</v>
      </c>
      <c r="N679" s="260">
        <v>900</v>
      </c>
    </row>
    <row r="680" spans="1:14" ht="18.75">
      <c r="A680" s="262">
        <v>811305</v>
      </c>
      <c r="B680" s="263" t="s">
        <v>2961</v>
      </c>
      <c r="C680" s="263" t="s">
        <v>118</v>
      </c>
      <c r="D680" s="263" t="s">
        <v>336</v>
      </c>
      <c r="E680" s="263" t="s">
        <v>259</v>
      </c>
      <c r="F680" s="264">
        <v>35496</v>
      </c>
      <c r="G680" s="263" t="s">
        <v>618</v>
      </c>
      <c r="H680" s="263" t="s">
        <v>562</v>
      </c>
      <c r="I680" s="260" t="s">
        <v>711</v>
      </c>
      <c r="N680" s="260">
        <v>900</v>
      </c>
    </row>
    <row r="681" spans="1:14" ht="18.75">
      <c r="A681" s="262">
        <v>811307</v>
      </c>
      <c r="B681" s="263" t="s">
        <v>2963</v>
      </c>
      <c r="C681" s="263" t="s">
        <v>406</v>
      </c>
      <c r="D681" s="263" t="s">
        <v>370</v>
      </c>
      <c r="E681" s="263" t="s">
        <v>259</v>
      </c>
      <c r="F681" s="264">
        <v>33455</v>
      </c>
      <c r="G681" s="263" t="s">
        <v>5206</v>
      </c>
      <c r="H681" s="263" t="s">
        <v>562</v>
      </c>
      <c r="I681" s="260" t="s">
        <v>711</v>
      </c>
      <c r="N681" s="260">
        <v>900</v>
      </c>
    </row>
    <row r="682" spans="1:14" ht="18.75">
      <c r="A682" s="262">
        <v>811308</v>
      </c>
      <c r="B682" s="263" t="s">
        <v>2964</v>
      </c>
      <c r="C682" s="263" t="s">
        <v>103</v>
      </c>
      <c r="D682" s="263" t="s">
        <v>504</v>
      </c>
      <c r="E682" s="263" t="s">
        <v>259</v>
      </c>
      <c r="F682" s="264">
        <v>34338</v>
      </c>
      <c r="G682" s="263" t="s">
        <v>549</v>
      </c>
      <c r="H682" s="263" t="s">
        <v>562</v>
      </c>
      <c r="I682" s="260" t="s">
        <v>711</v>
      </c>
      <c r="N682" s="260">
        <v>900</v>
      </c>
    </row>
    <row r="683" spans="1:14" ht="18.75">
      <c r="A683" s="262">
        <v>811314</v>
      </c>
      <c r="B683" s="263" t="s">
        <v>2968</v>
      </c>
      <c r="C683" s="263" t="s">
        <v>118</v>
      </c>
      <c r="D683" s="263" t="s">
        <v>1281</v>
      </c>
      <c r="E683" s="263" t="s">
        <v>259</v>
      </c>
      <c r="F683" s="264">
        <v>35810</v>
      </c>
      <c r="G683" s="263" t="s">
        <v>5636</v>
      </c>
      <c r="H683" s="263" t="s">
        <v>562</v>
      </c>
      <c r="I683" s="260" t="s">
        <v>711</v>
      </c>
      <c r="N683" s="260">
        <v>900</v>
      </c>
    </row>
    <row r="684" spans="1:14" ht="18.75">
      <c r="A684" s="262">
        <v>811315</v>
      </c>
      <c r="B684" s="263" t="s">
        <v>2969</v>
      </c>
      <c r="C684" s="263" t="s">
        <v>700</v>
      </c>
      <c r="D684" s="263" t="s">
        <v>902</v>
      </c>
      <c r="E684" s="263" t="s">
        <v>259</v>
      </c>
      <c r="F684" s="264">
        <v>36141</v>
      </c>
      <c r="G684" s="263" t="s">
        <v>1440</v>
      </c>
      <c r="H684" s="263" t="s">
        <v>562</v>
      </c>
      <c r="I684" s="260" t="s">
        <v>711</v>
      </c>
      <c r="N684" s="260">
        <v>900</v>
      </c>
    </row>
    <row r="685" spans="1:14" ht="18.75">
      <c r="A685" s="262">
        <v>811316</v>
      </c>
      <c r="B685" s="263" t="s">
        <v>1520</v>
      </c>
      <c r="C685" s="263" t="s">
        <v>2970</v>
      </c>
      <c r="D685" s="263" t="s">
        <v>441</v>
      </c>
      <c r="E685" s="263" t="s">
        <v>259</v>
      </c>
      <c r="F685" s="264">
        <v>29221</v>
      </c>
      <c r="G685" s="263" t="s">
        <v>549</v>
      </c>
      <c r="H685" s="263" t="s">
        <v>562</v>
      </c>
      <c r="I685" s="260" t="s">
        <v>711</v>
      </c>
      <c r="N685" s="260">
        <v>900</v>
      </c>
    </row>
    <row r="686" spans="1:14" ht="18.75">
      <c r="A686" s="262">
        <v>811317</v>
      </c>
      <c r="B686" s="263" t="s">
        <v>2971</v>
      </c>
      <c r="C686" s="263" t="s">
        <v>79</v>
      </c>
      <c r="D686" s="263" t="s">
        <v>336</v>
      </c>
      <c r="E686" s="263" t="s">
        <v>259</v>
      </c>
      <c r="F686" s="264">
        <v>35962</v>
      </c>
      <c r="G686" s="263" t="s">
        <v>5637</v>
      </c>
      <c r="H686" s="263" t="s">
        <v>562</v>
      </c>
      <c r="I686" s="260" t="s">
        <v>711</v>
      </c>
      <c r="N686" s="260">
        <v>900</v>
      </c>
    </row>
    <row r="687" spans="1:14" ht="18.75">
      <c r="A687" s="262">
        <v>811319</v>
      </c>
      <c r="B687" s="263" t="s">
        <v>2974</v>
      </c>
      <c r="C687" s="263" t="s">
        <v>116</v>
      </c>
      <c r="D687" s="263" t="s">
        <v>440</v>
      </c>
      <c r="E687" s="263" t="s">
        <v>259</v>
      </c>
      <c r="F687" s="264">
        <v>29565</v>
      </c>
      <c r="G687" s="263" t="s">
        <v>549</v>
      </c>
      <c r="H687" s="263" t="s">
        <v>562</v>
      </c>
      <c r="I687" s="260" t="s">
        <v>711</v>
      </c>
      <c r="N687" s="260">
        <v>900</v>
      </c>
    </row>
    <row r="688" spans="1:14" ht="18.75">
      <c r="A688" s="262">
        <v>811322</v>
      </c>
      <c r="B688" s="263" t="s">
        <v>2978</v>
      </c>
      <c r="C688" s="262" t="s">
        <v>144</v>
      </c>
      <c r="D688" s="262" t="s">
        <v>1281</v>
      </c>
      <c r="E688" s="263" t="s">
        <v>259</v>
      </c>
      <c r="F688" s="264">
        <v>35796</v>
      </c>
      <c r="G688" s="263" t="s">
        <v>5552</v>
      </c>
      <c r="H688" s="263" t="s">
        <v>562</v>
      </c>
      <c r="I688" s="260" t="s">
        <v>711</v>
      </c>
      <c r="N688" s="260">
        <v>900</v>
      </c>
    </row>
    <row r="689" spans="1:14" ht="18.75">
      <c r="A689" s="262">
        <v>811323</v>
      </c>
      <c r="B689" s="263" t="s">
        <v>2979</v>
      </c>
      <c r="C689" s="263" t="s">
        <v>1111</v>
      </c>
      <c r="D689" s="263" t="s">
        <v>841</v>
      </c>
      <c r="E689" s="263" t="s">
        <v>259</v>
      </c>
      <c r="F689" s="264">
        <v>34836</v>
      </c>
      <c r="G689" s="263" t="s">
        <v>560</v>
      </c>
      <c r="H689" s="263" t="s">
        <v>562</v>
      </c>
      <c r="I689" s="260" t="s">
        <v>711</v>
      </c>
      <c r="N689" s="260">
        <v>900</v>
      </c>
    </row>
    <row r="690" spans="1:14" ht="18.75">
      <c r="A690" s="262">
        <v>811325</v>
      </c>
      <c r="B690" s="263" t="s">
        <v>2981</v>
      </c>
      <c r="C690" s="263" t="s">
        <v>156</v>
      </c>
      <c r="D690" s="263" t="s">
        <v>433</v>
      </c>
      <c r="E690" s="263" t="s">
        <v>259</v>
      </c>
      <c r="F690" s="264">
        <v>30692</v>
      </c>
      <c r="G690" s="263" t="s">
        <v>549</v>
      </c>
      <c r="H690" s="263" t="s">
        <v>562</v>
      </c>
      <c r="I690" s="260" t="s">
        <v>711</v>
      </c>
      <c r="N690" s="260">
        <v>900</v>
      </c>
    </row>
    <row r="691" spans="1:14" ht="18.75">
      <c r="A691" s="262">
        <v>811326</v>
      </c>
      <c r="B691" s="263" t="s">
        <v>2982</v>
      </c>
      <c r="C691" s="263" t="s">
        <v>1765</v>
      </c>
      <c r="D691" s="263" t="s">
        <v>341</v>
      </c>
      <c r="E691" s="263" t="s">
        <v>259</v>
      </c>
      <c r="F691" s="264">
        <v>34926</v>
      </c>
      <c r="G691" s="263" t="s">
        <v>549</v>
      </c>
      <c r="H691" s="263" t="s">
        <v>562</v>
      </c>
      <c r="I691" s="260" t="s">
        <v>711</v>
      </c>
      <c r="N691" s="260">
        <v>900</v>
      </c>
    </row>
    <row r="692" spans="1:14" ht="18.75">
      <c r="A692" s="262">
        <v>811329</v>
      </c>
      <c r="B692" s="263" t="s">
        <v>2985</v>
      </c>
      <c r="C692" s="263" t="s">
        <v>2249</v>
      </c>
      <c r="D692" s="263" t="s">
        <v>349</v>
      </c>
      <c r="E692" s="263" t="s">
        <v>259</v>
      </c>
      <c r="F692" s="264">
        <v>35134</v>
      </c>
      <c r="G692" s="263" t="s">
        <v>549</v>
      </c>
      <c r="H692" s="263" t="s">
        <v>562</v>
      </c>
      <c r="I692" s="260" t="s">
        <v>711</v>
      </c>
      <c r="N692" s="260">
        <v>900</v>
      </c>
    </row>
    <row r="693" spans="1:14" ht="18.75">
      <c r="A693" s="262">
        <v>811331</v>
      </c>
      <c r="B693" s="263" t="s">
        <v>2987</v>
      </c>
      <c r="C693" s="263" t="s">
        <v>871</v>
      </c>
      <c r="D693" s="263" t="s">
        <v>330</v>
      </c>
      <c r="E693" s="263" t="s">
        <v>259</v>
      </c>
      <c r="F693" s="264">
        <v>35704</v>
      </c>
      <c r="G693" s="263" t="s">
        <v>5270</v>
      </c>
      <c r="H693" s="263" t="s">
        <v>562</v>
      </c>
      <c r="I693" s="260" t="s">
        <v>711</v>
      </c>
      <c r="N693" s="260">
        <v>900</v>
      </c>
    </row>
    <row r="694" spans="1:14" ht="18.75">
      <c r="A694" s="262">
        <v>811332</v>
      </c>
      <c r="B694" s="263" t="s">
        <v>2988</v>
      </c>
      <c r="C694" s="263" t="s">
        <v>1597</v>
      </c>
      <c r="D694" s="263" t="s">
        <v>1294</v>
      </c>
      <c r="E694" s="263" t="s">
        <v>259</v>
      </c>
      <c r="F694" s="264">
        <v>35504</v>
      </c>
      <c r="G694" s="263" t="s">
        <v>5641</v>
      </c>
      <c r="H694" s="263" t="s">
        <v>562</v>
      </c>
      <c r="I694" s="260" t="s">
        <v>711</v>
      </c>
      <c r="N694" s="260">
        <v>900</v>
      </c>
    </row>
    <row r="695" spans="1:14" ht="18.75">
      <c r="A695" s="262">
        <v>811335</v>
      </c>
      <c r="B695" s="263" t="s">
        <v>2990</v>
      </c>
      <c r="C695" s="263" t="s">
        <v>781</v>
      </c>
      <c r="D695" s="263" t="s">
        <v>418</v>
      </c>
      <c r="E695" s="263" t="s">
        <v>259</v>
      </c>
      <c r="F695" s="264">
        <v>35489</v>
      </c>
      <c r="G695" s="263" t="s">
        <v>5642</v>
      </c>
      <c r="H695" s="263" t="s">
        <v>562</v>
      </c>
      <c r="I695" s="260" t="s">
        <v>711</v>
      </c>
      <c r="N695" s="260">
        <v>900</v>
      </c>
    </row>
    <row r="696" spans="1:14" ht="18.75">
      <c r="A696" s="262">
        <v>811337</v>
      </c>
      <c r="B696" s="263" t="s">
        <v>2991</v>
      </c>
      <c r="C696" s="263" t="s">
        <v>857</v>
      </c>
      <c r="D696" s="263" t="s">
        <v>334</v>
      </c>
      <c r="E696" s="263" t="s">
        <v>259</v>
      </c>
      <c r="F696" s="264">
        <v>35796</v>
      </c>
      <c r="G696" s="263" t="s">
        <v>615</v>
      </c>
      <c r="H696" s="263" t="s">
        <v>562</v>
      </c>
      <c r="I696" s="260" t="s">
        <v>711</v>
      </c>
      <c r="N696" s="260">
        <v>900</v>
      </c>
    </row>
    <row r="697" spans="1:14" ht="18.75">
      <c r="A697" s="262">
        <v>811338</v>
      </c>
      <c r="B697" s="263" t="s">
        <v>2992</v>
      </c>
      <c r="C697" s="265" t="s">
        <v>157</v>
      </c>
      <c r="D697" s="265" t="s">
        <v>2993</v>
      </c>
      <c r="E697" s="265" t="s">
        <v>259</v>
      </c>
      <c r="F697" s="264">
        <v>33545</v>
      </c>
      <c r="G697" s="263" t="s">
        <v>5466</v>
      </c>
      <c r="H697" s="263" t="s">
        <v>562</v>
      </c>
      <c r="I697" s="260" t="s">
        <v>711</v>
      </c>
      <c r="N697" s="260">
        <v>900</v>
      </c>
    </row>
    <row r="698" spans="1:14" ht="18.75">
      <c r="A698" s="262">
        <v>811339</v>
      </c>
      <c r="B698" s="263" t="s">
        <v>2994</v>
      </c>
      <c r="C698" s="263" t="s">
        <v>194</v>
      </c>
      <c r="D698" s="263" t="s">
        <v>858</v>
      </c>
      <c r="E698" s="263" t="s">
        <v>260</v>
      </c>
      <c r="F698" s="264" t="s">
        <v>5643</v>
      </c>
      <c r="G698" s="263" t="s">
        <v>5438</v>
      </c>
      <c r="H698" s="263" t="s">
        <v>562</v>
      </c>
      <c r="I698" s="260" t="s">
        <v>711</v>
      </c>
      <c r="N698" s="260">
        <v>900</v>
      </c>
    </row>
    <row r="699" spans="1:14" ht="18.75">
      <c r="A699" s="262">
        <v>811341</v>
      </c>
      <c r="B699" s="263" t="s">
        <v>2996</v>
      </c>
      <c r="C699" s="263" t="s">
        <v>81</v>
      </c>
      <c r="D699" s="263" t="s">
        <v>390</v>
      </c>
      <c r="E699" s="263" t="s">
        <v>259</v>
      </c>
      <c r="F699" s="264">
        <v>33989</v>
      </c>
      <c r="G699" s="263" t="s">
        <v>612</v>
      </c>
      <c r="H699" s="263" t="s">
        <v>562</v>
      </c>
      <c r="I699" s="260" t="s">
        <v>711</v>
      </c>
      <c r="N699" s="260">
        <v>900</v>
      </c>
    </row>
    <row r="700" spans="1:14" ht="18.75">
      <c r="A700" s="262">
        <v>811344</v>
      </c>
      <c r="B700" s="263" t="s">
        <v>2997</v>
      </c>
      <c r="C700" s="263" t="s">
        <v>118</v>
      </c>
      <c r="D700" s="263" t="s">
        <v>950</v>
      </c>
      <c r="E700" s="263" t="s">
        <v>259</v>
      </c>
      <c r="F700" s="264">
        <v>35065</v>
      </c>
      <c r="G700" s="263" t="s">
        <v>549</v>
      </c>
      <c r="H700" s="263" t="s">
        <v>562</v>
      </c>
      <c r="I700" s="260" t="s">
        <v>711</v>
      </c>
      <c r="N700" s="260">
        <v>900</v>
      </c>
    </row>
    <row r="701" spans="1:14" ht="18.75">
      <c r="A701" s="262">
        <v>811345</v>
      </c>
      <c r="B701" s="263" t="s">
        <v>2998</v>
      </c>
      <c r="C701" s="265" t="s">
        <v>95</v>
      </c>
      <c r="D701" s="265" t="s">
        <v>410</v>
      </c>
      <c r="E701" s="265" t="s">
        <v>260</v>
      </c>
      <c r="F701" s="264">
        <v>29226</v>
      </c>
      <c r="G701" s="263" t="s">
        <v>549</v>
      </c>
      <c r="H701" s="263" t="s">
        <v>562</v>
      </c>
      <c r="I701" s="260" t="s">
        <v>711</v>
      </c>
      <c r="N701" s="260">
        <v>900</v>
      </c>
    </row>
    <row r="702" spans="1:14" ht="18.75">
      <c r="A702" s="262">
        <v>811346</v>
      </c>
      <c r="B702" s="263" t="s">
        <v>2999</v>
      </c>
      <c r="C702" s="263" t="s">
        <v>160</v>
      </c>
      <c r="D702" s="263" t="s">
        <v>1272</v>
      </c>
      <c r="E702" s="263" t="s">
        <v>259</v>
      </c>
      <c r="F702" s="264" t="s">
        <v>5644</v>
      </c>
      <c r="G702" s="263" t="s">
        <v>549</v>
      </c>
      <c r="H702" s="263" t="s">
        <v>562</v>
      </c>
      <c r="I702" s="260" t="s">
        <v>711</v>
      </c>
      <c r="N702" s="260">
        <v>900</v>
      </c>
    </row>
    <row r="703" spans="1:14" ht="18.75">
      <c r="A703" s="262">
        <v>811348</v>
      </c>
      <c r="B703" s="263" t="s">
        <v>3002</v>
      </c>
      <c r="C703" s="263" t="s">
        <v>737</v>
      </c>
      <c r="D703" s="263" t="s">
        <v>343</v>
      </c>
      <c r="E703" s="263" t="s">
        <v>259</v>
      </c>
      <c r="F703" s="264">
        <v>25569</v>
      </c>
      <c r="G703" s="263" t="s">
        <v>5248</v>
      </c>
      <c r="H703" s="263" t="s">
        <v>562</v>
      </c>
      <c r="I703" s="260" t="s">
        <v>711</v>
      </c>
      <c r="N703" s="260">
        <v>900</v>
      </c>
    </row>
    <row r="704" spans="1:14" ht="18.75">
      <c r="A704" s="262">
        <v>811350</v>
      </c>
      <c r="B704" s="263" t="s">
        <v>3005</v>
      </c>
      <c r="C704" s="265" t="s">
        <v>997</v>
      </c>
      <c r="D704" s="265" t="s">
        <v>1972</v>
      </c>
      <c r="E704" s="265" t="s">
        <v>259</v>
      </c>
      <c r="F704" s="264">
        <v>31230</v>
      </c>
      <c r="G704" s="263" t="s">
        <v>5223</v>
      </c>
      <c r="H704" s="263" t="s">
        <v>562</v>
      </c>
      <c r="I704" s="260" t="s">
        <v>711</v>
      </c>
      <c r="N704" s="260">
        <v>900</v>
      </c>
    </row>
    <row r="705" spans="1:14" ht="18.75">
      <c r="A705" s="262">
        <v>811351</v>
      </c>
      <c r="B705" s="263" t="s">
        <v>3006</v>
      </c>
      <c r="C705" s="263" t="s">
        <v>1005</v>
      </c>
      <c r="D705" s="263" t="s">
        <v>332</v>
      </c>
      <c r="E705" s="263" t="s">
        <v>259</v>
      </c>
      <c r="F705" s="264">
        <v>35822</v>
      </c>
      <c r="G705" s="263" t="s">
        <v>5645</v>
      </c>
      <c r="H705" s="263" t="s">
        <v>562</v>
      </c>
      <c r="I705" s="260" t="s">
        <v>711</v>
      </c>
      <c r="N705" s="260">
        <v>900</v>
      </c>
    </row>
    <row r="706" spans="1:14" ht="18.75">
      <c r="A706" s="262">
        <v>811360</v>
      </c>
      <c r="B706" s="263" t="s">
        <v>3012</v>
      </c>
      <c r="C706" s="263" t="s">
        <v>1481</v>
      </c>
      <c r="D706" s="263" t="s">
        <v>732</v>
      </c>
      <c r="E706" s="263" t="s">
        <v>259</v>
      </c>
      <c r="F706" s="264">
        <v>34336</v>
      </c>
      <c r="G706" s="263" t="s">
        <v>612</v>
      </c>
      <c r="H706" s="263" t="s">
        <v>562</v>
      </c>
      <c r="I706" s="260" t="s">
        <v>711</v>
      </c>
      <c r="N706" s="260">
        <v>900</v>
      </c>
    </row>
    <row r="707" spans="1:14" ht="18.75">
      <c r="A707" s="262">
        <v>811361</v>
      </c>
      <c r="B707" s="263" t="s">
        <v>3013</v>
      </c>
      <c r="C707" s="265" t="s">
        <v>118</v>
      </c>
      <c r="D707" s="265" t="s">
        <v>422</v>
      </c>
      <c r="E707" s="265" t="s">
        <v>259</v>
      </c>
      <c r="F707" s="264">
        <v>35574</v>
      </c>
      <c r="G707" s="263" t="s">
        <v>549</v>
      </c>
      <c r="H707" s="263" t="s">
        <v>562</v>
      </c>
      <c r="I707" s="260" t="s">
        <v>711</v>
      </c>
      <c r="N707" s="260">
        <v>900</v>
      </c>
    </row>
    <row r="708" spans="1:14" ht="18.75">
      <c r="A708" s="262">
        <v>811362</v>
      </c>
      <c r="B708" s="263" t="s">
        <v>3014</v>
      </c>
      <c r="C708" s="265" t="s">
        <v>184</v>
      </c>
      <c r="D708" s="265" t="s">
        <v>376</v>
      </c>
      <c r="E708" s="265" t="s">
        <v>259</v>
      </c>
      <c r="F708" s="266">
        <v>35431</v>
      </c>
      <c r="G708" s="266" t="s">
        <v>5262</v>
      </c>
      <c r="H708" s="263" t="s">
        <v>562</v>
      </c>
      <c r="I708" s="260" t="s">
        <v>711</v>
      </c>
      <c r="N708" s="260">
        <v>900</v>
      </c>
    </row>
    <row r="709" spans="1:14" ht="18.75">
      <c r="A709" s="262">
        <v>811364</v>
      </c>
      <c r="B709" s="263" t="s">
        <v>3015</v>
      </c>
      <c r="C709" s="263" t="s">
        <v>1186</v>
      </c>
      <c r="D709" s="263" t="s">
        <v>703</v>
      </c>
      <c r="E709" s="263" t="s">
        <v>260</v>
      </c>
      <c r="F709" s="264">
        <v>29223</v>
      </c>
      <c r="G709" s="263" t="s">
        <v>549</v>
      </c>
      <c r="H709" s="263" t="s">
        <v>562</v>
      </c>
      <c r="I709" s="260" t="s">
        <v>711</v>
      </c>
      <c r="N709" s="260">
        <v>900</v>
      </c>
    </row>
    <row r="710" spans="1:14" ht="18.75">
      <c r="A710" s="262">
        <v>811366</v>
      </c>
      <c r="B710" s="263" t="s">
        <v>3016</v>
      </c>
      <c r="C710" s="263" t="s">
        <v>79</v>
      </c>
      <c r="D710" s="263" t="s">
        <v>3017</v>
      </c>
      <c r="E710" s="263" t="s">
        <v>260</v>
      </c>
      <c r="F710" s="264">
        <v>29806</v>
      </c>
      <c r="G710" s="263" t="s">
        <v>612</v>
      </c>
      <c r="H710" s="263" t="s">
        <v>562</v>
      </c>
      <c r="I710" s="260" t="s">
        <v>711</v>
      </c>
      <c r="N710" s="260">
        <v>900</v>
      </c>
    </row>
    <row r="711" spans="1:14" ht="18.75">
      <c r="A711" s="262">
        <v>811369</v>
      </c>
      <c r="B711" s="263" t="s">
        <v>3021</v>
      </c>
      <c r="C711" s="265" t="s">
        <v>152</v>
      </c>
      <c r="D711" s="265" t="s">
        <v>331</v>
      </c>
      <c r="E711" s="265" t="s">
        <v>259</v>
      </c>
      <c r="F711" s="264" t="s">
        <v>5648</v>
      </c>
      <c r="G711" s="263" t="s">
        <v>549</v>
      </c>
      <c r="H711" s="263" t="s">
        <v>562</v>
      </c>
      <c r="I711" s="260" t="s">
        <v>711</v>
      </c>
      <c r="N711" s="260">
        <v>900</v>
      </c>
    </row>
    <row r="712" spans="1:14" ht="18.75">
      <c r="A712" s="262">
        <v>811371</v>
      </c>
      <c r="B712" s="263" t="s">
        <v>3024</v>
      </c>
      <c r="C712" s="263" t="s">
        <v>195</v>
      </c>
      <c r="D712" s="263" t="s">
        <v>336</v>
      </c>
      <c r="E712" s="263" t="s">
        <v>259</v>
      </c>
      <c r="F712" s="264">
        <v>35830</v>
      </c>
      <c r="G712" s="263" t="s">
        <v>549</v>
      </c>
      <c r="H712" s="263" t="s">
        <v>673</v>
      </c>
      <c r="I712" s="260" t="s">
        <v>711</v>
      </c>
      <c r="N712" s="260">
        <v>900</v>
      </c>
    </row>
    <row r="713" spans="1:14" ht="18.75">
      <c r="A713" s="262">
        <v>811372</v>
      </c>
      <c r="B713" s="263" t="s">
        <v>3025</v>
      </c>
      <c r="C713" s="263" t="s">
        <v>74</v>
      </c>
      <c r="D713" s="263" t="s">
        <v>3026</v>
      </c>
      <c r="E713" s="263" t="s">
        <v>259</v>
      </c>
      <c r="F713" s="264">
        <v>27930</v>
      </c>
      <c r="G713" s="263" t="s">
        <v>549</v>
      </c>
      <c r="H713" s="263" t="s">
        <v>562</v>
      </c>
      <c r="I713" s="260" t="s">
        <v>711</v>
      </c>
      <c r="N713" s="260">
        <v>900</v>
      </c>
    </row>
    <row r="714" spans="1:14" ht="18.75">
      <c r="A714" s="262">
        <v>811373</v>
      </c>
      <c r="B714" s="263" t="s">
        <v>3027</v>
      </c>
      <c r="C714" s="265" t="s">
        <v>81</v>
      </c>
      <c r="D714" s="265" t="s">
        <v>2170</v>
      </c>
      <c r="E714" s="265" t="s">
        <v>260</v>
      </c>
      <c r="F714" s="264">
        <v>31214</v>
      </c>
      <c r="G714" s="263" t="s">
        <v>5388</v>
      </c>
      <c r="H714" s="263" t="s">
        <v>562</v>
      </c>
      <c r="I714" s="260" t="s">
        <v>711</v>
      </c>
      <c r="N714" s="260">
        <v>900</v>
      </c>
    </row>
    <row r="715" spans="1:14" ht="18.75">
      <c r="A715" s="262">
        <v>811375</v>
      </c>
      <c r="B715" s="263" t="s">
        <v>3028</v>
      </c>
      <c r="C715" s="263" t="s">
        <v>605</v>
      </c>
      <c r="D715" s="263" t="s">
        <v>3029</v>
      </c>
      <c r="E715" s="263" t="s">
        <v>260</v>
      </c>
      <c r="F715" s="264">
        <v>32523</v>
      </c>
      <c r="G715" s="263" t="s">
        <v>612</v>
      </c>
      <c r="H715" s="263" t="s">
        <v>562</v>
      </c>
      <c r="I715" s="260" t="s">
        <v>711</v>
      </c>
      <c r="N715" s="260">
        <v>900</v>
      </c>
    </row>
    <row r="716" spans="1:14" ht="18.75">
      <c r="A716" s="262">
        <v>811381</v>
      </c>
      <c r="B716" s="263" t="s">
        <v>3035</v>
      </c>
      <c r="C716" s="263" t="s">
        <v>79</v>
      </c>
      <c r="D716" s="263" t="s">
        <v>375</v>
      </c>
      <c r="E716" s="263" t="s">
        <v>259</v>
      </c>
      <c r="F716" s="264">
        <v>35486</v>
      </c>
      <c r="G716" s="263" t="s">
        <v>612</v>
      </c>
      <c r="H716" s="263" t="s">
        <v>562</v>
      </c>
      <c r="I716" s="260" t="s">
        <v>711</v>
      </c>
      <c r="N716" s="260">
        <v>900</v>
      </c>
    </row>
    <row r="717" spans="1:14" ht="18.75">
      <c r="A717" s="262">
        <v>811385</v>
      </c>
      <c r="B717" s="263" t="s">
        <v>3039</v>
      </c>
      <c r="C717" s="263" t="s">
        <v>540</v>
      </c>
      <c r="D717" s="263" t="s">
        <v>3040</v>
      </c>
      <c r="E717" s="263" t="s">
        <v>260</v>
      </c>
      <c r="F717" s="264">
        <v>34265</v>
      </c>
      <c r="G717" s="263" t="s">
        <v>5653</v>
      </c>
      <c r="H717" s="263" t="s">
        <v>562</v>
      </c>
      <c r="I717" s="260" t="s">
        <v>711</v>
      </c>
      <c r="N717" s="260">
        <v>900</v>
      </c>
    </row>
    <row r="718" spans="1:14" ht="18.75">
      <c r="A718" s="262">
        <v>811387</v>
      </c>
      <c r="B718" s="263" t="s">
        <v>3042</v>
      </c>
      <c r="C718" s="263" t="s">
        <v>118</v>
      </c>
      <c r="D718" s="263" t="s">
        <v>1896</v>
      </c>
      <c r="E718" s="263" t="s">
        <v>259</v>
      </c>
      <c r="F718" s="264" t="s">
        <v>5654</v>
      </c>
      <c r="G718" s="263" t="s">
        <v>5655</v>
      </c>
      <c r="H718" s="263" t="s">
        <v>562</v>
      </c>
      <c r="I718" s="260" t="s">
        <v>711</v>
      </c>
      <c r="N718" s="260">
        <v>900</v>
      </c>
    </row>
    <row r="719" spans="1:14" ht="18.75">
      <c r="A719" s="262">
        <v>811388</v>
      </c>
      <c r="B719" s="263" t="s">
        <v>3043</v>
      </c>
      <c r="C719" s="263" t="s">
        <v>873</v>
      </c>
      <c r="D719" s="263" t="s">
        <v>478</v>
      </c>
      <c r="E719" s="263" t="s">
        <v>260</v>
      </c>
      <c r="F719" s="264">
        <v>32874</v>
      </c>
      <c r="G719" s="263" t="s">
        <v>5640</v>
      </c>
      <c r="H719" s="263" t="s">
        <v>562</v>
      </c>
      <c r="I719" s="260" t="s">
        <v>711</v>
      </c>
      <c r="N719" s="260">
        <v>900</v>
      </c>
    </row>
    <row r="720" spans="1:14" ht="18.75">
      <c r="A720" s="262">
        <v>811390</v>
      </c>
      <c r="B720" s="263" t="s">
        <v>3044</v>
      </c>
      <c r="C720" s="263" t="s">
        <v>165</v>
      </c>
      <c r="D720" s="263" t="s">
        <v>3045</v>
      </c>
      <c r="E720" s="263" t="s">
        <v>259</v>
      </c>
      <c r="F720" s="264">
        <v>35829</v>
      </c>
      <c r="G720" s="263" t="s">
        <v>549</v>
      </c>
      <c r="H720" s="263" t="s">
        <v>673</v>
      </c>
      <c r="I720" s="260" t="s">
        <v>711</v>
      </c>
      <c r="N720" s="260">
        <v>900</v>
      </c>
    </row>
    <row r="721" spans="1:14" ht="18.75">
      <c r="A721" s="262">
        <v>811392</v>
      </c>
      <c r="B721" s="263" t="s">
        <v>3046</v>
      </c>
      <c r="C721" s="263" t="s">
        <v>159</v>
      </c>
      <c r="D721" s="263" t="s">
        <v>335</v>
      </c>
      <c r="E721" s="263" t="s">
        <v>259</v>
      </c>
      <c r="F721" s="264">
        <v>29159</v>
      </c>
      <c r="G721" s="263" t="s">
        <v>549</v>
      </c>
      <c r="H721" s="263" t="s">
        <v>562</v>
      </c>
      <c r="I721" s="260" t="s">
        <v>711</v>
      </c>
      <c r="N721" s="260">
        <v>900</v>
      </c>
    </row>
    <row r="722" spans="1:14" ht="18.75">
      <c r="A722" s="262">
        <v>811393</v>
      </c>
      <c r="B722" s="263" t="s">
        <v>3047</v>
      </c>
      <c r="C722" s="263" t="s">
        <v>109</v>
      </c>
      <c r="D722" s="263" t="s">
        <v>901</v>
      </c>
      <c r="E722" s="263" t="s">
        <v>259</v>
      </c>
      <c r="F722" s="264">
        <v>35703</v>
      </c>
      <c r="G722" s="263" t="s">
        <v>619</v>
      </c>
      <c r="H722" s="263" t="s">
        <v>562</v>
      </c>
      <c r="I722" s="260" t="s">
        <v>711</v>
      </c>
      <c r="N722" s="260">
        <v>900</v>
      </c>
    </row>
    <row r="723" spans="1:14" ht="18.75">
      <c r="A723" s="262">
        <v>811394</v>
      </c>
      <c r="B723" s="263" t="s">
        <v>3048</v>
      </c>
      <c r="C723" s="263" t="s">
        <v>160</v>
      </c>
      <c r="D723" s="263" t="s">
        <v>338</v>
      </c>
      <c r="E723" s="263" t="s">
        <v>259</v>
      </c>
      <c r="F723" s="266" t="s">
        <v>5656</v>
      </c>
      <c r="G723" s="263" t="s">
        <v>5368</v>
      </c>
      <c r="H723" s="263" t="s">
        <v>562</v>
      </c>
      <c r="I723" s="260" t="s">
        <v>711</v>
      </c>
      <c r="N723" s="260">
        <v>900</v>
      </c>
    </row>
    <row r="724" spans="1:14" ht="18.75">
      <c r="A724" s="262">
        <v>811395</v>
      </c>
      <c r="B724" s="263" t="s">
        <v>3049</v>
      </c>
      <c r="C724" s="265" t="s">
        <v>167</v>
      </c>
      <c r="D724" s="265" t="s">
        <v>337</v>
      </c>
      <c r="E724" s="265" t="s">
        <v>259</v>
      </c>
      <c r="F724" s="264">
        <v>35726</v>
      </c>
      <c r="G724" s="263" t="s">
        <v>549</v>
      </c>
      <c r="H724" s="263" t="s">
        <v>562</v>
      </c>
      <c r="I724" s="260" t="s">
        <v>711</v>
      </c>
      <c r="N724" s="260">
        <v>900</v>
      </c>
    </row>
    <row r="725" spans="1:14" ht="18.75">
      <c r="A725" s="262">
        <v>811396</v>
      </c>
      <c r="B725" s="263" t="s">
        <v>3050</v>
      </c>
      <c r="C725" s="265" t="s">
        <v>740</v>
      </c>
      <c r="D725" s="265" t="s">
        <v>3051</v>
      </c>
      <c r="E725" s="265" t="s">
        <v>259</v>
      </c>
      <c r="F725" s="264">
        <v>35065</v>
      </c>
      <c r="G725" s="266" t="s">
        <v>560</v>
      </c>
      <c r="H725" s="263" t="s">
        <v>562</v>
      </c>
      <c r="I725" s="260" t="s">
        <v>711</v>
      </c>
      <c r="N725" s="260">
        <v>900</v>
      </c>
    </row>
    <row r="726" spans="1:14" ht="18.75">
      <c r="A726" s="262">
        <v>811400</v>
      </c>
      <c r="B726" s="263" t="s">
        <v>3055</v>
      </c>
      <c r="C726" s="263" t="s">
        <v>2357</v>
      </c>
      <c r="D726" s="263" t="s">
        <v>3056</v>
      </c>
      <c r="E726" s="263" t="s">
        <v>259</v>
      </c>
      <c r="F726" s="264" t="s">
        <v>5657</v>
      </c>
      <c r="G726" s="263" t="s">
        <v>1440</v>
      </c>
      <c r="H726" s="263" t="s">
        <v>562</v>
      </c>
      <c r="I726" s="260" t="s">
        <v>711</v>
      </c>
      <c r="N726" s="260">
        <v>900</v>
      </c>
    </row>
    <row r="727" spans="1:14" ht="18.75">
      <c r="A727" s="262">
        <v>811406</v>
      </c>
      <c r="B727" s="263" t="s">
        <v>3061</v>
      </c>
      <c r="C727" s="263" t="s">
        <v>122</v>
      </c>
      <c r="D727" s="263" t="s">
        <v>3062</v>
      </c>
      <c r="E727" s="263" t="s">
        <v>260</v>
      </c>
      <c r="F727" s="264">
        <v>35705</v>
      </c>
      <c r="G727" s="263" t="s">
        <v>5658</v>
      </c>
      <c r="H727" s="263" t="s">
        <v>562</v>
      </c>
      <c r="I727" s="260" t="s">
        <v>711</v>
      </c>
      <c r="N727" s="260">
        <v>900</v>
      </c>
    </row>
    <row r="728" spans="1:14" ht="18.75">
      <c r="A728" s="262">
        <v>811407</v>
      </c>
      <c r="B728" s="263" t="s">
        <v>3063</v>
      </c>
      <c r="C728" s="263" t="s">
        <v>726</v>
      </c>
      <c r="D728" s="263" t="s">
        <v>371</v>
      </c>
      <c r="E728" s="263" t="s">
        <v>260</v>
      </c>
      <c r="F728" s="264" t="s">
        <v>5659</v>
      </c>
      <c r="G728" s="263" t="s">
        <v>549</v>
      </c>
      <c r="H728" s="263" t="s">
        <v>562</v>
      </c>
      <c r="I728" s="260" t="s">
        <v>711</v>
      </c>
      <c r="N728" s="260">
        <v>900</v>
      </c>
    </row>
    <row r="729" spans="1:14" ht="18.75">
      <c r="A729" s="262">
        <v>811409</v>
      </c>
      <c r="B729" s="263" t="s">
        <v>3065</v>
      </c>
      <c r="C729" s="265" t="s">
        <v>1181</v>
      </c>
      <c r="D729" s="265" t="s">
        <v>371</v>
      </c>
      <c r="E729" s="265" t="s">
        <v>260</v>
      </c>
      <c r="F729" s="264" t="s">
        <v>5660</v>
      </c>
      <c r="G729" s="263">
        <v>0</v>
      </c>
      <c r="H729" s="263" t="s">
        <v>562</v>
      </c>
      <c r="I729" s="260" t="s">
        <v>711</v>
      </c>
      <c r="N729" s="260">
        <v>900</v>
      </c>
    </row>
    <row r="730" spans="1:14" ht="18.75">
      <c r="A730" s="262">
        <v>811418</v>
      </c>
      <c r="B730" s="263" t="s">
        <v>3070</v>
      </c>
      <c r="C730" s="263" t="s">
        <v>89</v>
      </c>
      <c r="D730" s="263" t="s">
        <v>360</v>
      </c>
      <c r="E730" s="263" t="s">
        <v>260</v>
      </c>
      <c r="F730" s="264">
        <v>35093</v>
      </c>
      <c r="G730" s="263" t="s">
        <v>549</v>
      </c>
      <c r="H730" s="263" t="s">
        <v>562</v>
      </c>
      <c r="I730" s="260" t="s">
        <v>711</v>
      </c>
      <c r="N730" s="260">
        <v>900</v>
      </c>
    </row>
    <row r="731" spans="1:14" ht="18.75">
      <c r="A731" s="262">
        <v>811419</v>
      </c>
      <c r="B731" s="263" t="s">
        <v>3071</v>
      </c>
      <c r="C731" s="263" t="s">
        <v>103</v>
      </c>
      <c r="D731" s="263" t="s">
        <v>400</v>
      </c>
      <c r="E731" s="263" t="s">
        <v>260</v>
      </c>
      <c r="F731" s="264">
        <v>32675</v>
      </c>
      <c r="G731" s="263" t="s">
        <v>569</v>
      </c>
      <c r="H731" s="263" t="s">
        <v>562</v>
      </c>
      <c r="I731" s="260" t="s">
        <v>711</v>
      </c>
      <c r="N731" s="260">
        <v>900</v>
      </c>
    </row>
    <row r="732" spans="1:14" ht="18.75">
      <c r="A732" s="262">
        <v>811420</v>
      </c>
      <c r="B732" s="263" t="s">
        <v>3072</v>
      </c>
      <c r="C732" s="265" t="s">
        <v>77</v>
      </c>
      <c r="D732" s="265" t="s">
        <v>1408</v>
      </c>
      <c r="E732" s="265" t="s">
        <v>260</v>
      </c>
      <c r="F732" s="264">
        <v>34510</v>
      </c>
      <c r="G732" s="263" t="s">
        <v>5663</v>
      </c>
      <c r="H732" s="263" t="s">
        <v>562</v>
      </c>
      <c r="I732" s="260" t="s">
        <v>711</v>
      </c>
      <c r="N732" s="260">
        <v>900</v>
      </c>
    </row>
    <row r="733" spans="1:14" ht="18.75">
      <c r="A733" s="262">
        <v>811421</v>
      </c>
      <c r="B733" s="263" t="s">
        <v>3073</v>
      </c>
      <c r="C733" s="263" t="s">
        <v>82</v>
      </c>
      <c r="D733" s="263" t="s">
        <v>425</v>
      </c>
      <c r="E733" s="265" t="s">
        <v>260</v>
      </c>
      <c r="F733" s="264">
        <v>33351</v>
      </c>
      <c r="G733" s="263" t="s">
        <v>612</v>
      </c>
      <c r="H733" s="263" t="s">
        <v>562</v>
      </c>
      <c r="I733" s="260" t="s">
        <v>711</v>
      </c>
      <c r="N733" s="260">
        <v>900</v>
      </c>
    </row>
    <row r="734" spans="1:14" ht="18.75">
      <c r="A734" s="262">
        <v>811423</v>
      </c>
      <c r="B734" s="263" t="s">
        <v>3075</v>
      </c>
      <c r="C734" s="263" t="s">
        <v>79</v>
      </c>
      <c r="D734" s="263" t="s">
        <v>400</v>
      </c>
      <c r="E734" s="263" t="s">
        <v>260</v>
      </c>
      <c r="F734" s="264">
        <v>33001</v>
      </c>
      <c r="G734" s="263" t="s">
        <v>560</v>
      </c>
      <c r="H734" s="263" t="s">
        <v>562</v>
      </c>
      <c r="I734" s="260" t="s">
        <v>711</v>
      </c>
      <c r="N734" s="260">
        <v>900</v>
      </c>
    </row>
    <row r="735" spans="1:14" ht="18.75">
      <c r="A735" s="262">
        <v>811426</v>
      </c>
      <c r="B735" s="263" t="s">
        <v>3077</v>
      </c>
      <c r="C735" s="263" t="s">
        <v>95</v>
      </c>
      <c r="D735" s="263" t="s">
        <v>3078</v>
      </c>
      <c r="E735" s="263" t="s">
        <v>259</v>
      </c>
      <c r="F735" s="264">
        <v>32816</v>
      </c>
      <c r="G735" s="263" t="s">
        <v>612</v>
      </c>
      <c r="H735" s="263" t="s">
        <v>562</v>
      </c>
      <c r="I735" s="260" t="s">
        <v>711</v>
      </c>
      <c r="N735" s="260">
        <v>900</v>
      </c>
    </row>
    <row r="736" spans="1:14" ht="18.75">
      <c r="A736" s="262">
        <v>811428</v>
      </c>
      <c r="B736" s="263" t="s">
        <v>3080</v>
      </c>
      <c r="C736" s="263" t="s">
        <v>83</v>
      </c>
      <c r="D736" s="266" t="s">
        <v>1836</v>
      </c>
      <c r="E736" s="263" t="s">
        <v>260</v>
      </c>
      <c r="F736" s="266">
        <v>27030</v>
      </c>
      <c r="G736" s="266" t="s">
        <v>668</v>
      </c>
      <c r="H736" s="263" t="s">
        <v>562</v>
      </c>
      <c r="I736" s="260" t="s">
        <v>711</v>
      </c>
      <c r="N736" s="260">
        <v>900</v>
      </c>
    </row>
    <row r="737" spans="1:14" ht="18.75">
      <c r="A737" s="262">
        <v>811430</v>
      </c>
      <c r="B737" s="263" t="s">
        <v>3082</v>
      </c>
      <c r="C737" s="263" t="s">
        <v>110</v>
      </c>
      <c r="D737" s="263" t="s">
        <v>350</v>
      </c>
      <c r="E737" s="263" t="s">
        <v>260</v>
      </c>
      <c r="F737" s="264">
        <v>35431</v>
      </c>
      <c r="G737" s="263" t="s">
        <v>612</v>
      </c>
      <c r="H737" s="263" t="s">
        <v>562</v>
      </c>
      <c r="I737" s="260" t="s">
        <v>711</v>
      </c>
      <c r="N737" s="260">
        <v>900</v>
      </c>
    </row>
    <row r="738" spans="1:14" ht="18.75">
      <c r="A738" s="262">
        <v>811432</v>
      </c>
      <c r="B738" s="263" t="s">
        <v>3084</v>
      </c>
      <c r="C738" s="263" t="s">
        <v>2695</v>
      </c>
      <c r="D738" s="263" t="s">
        <v>388</v>
      </c>
      <c r="E738" s="263" t="s">
        <v>260</v>
      </c>
      <c r="F738" s="264">
        <v>35431</v>
      </c>
      <c r="G738" s="263" t="s">
        <v>612</v>
      </c>
      <c r="H738" s="263" t="s">
        <v>562</v>
      </c>
      <c r="I738" s="260" t="s">
        <v>711</v>
      </c>
      <c r="N738" s="260">
        <v>900</v>
      </c>
    </row>
    <row r="739" spans="1:14" ht="18.75">
      <c r="A739" s="262">
        <v>811434</v>
      </c>
      <c r="B739" s="263" t="s">
        <v>3085</v>
      </c>
      <c r="C739" s="263" t="s">
        <v>79</v>
      </c>
      <c r="D739" s="263" t="s">
        <v>1301</v>
      </c>
      <c r="E739" s="263" t="s">
        <v>260</v>
      </c>
      <c r="F739" s="264">
        <v>35069</v>
      </c>
      <c r="G739" s="263" t="s">
        <v>612</v>
      </c>
      <c r="H739" s="263" t="s">
        <v>562</v>
      </c>
      <c r="I739" s="260" t="s">
        <v>711</v>
      </c>
      <c r="N739" s="260">
        <v>900</v>
      </c>
    </row>
    <row r="740" spans="1:14" ht="18.75">
      <c r="A740" s="262">
        <v>811438</v>
      </c>
      <c r="B740" s="263" t="s">
        <v>3088</v>
      </c>
      <c r="C740" s="263" t="s">
        <v>81</v>
      </c>
      <c r="D740" s="263" t="s">
        <v>332</v>
      </c>
      <c r="E740" s="263" t="s">
        <v>260</v>
      </c>
      <c r="F740" s="264">
        <v>34335</v>
      </c>
      <c r="G740" s="263" t="s">
        <v>612</v>
      </c>
      <c r="H740" s="263" t="s">
        <v>562</v>
      </c>
      <c r="I740" s="260" t="s">
        <v>711</v>
      </c>
      <c r="N740" s="260">
        <v>900</v>
      </c>
    </row>
    <row r="741" spans="1:14" ht="18.75">
      <c r="A741" s="262">
        <v>811439</v>
      </c>
      <c r="B741" s="263" t="s">
        <v>3089</v>
      </c>
      <c r="C741" s="263" t="s">
        <v>81</v>
      </c>
      <c r="D741" s="263" t="s">
        <v>347</v>
      </c>
      <c r="E741" s="263" t="s">
        <v>260</v>
      </c>
      <c r="F741" s="264">
        <v>34112</v>
      </c>
      <c r="G741" s="263" t="s">
        <v>5283</v>
      </c>
      <c r="H741" s="263" t="s">
        <v>562</v>
      </c>
      <c r="I741" s="260" t="s">
        <v>711</v>
      </c>
      <c r="N741" s="260">
        <v>900</v>
      </c>
    </row>
    <row r="742" spans="1:14" ht="18.75">
      <c r="A742" s="262">
        <v>811441</v>
      </c>
      <c r="B742" s="263" t="s">
        <v>3091</v>
      </c>
      <c r="C742" s="263" t="s">
        <v>82</v>
      </c>
      <c r="D742" s="263" t="s">
        <v>3092</v>
      </c>
      <c r="E742" s="263" t="s">
        <v>260</v>
      </c>
      <c r="F742" s="264">
        <v>28493</v>
      </c>
      <c r="G742" s="263" t="s">
        <v>5320</v>
      </c>
      <c r="H742" s="263" t="s">
        <v>673</v>
      </c>
      <c r="I742" s="260" t="s">
        <v>711</v>
      </c>
      <c r="N742" s="260">
        <v>900</v>
      </c>
    </row>
    <row r="743" spans="1:14" ht="18.75">
      <c r="A743" s="262">
        <v>811442</v>
      </c>
      <c r="B743" s="263" t="s">
        <v>3093</v>
      </c>
      <c r="C743" s="263" t="s">
        <v>3094</v>
      </c>
      <c r="D743" s="263" t="s">
        <v>709</v>
      </c>
      <c r="E743" s="263" t="s">
        <v>260</v>
      </c>
      <c r="F743" s="264">
        <v>34020</v>
      </c>
      <c r="G743" s="263" t="s">
        <v>549</v>
      </c>
      <c r="H743" s="263" t="s">
        <v>562</v>
      </c>
      <c r="I743" s="260" t="s">
        <v>711</v>
      </c>
      <c r="N743" s="260">
        <v>900</v>
      </c>
    </row>
    <row r="744" spans="1:14" ht="18.75">
      <c r="A744" s="262">
        <v>811447</v>
      </c>
      <c r="B744" s="263" t="s">
        <v>3098</v>
      </c>
      <c r="C744" s="265" t="s">
        <v>3099</v>
      </c>
      <c r="D744" s="265" t="s">
        <v>395</v>
      </c>
      <c r="E744" s="265" t="s">
        <v>259</v>
      </c>
      <c r="F744" s="264">
        <v>36161</v>
      </c>
      <c r="G744" s="263" t="s">
        <v>613</v>
      </c>
      <c r="H744" s="263" t="s">
        <v>562</v>
      </c>
      <c r="I744" s="260" t="s">
        <v>711</v>
      </c>
      <c r="N744" s="260">
        <v>900</v>
      </c>
    </row>
    <row r="745" spans="1:14" ht="18.75">
      <c r="A745" s="262">
        <v>811448</v>
      </c>
      <c r="B745" s="263" t="s">
        <v>3100</v>
      </c>
      <c r="C745" s="263" t="s">
        <v>104</v>
      </c>
      <c r="D745" s="263" t="s">
        <v>858</v>
      </c>
      <c r="E745" s="263" t="s">
        <v>259</v>
      </c>
      <c r="F745" s="264">
        <v>31722</v>
      </c>
      <c r="G745" s="263" t="s">
        <v>5242</v>
      </c>
      <c r="H745" s="263" t="s">
        <v>562</v>
      </c>
      <c r="I745" s="260" t="s">
        <v>711</v>
      </c>
      <c r="N745" s="260">
        <v>900</v>
      </c>
    </row>
    <row r="746" spans="1:14" ht="18.75">
      <c r="A746" s="262">
        <v>811457</v>
      </c>
      <c r="B746" s="263" t="s">
        <v>3105</v>
      </c>
      <c r="C746" s="263" t="s">
        <v>726</v>
      </c>
      <c r="D746" s="263" t="s">
        <v>367</v>
      </c>
      <c r="E746" s="263" t="s">
        <v>260</v>
      </c>
      <c r="F746" s="264" t="s">
        <v>5666</v>
      </c>
      <c r="G746" s="263" t="s">
        <v>632</v>
      </c>
      <c r="H746" s="263" t="s">
        <v>673</v>
      </c>
      <c r="I746" s="260" t="s">
        <v>711</v>
      </c>
      <c r="N746" s="260">
        <v>900</v>
      </c>
    </row>
    <row r="747" spans="1:14" ht="18.75">
      <c r="A747" s="262">
        <v>811459</v>
      </c>
      <c r="B747" s="263" t="s">
        <v>3108</v>
      </c>
      <c r="C747" s="263" t="s">
        <v>157</v>
      </c>
      <c r="D747" s="263" t="s">
        <v>1255</v>
      </c>
      <c r="E747" s="263" t="s">
        <v>259</v>
      </c>
      <c r="F747" s="264">
        <v>35834</v>
      </c>
      <c r="G747" s="263" t="s">
        <v>5667</v>
      </c>
      <c r="H747" s="263" t="s">
        <v>562</v>
      </c>
      <c r="I747" s="260" t="s">
        <v>711</v>
      </c>
      <c r="N747" s="260">
        <v>900</v>
      </c>
    </row>
    <row r="748" spans="1:14" ht="18.75">
      <c r="A748" s="262">
        <v>811461</v>
      </c>
      <c r="B748" s="263" t="s">
        <v>3110</v>
      </c>
      <c r="C748" s="263" t="s">
        <v>79</v>
      </c>
      <c r="D748" s="263" t="s">
        <v>3111</v>
      </c>
      <c r="E748" s="263" t="s">
        <v>259</v>
      </c>
      <c r="F748" s="264">
        <v>33239</v>
      </c>
      <c r="G748" s="263" t="s">
        <v>549</v>
      </c>
      <c r="H748" s="263" t="s">
        <v>562</v>
      </c>
      <c r="I748" s="260" t="s">
        <v>711</v>
      </c>
      <c r="N748" s="260">
        <v>900</v>
      </c>
    </row>
    <row r="749" spans="1:14" ht="18.75">
      <c r="A749" s="262">
        <v>811462</v>
      </c>
      <c r="B749" s="263" t="s">
        <v>3112</v>
      </c>
      <c r="C749" s="263" t="s">
        <v>1496</v>
      </c>
      <c r="D749" s="263" t="s">
        <v>996</v>
      </c>
      <c r="E749" s="263" t="s">
        <v>259</v>
      </c>
      <c r="F749" s="264" t="s">
        <v>5669</v>
      </c>
      <c r="G749" s="263" t="s">
        <v>5253</v>
      </c>
      <c r="H749" s="263" t="s">
        <v>562</v>
      </c>
      <c r="I749" s="260" t="s">
        <v>711</v>
      </c>
      <c r="N749" s="260">
        <v>900</v>
      </c>
    </row>
    <row r="750" spans="1:14" ht="18.75">
      <c r="A750" s="262">
        <v>811464</v>
      </c>
      <c r="B750" s="263" t="s">
        <v>3113</v>
      </c>
      <c r="C750" s="263" t="s">
        <v>229</v>
      </c>
      <c r="D750" s="263" t="s">
        <v>1167</v>
      </c>
      <c r="E750" s="263" t="s">
        <v>259</v>
      </c>
      <c r="F750" s="264">
        <v>35631</v>
      </c>
      <c r="G750" s="263" t="s">
        <v>5670</v>
      </c>
      <c r="H750" s="263" t="s">
        <v>562</v>
      </c>
      <c r="I750" s="260" t="s">
        <v>711</v>
      </c>
      <c r="N750" s="260">
        <v>900</v>
      </c>
    </row>
    <row r="751" spans="1:14" ht="18.75">
      <c r="A751" s="262">
        <v>811466</v>
      </c>
      <c r="B751" s="263" t="s">
        <v>3115</v>
      </c>
      <c r="C751" s="265" t="s">
        <v>540</v>
      </c>
      <c r="D751" s="265" t="s">
        <v>3116</v>
      </c>
      <c r="E751" s="265" t="s">
        <v>259</v>
      </c>
      <c r="F751" s="264" t="s">
        <v>5671</v>
      </c>
      <c r="G751" s="263" t="s">
        <v>5534</v>
      </c>
      <c r="H751" s="263" t="s">
        <v>562</v>
      </c>
      <c r="I751" s="260" t="s">
        <v>711</v>
      </c>
      <c r="N751" s="260">
        <v>900</v>
      </c>
    </row>
    <row r="752" spans="1:14" ht="18.75">
      <c r="A752" s="262">
        <v>811467</v>
      </c>
      <c r="B752" s="263" t="s">
        <v>848</v>
      </c>
      <c r="C752" s="265" t="s">
        <v>699</v>
      </c>
      <c r="D752" s="265" t="s">
        <v>422</v>
      </c>
      <c r="E752" s="265" t="s">
        <v>259</v>
      </c>
      <c r="F752" s="264">
        <v>34735</v>
      </c>
      <c r="G752" s="263" t="s">
        <v>613</v>
      </c>
      <c r="H752" s="263" t="s">
        <v>562</v>
      </c>
      <c r="I752" s="260" t="s">
        <v>711</v>
      </c>
      <c r="N752" s="260">
        <v>900</v>
      </c>
    </row>
    <row r="753" spans="1:14" ht="18.75">
      <c r="A753" s="262">
        <v>811470</v>
      </c>
      <c r="B753" s="263" t="s">
        <v>3119</v>
      </c>
      <c r="C753" s="263" t="s">
        <v>106</v>
      </c>
      <c r="D753" s="263" t="s">
        <v>3120</v>
      </c>
      <c r="E753" s="263" t="s">
        <v>259</v>
      </c>
      <c r="F753" s="264" t="s">
        <v>5672</v>
      </c>
      <c r="G753" s="263" t="s">
        <v>619</v>
      </c>
      <c r="H753" s="263" t="s">
        <v>562</v>
      </c>
      <c r="I753" s="260" t="s">
        <v>711</v>
      </c>
      <c r="N753" s="260">
        <v>900</v>
      </c>
    </row>
    <row r="754" spans="1:14" ht="18.75">
      <c r="A754" s="262">
        <v>811471</v>
      </c>
      <c r="B754" s="263" t="s">
        <v>3121</v>
      </c>
      <c r="C754" s="263" t="s">
        <v>82</v>
      </c>
      <c r="D754" s="263" t="s">
        <v>418</v>
      </c>
      <c r="E754" s="263" t="s">
        <v>259</v>
      </c>
      <c r="F754" s="264" t="s">
        <v>5673</v>
      </c>
      <c r="G754" s="263" t="s">
        <v>626</v>
      </c>
      <c r="H754" s="263" t="s">
        <v>673</v>
      </c>
      <c r="I754" s="260" t="s">
        <v>711</v>
      </c>
      <c r="N754" s="260">
        <v>900</v>
      </c>
    </row>
    <row r="755" spans="1:14" ht="18.75">
      <c r="A755" s="262">
        <v>811474</v>
      </c>
      <c r="B755" s="263" t="s">
        <v>3123</v>
      </c>
      <c r="C755" s="263" t="s">
        <v>94</v>
      </c>
      <c r="D755" s="263" t="s">
        <v>425</v>
      </c>
      <c r="E755" s="263" t="s">
        <v>259</v>
      </c>
      <c r="F755" s="264">
        <v>36161</v>
      </c>
      <c r="G755" s="263" t="s">
        <v>5674</v>
      </c>
      <c r="H755" s="263" t="s">
        <v>562</v>
      </c>
      <c r="I755" s="260" t="s">
        <v>711</v>
      </c>
      <c r="N755" s="260">
        <v>900</v>
      </c>
    </row>
    <row r="756" spans="1:14" ht="18.75">
      <c r="A756" s="262">
        <v>811475</v>
      </c>
      <c r="B756" s="263" t="s">
        <v>3124</v>
      </c>
      <c r="C756" s="263" t="s">
        <v>157</v>
      </c>
      <c r="D756" s="263" t="s">
        <v>375</v>
      </c>
      <c r="E756" s="263" t="s">
        <v>259</v>
      </c>
      <c r="F756" s="264" t="s">
        <v>5322</v>
      </c>
      <c r="G756" s="263" t="s">
        <v>619</v>
      </c>
      <c r="H756" s="263" t="s">
        <v>562</v>
      </c>
      <c r="I756" s="260" t="s">
        <v>711</v>
      </c>
      <c r="N756" s="260">
        <v>900</v>
      </c>
    </row>
    <row r="757" spans="1:14" ht="18.75">
      <c r="A757" s="262">
        <v>811478</v>
      </c>
      <c r="B757" s="263" t="s">
        <v>3128</v>
      </c>
      <c r="C757" s="263" t="s">
        <v>204</v>
      </c>
      <c r="D757" s="263" t="s">
        <v>417</v>
      </c>
      <c r="E757" s="263" t="s">
        <v>259</v>
      </c>
      <c r="F757" s="264">
        <v>1999</v>
      </c>
      <c r="G757" s="263">
        <v>0</v>
      </c>
      <c r="H757" s="263" t="s">
        <v>562</v>
      </c>
      <c r="I757" s="260" t="s">
        <v>711</v>
      </c>
      <c r="N757" s="260">
        <v>900</v>
      </c>
    </row>
    <row r="758" spans="1:14" ht="18.75">
      <c r="A758" s="262">
        <v>811479</v>
      </c>
      <c r="B758" s="263" t="s">
        <v>3129</v>
      </c>
      <c r="C758" s="263" t="s">
        <v>3130</v>
      </c>
      <c r="D758" s="263" t="s">
        <v>335</v>
      </c>
      <c r="E758" s="263" t="s">
        <v>259</v>
      </c>
      <c r="F758" s="264" t="s">
        <v>5678</v>
      </c>
      <c r="G758" s="263" t="s">
        <v>549</v>
      </c>
      <c r="H758" s="263" t="s">
        <v>562</v>
      </c>
      <c r="I758" s="260" t="s">
        <v>711</v>
      </c>
      <c r="N758" s="260">
        <v>900</v>
      </c>
    </row>
    <row r="759" spans="1:14" ht="18.75">
      <c r="A759" s="262">
        <v>811482</v>
      </c>
      <c r="B759" s="263" t="s">
        <v>3131</v>
      </c>
      <c r="C759" s="263" t="s">
        <v>519</v>
      </c>
      <c r="D759" s="263" t="s">
        <v>330</v>
      </c>
      <c r="E759" s="263" t="s">
        <v>259</v>
      </c>
      <c r="F759" s="264" t="s">
        <v>5680</v>
      </c>
      <c r="G759" s="263" t="s">
        <v>5368</v>
      </c>
      <c r="H759" s="263" t="s">
        <v>562</v>
      </c>
      <c r="I759" s="260" t="s">
        <v>711</v>
      </c>
      <c r="N759" s="260">
        <v>900</v>
      </c>
    </row>
    <row r="760" spans="1:14" ht="18.75">
      <c r="A760" s="262">
        <v>811483</v>
      </c>
      <c r="B760" s="263" t="s">
        <v>3131</v>
      </c>
      <c r="C760" s="263" t="s">
        <v>90</v>
      </c>
      <c r="D760" s="263" t="s">
        <v>3132</v>
      </c>
      <c r="E760" s="263" t="s">
        <v>259</v>
      </c>
      <c r="F760" s="264">
        <v>34754</v>
      </c>
      <c r="G760" s="263" t="s">
        <v>614</v>
      </c>
      <c r="H760" s="263" t="s">
        <v>562</v>
      </c>
      <c r="I760" s="260" t="s">
        <v>711</v>
      </c>
      <c r="N760" s="260">
        <v>900</v>
      </c>
    </row>
    <row r="761" spans="1:14" ht="18.75">
      <c r="A761" s="262">
        <v>811485</v>
      </c>
      <c r="B761" s="263" t="s">
        <v>1573</v>
      </c>
      <c r="C761" s="263" t="s">
        <v>2249</v>
      </c>
      <c r="D761" s="263" t="s">
        <v>349</v>
      </c>
      <c r="E761" s="263" t="s">
        <v>259</v>
      </c>
      <c r="F761" s="264">
        <v>35134</v>
      </c>
      <c r="G761" s="263" t="s">
        <v>549</v>
      </c>
      <c r="H761" s="263" t="s">
        <v>562</v>
      </c>
      <c r="I761" s="260" t="s">
        <v>711</v>
      </c>
      <c r="N761" s="260">
        <v>900</v>
      </c>
    </row>
    <row r="762" spans="1:14" ht="18.75">
      <c r="A762" s="262">
        <v>811487</v>
      </c>
      <c r="B762" s="263" t="s">
        <v>3138</v>
      </c>
      <c r="C762" s="265" t="s">
        <v>175</v>
      </c>
      <c r="D762" s="265" t="s">
        <v>422</v>
      </c>
      <c r="E762" s="265" t="s">
        <v>259</v>
      </c>
      <c r="F762" s="264">
        <v>35796</v>
      </c>
      <c r="G762" s="263" t="s">
        <v>636</v>
      </c>
      <c r="H762" s="263" t="s">
        <v>562</v>
      </c>
      <c r="I762" s="260" t="s">
        <v>711</v>
      </c>
      <c r="N762" s="260">
        <v>900</v>
      </c>
    </row>
    <row r="763" spans="1:14" ht="18.75">
      <c r="A763" s="262">
        <v>811488</v>
      </c>
      <c r="B763" s="263" t="s">
        <v>3139</v>
      </c>
      <c r="C763" s="263" t="s">
        <v>79</v>
      </c>
      <c r="D763" s="263" t="s">
        <v>2482</v>
      </c>
      <c r="E763" s="263" t="s">
        <v>259</v>
      </c>
      <c r="F763" s="266">
        <v>34561</v>
      </c>
      <c r="G763" s="263" t="s">
        <v>5682</v>
      </c>
      <c r="H763" s="263" t="s">
        <v>562</v>
      </c>
      <c r="I763" s="260" t="s">
        <v>711</v>
      </c>
      <c r="N763" s="260">
        <v>900</v>
      </c>
    </row>
    <row r="764" spans="1:14" ht="18.75">
      <c r="A764" s="262">
        <v>811489</v>
      </c>
      <c r="B764" s="263" t="s">
        <v>3140</v>
      </c>
      <c r="C764" s="265" t="s">
        <v>877</v>
      </c>
      <c r="D764" s="265" t="s">
        <v>452</v>
      </c>
      <c r="E764" s="265" t="s">
        <v>259</v>
      </c>
      <c r="F764" s="266">
        <v>35726</v>
      </c>
      <c r="G764" s="266" t="s">
        <v>549</v>
      </c>
      <c r="H764" s="263" t="s">
        <v>562</v>
      </c>
      <c r="I764" s="260" t="s">
        <v>711</v>
      </c>
      <c r="N764" s="260">
        <v>900</v>
      </c>
    </row>
    <row r="765" spans="1:14" ht="18.75">
      <c r="A765" s="262">
        <v>811490</v>
      </c>
      <c r="B765" s="263" t="s">
        <v>1575</v>
      </c>
      <c r="C765" s="263" t="s">
        <v>221</v>
      </c>
      <c r="D765" s="263" t="s">
        <v>409</v>
      </c>
      <c r="E765" s="263" t="s">
        <v>259</v>
      </c>
      <c r="F765" s="264">
        <v>35490</v>
      </c>
      <c r="G765" s="263" t="s">
        <v>549</v>
      </c>
      <c r="H765" s="263" t="s">
        <v>562</v>
      </c>
      <c r="I765" s="260" t="s">
        <v>711</v>
      </c>
      <c r="N765" s="260">
        <v>900</v>
      </c>
    </row>
    <row r="766" spans="1:14" ht="18.75">
      <c r="A766" s="262">
        <v>811493</v>
      </c>
      <c r="B766" s="263" t="s">
        <v>3142</v>
      </c>
      <c r="C766" s="263" t="s">
        <v>3143</v>
      </c>
      <c r="D766" s="263" t="s">
        <v>3144</v>
      </c>
      <c r="E766" s="263" t="s">
        <v>259</v>
      </c>
      <c r="F766" s="264">
        <v>34844</v>
      </c>
      <c r="G766" s="263" t="s">
        <v>549</v>
      </c>
      <c r="H766" s="263" t="s">
        <v>562</v>
      </c>
      <c r="I766" s="260" t="s">
        <v>711</v>
      </c>
      <c r="N766" s="260">
        <v>900</v>
      </c>
    </row>
    <row r="767" spans="1:14" ht="18.75">
      <c r="A767" s="262">
        <v>811495</v>
      </c>
      <c r="B767" s="263" t="s">
        <v>1221</v>
      </c>
      <c r="C767" s="263" t="s">
        <v>3146</v>
      </c>
      <c r="D767" s="263" t="s">
        <v>422</v>
      </c>
      <c r="E767" s="263" t="s">
        <v>259</v>
      </c>
      <c r="F767" s="264">
        <v>35434</v>
      </c>
      <c r="G767" s="263" t="s">
        <v>549</v>
      </c>
      <c r="H767" s="263" t="s">
        <v>673</v>
      </c>
      <c r="I767" s="260" t="s">
        <v>711</v>
      </c>
      <c r="N767" s="260">
        <v>900</v>
      </c>
    </row>
    <row r="768" spans="1:14" ht="18.75">
      <c r="A768" s="262">
        <v>811496</v>
      </c>
      <c r="B768" s="263" t="s">
        <v>3147</v>
      </c>
      <c r="C768" s="263" t="s">
        <v>3148</v>
      </c>
      <c r="D768" s="263" t="s">
        <v>390</v>
      </c>
      <c r="E768" s="263" t="s">
        <v>259</v>
      </c>
      <c r="F768" s="264">
        <v>33136</v>
      </c>
      <c r="G768" s="263" t="s">
        <v>5683</v>
      </c>
      <c r="H768" s="263" t="s">
        <v>562</v>
      </c>
      <c r="I768" s="260" t="s">
        <v>711</v>
      </c>
      <c r="N768" s="260">
        <v>900</v>
      </c>
    </row>
    <row r="769" spans="1:14" ht="18.75">
      <c r="A769" s="262">
        <v>811497</v>
      </c>
      <c r="B769" s="263" t="s">
        <v>3149</v>
      </c>
      <c r="C769" s="263" t="s">
        <v>118</v>
      </c>
      <c r="D769" s="263" t="s">
        <v>1986</v>
      </c>
      <c r="E769" s="263" t="s">
        <v>259</v>
      </c>
      <c r="F769" s="264">
        <v>31051</v>
      </c>
      <c r="G769" s="263" t="s">
        <v>5684</v>
      </c>
      <c r="H769" s="263" t="s">
        <v>562</v>
      </c>
      <c r="I769" s="260" t="s">
        <v>711</v>
      </c>
      <c r="N769" s="260">
        <v>900</v>
      </c>
    </row>
    <row r="770" spans="1:14" ht="18.75">
      <c r="A770" s="262">
        <v>811498</v>
      </c>
      <c r="B770" s="263" t="s">
        <v>3150</v>
      </c>
      <c r="C770" s="263" t="s">
        <v>193</v>
      </c>
      <c r="D770" s="263" t="s">
        <v>337</v>
      </c>
      <c r="E770" s="263" t="s">
        <v>259</v>
      </c>
      <c r="F770" s="264">
        <v>35139</v>
      </c>
      <c r="G770" s="263" t="s">
        <v>549</v>
      </c>
      <c r="H770" s="263" t="s">
        <v>562</v>
      </c>
      <c r="I770" s="260" t="s">
        <v>711</v>
      </c>
      <c r="N770" s="260">
        <v>900</v>
      </c>
    </row>
    <row r="771" spans="1:14" ht="18.75">
      <c r="A771" s="262">
        <v>811499</v>
      </c>
      <c r="B771" s="263" t="s">
        <v>3151</v>
      </c>
      <c r="C771" s="265" t="s">
        <v>170</v>
      </c>
      <c r="D771" s="265" t="s">
        <v>452</v>
      </c>
      <c r="E771" s="265" t="s">
        <v>259</v>
      </c>
      <c r="F771" s="264">
        <v>22881</v>
      </c>
      <c r="G771" s="263" t="s">
        <v>549</v>
      </c>
      <c r="H771" s="263" t="s">
        <v>562</v>
      </c>
      <c r="I771" s="260" t="s">
        <v>711</v>
      </c>
      <c r="N771" s="260">
        <v>900</v>
      </c>
    </row>
    <row r="772" spans="1:14" ht="18.75">
      <c r="A772" s="262">
        <v>811501</v>
      </c>
      <c r="B772" s="263" t="s">
        <v>3153</v>
      </c>
      <c r="C772" s="263" t="s">
        <v>91</v>
      </c>
      <c r="D772" s="263" t="s">
        <v>3154</v>
      </c>
      <c r="E772" s="263" t="s">
        <v>259</v>
      </c>
      <c r="F772" s="264" t="s">
        <v>5685</v>
      </c>
      <c r="G772" s="263" t="s">
        <v>549</v>
      </c>
      <c r="H772" s="263" t="s">
        <v>562</v>
      </c>
      <c r="I772" s="260" t="s">
        <v>711</v>
      </c>
      <c r="N772" s="260">
        <v>900</v>
      </c>
    </row>
    <row r="773" spans="1:14" ht="18.75">
      <c r="A773" s="262">
        <v>811504</v>
      </c>
      <c r="B773" s="263" t="s">
        <v>3157</v>
      </c>
      <c r="C773" s="263" t="s">
        <v>177</v>
      </c>
      <c r="D773" s="263" t="s">
        <v>404</v>
      </c>
      <c r="E773" s="263" t="s">
        <v>259</v>
      </c>
      <c r="F773" s="264">
        <v>35865</v>
      </c>
      <c r="G773" s="263" t="s">
        <v>549</v>
      </c>
      <c r="H773" s="263" t="s">
        <v>562</v>
      </c>
      <c r="I773" s="260" t="s">
        <v>711</v>
      </c>
      <c r="N773" s="260">
        <v>900</v>
      </c>
    </row>
    <row r="774" spans="1:14" ht="18.75">
      <c r="A774" s="262">
        <v>811506</v>
      </c>
      <c r="B774" s="263" t="s">
        <v>3159</v>
      </c>
      <c r="C774" s="263" t="s">
        <v>205</v>
      </c>
      <c r="D774" s="263" t="s">
        <v>360</v>
      </c>
      <c r="E774" s="263" t="s">
        <v>259</v>
      </c>
      <c r="F774" s="264">
        <v>35278</v>
      </c>
      <c r="G774" s="263" t="s">
        <v>612</v>
      </c>
      <c r="H774" s="263" t="s">
        <v>562</v>
      </c>
      <c r="I774" s="260" t="s">
        <v>711</v>
      </c>
      <c r="N774" s="260">
        <v>900</v>
      </c>
    </row>
    <row r="775" spans="1:14" ht="18.75">
      <c r="A775" s="262">
        <v>811507</v>
      </c>
      <c r="B775" s="263" t="s">
        <v>3160</v>
      </c>
      <c r="C775" s="263" t="s">
        <v>920</v>
      </c>
      <c r="D775" s="263" t="s">
        <v>385</v>
      </c>
      <c r="E775" s="263" t="s">
        <v>259</v>
      </c>
      <c r="F775" s="264">
        <v>36081</v>
      </c>
      <c r="G775" s="263" t="s">
        <v>549</v>
      </c>
      <c r="H775" s="263" t="s">
        <v>562</v>
      </c>
      <c r="I775" s="260" t="s">
        <v>711</v>
      </c>
      <c r="N775" s="260">
        <v>900</v>
      </c>
    </row>
    <row r="776" spans="1:14" ht="18.75">
      <c r="A776" s="262">
        <v>811508</v>
      </c>
      <c r="B776" s="263" t="s">
        <v>704</v>
      </c>
      <c r="C776" s="265" t="s">
        <v>155</v>
      </c>
      <c r="D776" s="265" t="s">
        <v>3161</v>
      </c>
      <c r="E776" s="265" t="s">
        <v>259</v>
      </c>
      <c r="F776" s="264">
        <v>32426</v>
      </c>
      <c r="G776" s="263" t="s">
        <v>5345</v>
      </c>
      <c r="H776" s="263" t="s">
        <v>562</v>
      </c>
      <c r="I776" s="260" t="s">
        <v>711</v>
      </c>
      <c r="N776" s="260">
        <v>900</v>
      </c>
    </row>
    <row r="777" spans="1:14" ht="18.75">
      <c r="A777" s="262">
        <v>811509</v>
      </c>
      <c r="B777" s="263" t="s">
        <v>1055</v>
      </c>
      <c r="C777" s="263" t="s">
        <v>136</v>
      </c>
      <c r="D777" s="263" t="s">
        <v>504</v>
      </c>
      <c r="E777" s="263" t="s">
        <v>259</v>
      </c>
      <c r="F777" s="264">
        <v>35892</v>
      </c>
      <c r="G777" s="263" t="s">
        <v>549</v>
      </c>
      <c r="H777" s="263" t="s">
        <v>673</v>
      </c>
      <c r="I777" s="260" t="s">
        <v>711</v>
      </c>
      <c r="N777" s="260">
        <v>900</v>
      </c>
    </row>
    <row r="778" spans="1:14" ht="18.75">
      <c r="A778" s="262">
        <v>811510</v>
      </c>
      <c r="B778" s="263" t="s">
        <v>3162</v>
      </c>
      <c r="C778" s="265" t="s">
        <v>3081</v>
      </c>
      <c r="D778" s="265" t="s">
        <v>595</v>
      </c>
      <c r="E778" s="265" t="s">
        <v>259</v>
      </c>
      <c r="F778" s="264">
        <v>35331</v>
      </c>
      <c r="G778" s="267" t="s">
        <v>5397</v>
      </c>
      <c r="H778" s="263" t="s">
        <v>562</v>
      </c>
      <c r="I778" s="260" t="s">
        <v>711</v>
      </c>
      <c r="N778" s="260">
        <v>900</v>
      </c>
    </row>
    <row r="779" spans="1:14" ht="18.75">
      <c r="A779" s="262">
        <v>811511</v>
      </c>
      <c r="B779" s="263" t="s">
        <v>3163</v>
      </c>
      <c r="C779" s="263" t="s">
        <v>148</v>
      </c>
      <c r="D779" s="263" t="s">
        <v>381</v>
      </c>
      <c r="E779" s="263" t="s">
        <v>259</v>
      </c>
      <c r="F779" s="264">
        <v>35214</v>
      </c>
      <c r="G779" s="263" t="s">
        <v>612</v>
      </c>
      <c r="H779" s="263" t="s">
        <v>562</v>
      </c>
      <c r="I779" s="260" t="s">
        <v>711</v>
      </c>
      <c r="N779" s="260">
        <v>900</v>
      </c>
    </row>
    <row r="780" spans="1:14" ht="18.75">
      <c r="A780" s="262">
        <v>811514</v>
      </c>
      <c r="B780" s="263" t="s">
        <v>2236</v>
      </c>
      <c r="C780" s="265" t="s">
        <v>117</v>
      </c>
      <c r="D780" s="265" t="s">
        <v>351</v>
      </c>
      <c r="E780" s="265" t="s">
        <v>259</v>
      </c>
      <c r="F780" s="264">
        <v>35137</v>
      </c>
      <c r="G780" s="263" t="s">
        <v>549</v>
      </c>
      <c r="H780" s="263" t="s">
        <v>562</v>
      </c>
      <c r="I780" s="260" t="s">
        <v>711</v>
      </c>
      <c r="N780" s="260">
        <v>900</v>
      </c>
    </row>
    <row r="781" spans="1:14" ht="18.75">
      <c r="A781" s="262">
        <v>811518</v>
      </c>
      <c r="B781" s="263" t="s">
        <v>3167</v>
      </c>
      <c r="C781" s="263" t="s">
        <v>92</v>
      </c>
      <c r="D781" s="263" t="s">
        <v>1051</v>
      </c>
      <c r="E781" s="263" t="s">
        <v>259</v>
      </c>
      <c r="F781" s="264">
        <v>35905</v>
      </c>
      <c r="G781" s="263" t="s">
        <v>5686</v>
      </c>
      <c r="H781" s="263" t="s">
        <v>562</v>
      </c>
      <c r="I781" s="260" t="s">
        <v>711</v>
      </c>
      <c r="N781" s="260">
        <v>900</v>
      </c>
    </row>
    <row r="782" spans="1:14" ht="18.75">
      <c r="A782" s="262">
        <v>811519</v>
      </c>
      <c r="B782" s="263" t="s">
        <v>3168</v>
      </c>
      <c r="C782" s="265" t="s">
        <v>876</v>
      </c>
      <c r="D782" s="265" t="s">
        <v>382</v>
      </c>
      <c r="E782" s="265" t="s">
        <v>259</v>
      </c>
      <c r="F782" s="264">
        <v>36220</v>
      </c>
      <c r="G782" s="263" t="s">
        <v>549</v>
      </c>
      <c r="H782" s="263" t="s">
        <v>562</v>
      </c>
      <c r="I782" s="260" t="s">
        <v>711</v>
      </c>
      <c r="N782" s="260">
        <v>900</v>
      </c>
    </row>
    <row r="783" spans="1:14" ht="18.75">
      <c r="A783" s="262">
        <v>811520</v>
      </c>
      <c r="B783" s="263" t="s">
        <v>3169</v>
      </c>
      <c r="C783" s="263" t="s">
        <v>1000</v>
      </c>
      <c r="D783" s="263" t="s">
        <v>378</v>
      </c>
      <c r="E783" s="263" t="s">
        <v>259</v>
      </c>
      <c r="F783" s="264">
        <v>34951</v>
      </c>
      <c r="G783" s="263" t="s">
        <v>549</v>
      </c>
      <c r="H783" s="263" t="s">
        <v>562</v>
      </c>
      <c r="I783" s="260" t="s">
        <v>711</v>
      </c>
      <c r="N783" s="260">
        <v>900</v>
      </c>
    </row>
    <row r="784" spans="1:14" ht="18.75">
      <c r="A784" s="262">
        <v>811521</v>
      </c>
      <c r="B784" s="263" t="s">
        <v>3170</v>
      </c>
      <c r="C784" s="263" t="s">
        <v>102</v>
      </c>
      <c r="D784" s="263" t="s">
        <v>1302</v>
      </c>
      <c r="E784" s="263" t="s">
        <v>259</v>
      </c>
      <c r="F784" s="264">
        <v>35806</v>
      </c>
      <c r="G784" s="263" t="s">
        <v>549</v>
      </c>
      <c r="H784" s="263" t="s">
        <v>562</v>
      </c>
      <c r="I784" s="260" t="s">
        <v>711</v>
      </c>
      <c r="N784" s="260">
        <v>900</v>
      </c>
    </row>
    <row r="785" spans="1:14" ht="18.75">
      <c r="A785" s="262">
        <v>811522</v>
      </c>
      <c r="B785" s="263" t="s">
        <v>3171</v>
      </c>
      <c r="C785" s="265" t="s">
        <v>118</v>
      </c>
      <c r="D785" s="265" t="s">
        <v>338</v>
      </c>
      <c r="E785" s="265" t="s">
        <v>259</v>
      </c>
      <c r="F785" s="266" t="s">
        <v>5687</v>
      </c>
      <c r="G785" s="263" t="s">
        <v>5688</v>
      </c>
      <c r="H785" s="263" t="s">
        <v>562</v>
      </c>
      <c r="I785" s="260" t="s">
        <v>711</v>
      </c>
      <c r="N785" s="260">
        <v>900</v>
      </c>
    </row>
    <row r="786" spans="1:14" ht="18.75">
      <c r="A786" s="262">
        <v>811523</v>
      </c>
      <c r="B786" s="263" t="s">
        <v>3172</v>
      </c>
      <c r="C786" s="263" t="s">
        <v>104</v>
      </c>
      <c r="D786" s="263" t="s">
        <v>329</v>
      </c>
      <c r="E786" s="263" t="s">
        <v>259</v>
      </c>
      <c r="F786" s="264">
        <v>35490</v>
      </c>
      <c r="G786" s="263" t="s">
        <v>5689</v>
      </c>
      <c r="H786" s="263" t="s">
        <v>562</v>
      </c>
      <c r="I786" s="260" t="s">
        <v>711</v>
      </c>
      <c r="N786" s="260">
        <v>900</v>
      </c>
    </row>
    <row r="787" spans="1:14" ht="18.75">
      <c r="A787" s="262">
        <v>811524</v>
      </c>
      <c r="B787" s="263" t="s">
        <v>3173</v>
      </c>
      <c r="C787" s="265" t="s">
        <v>131</v>
      </c>
      <c r="D787" s="265" t="s">
        <v>335</v>
      </c>
      <c r="E787" s="265" t="s">
        <v>259</v>
      </c>
      <c r="F787" s="266">
        <v>35566</v>
      </c>
      <c r="G787" s="266" t="s">
        <v>5262</v>
      </c>
      <c r="H787" s="263" t="s">
        <v>562</v>
      </c>
      <c r="I787" s="260" t="s">
        <v>711</v>
      </c>
      <c r="N787" s="260">
        <v>900</v>
      </c>
    </row>
    <row r="788" spans="1:14" ht="18.75">
      <c r="A788" s="262">
        <v>811525</v>
      </c>
      <c r="B788" s="263" t="s">
        <v>530</v>
      </c>
      <c r="C788" s="265" t="s">
        <v>104</v>
      </c>
      <c r="D788" s="265" t="s">
        <v>1168</v>
      </c>
      <c r="E788" s="265" t="s">
        <v>259</v>
      </c>
      <c r="F788" s="264">
        <v>35588</v>
      </c>
      <c r="G788" s="263" t="s">
        <v>549</v>
      </c>
      <c r="H788" s="263" t="s">
        <v>562</v>
      </c>
      <c r="I788" s="260" t="s">
        <v>711</v>
      </c>
      <c r="N788" s="260">
        <v>900</v>
      </c>
    </row>
    <row r="789" spans="1:14" ht="18.75">
      <c r="A789" s="262">
        <v>811527</v>
      </c>
      <c r="B789" s="263" t="s">
        <v>3175</v>
      </c>
      <c r="C789" s="265" t="s">
        <v>163</v>
      </c>
      <c r="D789" s="265" t="s">
        <v>384</v>
      </c>
      <c r="E789" s="265" t="s">
        <v>259</v>
      </c>
      <c r="F789" s="264">
        <v>35863</v>
      </c>
      <c r="G789" s="263" t="s">
        <v>5424</v>
      </c>
      <c r="H789" s="263" t="s">
        <v>562</v>
      </c>
      <c r="I789" s="260" t="s">
        <v>711</v>
      </c>
      <c r="N789" s="260">
        <v>900</v>
      </c>
    </row>
    <row r="790" spans="1:14" ht="18.75">
      <c r="A790" s="262">
        <v>811530</v>
      </c>
      <c r="B790" s="263" t="s">
        <v>3177</v>
      </c>
      <c r="C790" s="263" t="s">
        <v>93</v>
      </c>
      <c r="D790" s="263" t="s">
        <v>394</v>
      </c>
      <c r="E790" s="263" t="s">
        <v>259</v>
      </c>
      <c r="F790" s="264">
        <v>35883</v>
      </c>
      <c r="G790" s="263" t="s">
        <v>612</v>
      </c>
      <c r="H790" s="263" t="s">
        <v>562</v>
      </c>
      <c r="I790" s="260" t="s">
        <v>711</v>
      </c>
      <c r="N790" s="260">
        <v>900</v>
      </c>
    </row>
    <row r="791" spans="1:14" ht="18.75">
      <c r="A791" s="262">
        <v>811531</v>
      </c>
      <c r="B791" s="263" t="s">
        <v>3178</v>
      </c>
      <c r="C791" s="263" t="s">
        <v>93</v>
      </c>
      <c r="D791" s="263" t="s">
        <v>375</v>
      </c>
      <c r="E791" s="263" t="s">
        <v>259</v>
      </c>
      <c r="F791" s="264">
        <v>32874</v>
      </c>
      <c r="G791" s="263" t="s">
        <v>549</v>
      </c>
      <c r="H791" s="263" t="s">
        <v>562</v>
      </c>
      <c r="I791" s="260" t="s">
        <v>711</v>
      </c>
      <c r="N791" s="260">
        <v>900</v>
      </c>
    </row>
    <row r="792" spans="1:14" ht="18.75">
      <c r="A792" s="262">
        <v>811532</v>
      </c>
      <c r="B792" s="263" t="s">
        <v>3117</v>
      </c>
      <c r="C792" s="263" t="s">
        <v>81</v>
      </c>
      <c r="D792" s="263" t="s">
        <v>2547</v>
      </c>
      <c r="E792" s="263" t="s">
        <v>259</v>
      </c>
      <c r="F792" s="264">
        <v>35704</v>
      </c>
      <c r="G792" s="263" t="s">
        <v>5438</v>
      </c>
      <c r="H792" s="263" t="s">
        <v>562</v>
      </c>
      <c r="I792" s="260" t="s">
        <v>711</v>
      </c>
      <c r="N792" s="260">
        <v>900</v>
      </c>
    </row>
    <row r="793" spans="1:14" ht="18.75">
      <c r="A793" s="262">
        <v>811533</v>
      </c>
      <c r="B793" s="263" t="s">
        <v>3179</v>
      </c>
      <c r="C793" s="265" t="s">
        <v>219</v>
      </c>
      <c r="D793" s="265" t="s">
        <v>428</v>
      </c>
      <c r="E793" s="265" t="s">
        <v>259</v>
      </c>
      <c r="F793" s="264">
        <v>29587</v>
      </c>
      <c r="G793" s="263" t="s">
        <v>551</v>
      </c>
      <c r="H793" s="263" t="s">
        <v>562</v>
      </c>
      <c r="I793" s="260" t="s">
        <v>711</v>
      </c>
      <c r="N793" s="260">
        <v>900</v>
      </c>
    </row>
    <row r="794" spans="1:14" ht="18.75">
      <c r="A794" s="262">
        <v>811534</v>
      </c>
      <c r="B794" s="263" t="s">
        <v>3180</v>
      </c>
      <c r="C794" s="263" t="s">
        <v>153</v>
      </c>
      <c r="D794" s="263" t="s">
        <v>1072</v>
      </c>
      <c r="E794" s="263" t="s">
        <v>259</v>
      </c>
      <c r="F794" s="264">
        <v>36175</v>
      </c>
      <c r="G794" s="263" t="s">
        <v>5497</v>
      </c>
      <c r="H794" s="263" t="s">
        <v>562</v>
      </c>
      <c r="I794" s="260" t="s">
        <v>711</v>
      </c>
      <c r="N794" s="260">
        <v>900</v>
      </c>
    </row>
    <row r="795" spans="1:14" ht="18.75">
      <c r="A795" s="262">
        <v>811535</v>
      </c>
      <c r="B795" s="263" t="s">
        <v>3181</v>
      </c>
      <c r="C795" s="265" t="s">
        <v>75</v>
      </c>
      <c r="D795" s="265" t="s">
        <v>400</v>
      </c>
      <c r="E795" s="265" t="s">
        <v>259</v>
      </c>
      <c r="F795" s="264">
        <v>34564</v>
      </c>
      <c r="G795" s="263" t="s">
        <v>620</v>
      </c>
      <c r="H795" s="263" t="s">
        <v>562</v>
      </c>
      <c r="I795" s="260" t="s">
        <v>711</v>
      </c>
      <c r="N795" s="260">
        <v>900</v>
      </c>
    </row>
    <row r="796" spans="1:14" ht="18.75">
      <c r="A796" s="262">
        <v>811537</v>
      </c>
      <c r="B796" s="263" t="s">
        <v>3182</v>
      </c>
      <c r="C796" s="265" t="s">
        <v>79</v>
      </c>
      <c r="D796" s="265" t="s">
        <v>1498</v>
      </c>
      <c r="E796" s="265" t="s">
        <v>259</v>
      </c>
      <c r="F796" s="264">
        <v>35437</v>
      </c>
      <c r="G796" s="263" t="s">
        <v>549</v>
      </c>
      <c r="H796" s="263" t="s">
        <v>562</v>
      </c>
      <c r="I796" s="260" t="s">
        <v>711</v>
      </c>
      <c r="N796" s="260">
        <v>900</v>
      </c>
    </row>
    <row r="797" spans="1:14" ht="18.75">
      <c r="A797" s="262">
        <v>811538</v>
      </c>
      <c r="B797" s="263" t="s">
        <v>1239</v>
      </c>
      <c r="C797" s="265" t="s">
        <v>783</v>
      </c>
      <c r="D797" s="265" t="s">
        <v>331</v>
      </c>
      <c r="E797" s="265" t="s">
        <v>259</v>
      </c>
      <c r="F797" s="266" t="s">
        <v>5690</v>
      </c>
      <c r="G797" s="266" t="s">
        <v>551</v>
      </c>
      <c r="H797" s="263" t="s">
        <v>562</v>
      </c>
      <c r="I797" s="260" t="s">
        <v>711</v>
      </c>
      <c r="N797" s="260">
        <v>900</v>
      </c>
    </row>
    <row r="798" spans="1:14" ht="18.75">
      <c r="A798" s="262">
        <v>811539</v>
      </c>
      <c r="B798" s="263" t="s">
        <v>3183</v>
      </c>
      <c r="C798" s="263" t="s">
        <v>3184</v>
      </c>
      <c r="D798" s="263" t="s">
        <v>391</v>
      </c>
      <c r="E798" s="263" t="s">
        <v>259</v>
      </c>
      <c r="F798" s="264">
        <v>35076</v>
      </c>
      <c r="G798" s="263" t="s">
        <v>549</v>
      </c>
      <c r="H798" s="263" t="s">
        <v>562</v>
      </c>
      <c r="I798" s="260" t="s">
        <v>711</v>
      </c>
      <c r="N798" s="260">
        <v>900</v>
      </c>
    </row>
    <row r="799" spans="1:14" ht="18.75">
      <c r="A799" s="262">
        <v>811544</v>
      </c>
      <c r="B799" s="263" t="s">
        <v>3188</v>
      </c>
      <c r="C799" s="263" t="s">
        <v>160</v>
      </c>
      <c r="D799" s="263" t="s">
        <v>885</v>
      </c>
      <c r="E799" s="263" t="s">
        <v>259</v>
      </c>
      <c r="F799" s="264">
        <v>36047</v>
      </c>
      <c r="G799" s="263" t="s">
        <v>647</v>
      </c>
      <c r="H799" s="263" t="s">
        <v>562</v>
      </c>
      <c r="I799" s="260" t="s">
        <v>711</v>
      </c>
      <c r="N799" s="260">
        <v>900</v>
      </c>
    </row>
    <row r="800" spans="1:14" ht="18.75">
      <c r="A800" s="262">
        <v>811548</v>
      </c>
      <c r="B800" s="263" t="s">
        <v>3190</v>
      </c>
      <c r="C800" s="263" t="s">
        <v>737</v>
      </c>
      <c r="D800" s="263" t="s">
        <v>415</v>
      </c>
      <c r="E800" s="263" t="s">
        <v>259</v>
      </c>
      <c r="F800" s="264">
        <v>35622</v>
      </c>
      <c r="G800" s="263" t="s">
        <v>549</v>
      </c>
      <c r="H800" s="263" t="s">
        <v>562</v>
      </c>
      <c r="I800" s="260" t="s">
        <v>711</v>
      </c>
      <c r="N800" s="260">
        <v>900</v>
      </c>
    </row>
    <row r="801" spans="1:14" ht="18.75">
      <c r="A801" s="262">
        <v>811551</v>
      </c>
      <c r="B801" s="263" t="s">
        <v>3193</v>
      </c>
      <c r="C801" s="265" t="s">
        <v>142</v>
      </c>
      <c r="D801" s="265" t="s">
        <v>358</v>
      </c>
      <c r="E801" s="265" t="s">
        <v>259</v>
      </c>
      <c r="F801" s="264">
        <v>35607</v>
      </c>
      <c r="G801" s="263" t="s">
        <v>549</v>
      </c>
      <c r="H801" s="263" t="s">
        <v>562</v>
      </c>
      <c r="I801" s="260" t="s">
        <v>711</v>
      </c>
      <c r="N801" s="260">
        <v>900</v>
      </c>
    </row>
    <row r="802" spans="1:14" ht="18.75">
      <c r="A802" s="262">
        <v>811555</v>
      </c>
      <c r="B802" s="263" t="s">
        <v>3198</v>
      </c>
      <c r="C802" s="263" t="s">
        <v>891</v>
      </c>
      <c r="D802" s="263" t="s">
        <v>498</v>
      </c>
      <c r="E802" s="263" t="s">
        <v>259</v>
      </c>
      <c r="F802" s="264">
        <v>34239</v>
      </c>
      <c r="G802" s="263" t="s">
        <v>549</v>
      </c>
      <c r="H802" s="263" t="s">
        <v>562</v>
      </c>
      <c r="I802" s="260" t="s">
        <v>711</v>
      </c>
      <c r="N802" s="260">
        <v>900</v>
      </c>
    </row>
    <row r="803" spans="1:14" ht="18.75">
      <c r="A803" s="262">
        <v>811558</v>
      </c>
      <c r="B803" s="263" t="s">
        <v>3201</v>
      </c>
      <c r="C803" s="263" t="s">
        <v>135</v>
      </c>
      <c r="D803" s="263" t="s">
        <v>847</v>
      </c>
      <c r="E803" s="263" t="s">
        <v>259</v>
      </c>
      <c r="F803" s="264">
        <v>35855</v>
      </c>
      <c r="G803" s="263" t="s">
        <v>5318</v>
      </c>
      <c r="H803" s="263" t="s">
        <v>562</v>
      </c>
      <c r="I803" s="260" t="s">
        <v>711</v>
      </c>
      <c r="N803" s="260">
        <v>900</v>
      </c>
    </row>
    <row r="804" spans="1:14" ht="18.75">
      <c r="A804" s="262">
        <v>811559</v>
      </c>
      <c r="B804" s="263" t="s">
        <v>3202</v>
      </c>
      <c r="C804" s="263" t="s">
        <v>95</v>
      </c>
      <c r="D804" s="263" t="s">
        <v>334</v>
      </c>
      <c r="E804" s="263" t="s">
        <v>259</v>
      </c>
      <c r="F804" s="264">
        <v>1996</v>
      </c>
      <c r="G804" s="263">
        <v>0</v>
      </c>
      <c r="H804" s="263" t="s">
        <v>562</v>
      </c>
      <c r="I804" s="260" t="s">
        <v>711</v>
      </c>
      <c r="N804" s="260">
        <v>900</v>
      </c>
    </row>
    <row r="805" spans="1:14" ht="18.75">
      <c r="A805" s="262">
        <v>811561</v>
      </c>
      <c r="B805" s="263" t="s">
        <v>3203</v>
      </c>
      <c r="C805" s="263" t="s">
        <v>214</v>
      </c>
      <c r="D805" s="263" t="s">
        <v>350</v>
      </c>
      <c r="E805" s="263" t="s">
        <v>259</v>
      </c>
      <c r="F805" s="264">
        <v>34211</v>
      </c>
      <c r="G805" s="263" t="s">
        <v>549</v>
      </c>
      <c r="H805" s="263" t="s">
        <v>562</v>
      </c>
      <c r="I805" s="260" t="s">
        <v>711</v>
      </c>
      <c r="N805" s="260">
        <v>900</v>
      </c>
    </row>
    <row r="806" spans="1:14" ht="18.75">
      <c r="A806" s="262">
        <v>811565</v>
      </c>
      <c r="B806" s="263" t="s">
        <v>3206</v>
      </c>
      <c r="C806" s="265" t="s">
        <v>117</v>
      </c>
      <c r="D806" s="265" t="s">
        <v>1114</v>
      </c>
      <c r="E806" s="265" t="s">
        <v>259</v>
      </c>
      <c r="F806" s="264">
        <v>35225</v>
      </c>
      <c r="G806" s="263" t="s">
        <v>5694</v>
      </c>
      <c r="H806" s="263" t="s">
        <v>562</v>
      </c>
      <c r="I806" s="260" t="s">
        <v>711</v>
      </c>
      <c r="N806" s="260">
        <v>900</v>
      </c>
    </row>
    <row r="807" spans="1:14" ht="18.75">
      <c r="A807" s="262">
        <v>811566</v>
      </c>
      <c r="B807" s="263" t="s">
        <v>3207</v>
      </c>
      <c r="C807" s="263" t="s">
        <v>96</v>
      </c>
      <c r="D807" s="263" t="s">
        <v>349</v>
      </c>
      <c r="E807" s="263" t="s">
        <v>259</v>
      </c>
      <c r="F807" s="264">
        <v>32701</v>
      </c>
      <c r="G807" s="263" t="s">
        <v>612</v>
      </c>
      <c r="H807" s="263" t="s">
        <v>562</v>
      </c>
      <c r="I807" s="260" t="s">
        <v>711</v>
      </c>
      <c r="N807" s="260">
        <v>900</v>
      </c>
    </row>
    <row r="808" spans="1:14" ht="18.75">
      <c r="A808" s="262">
        <v>811567</v>
      </c>
      <c r="B808" s="263" t="s">
        <v>3208</v>
      </c>
      <c r="C808" s="265" t="s">
        <v>1654</v>
      </c>
      <c r="D808" s="265" t="s">
        <v>404</v>
      </c>
      <c r="E808" s="265" t="s">
        <v>259</v>
      </c>
      <c r="F808" s="264">
        <v>34799</v>
      </c>
      <c r="G808" s="263" t="s">
        <v>625</v>
      </c>
      <c r="H808" s="263" t="s">
        <v>562</v>
      </c>
      <c r="I808" s="260" t="s">
        <v>711</v>
      </c>
      <c r="N808" s="260">
        <v>900</v>
      </c>
    </row>
    <row r="809" spans="1:14" ht="18.75">
      <c r="A809" s="262">
        <v>811568</v>
      </c>
      <c r="B809" s="263" t="s">
        <v>3209</v>
      </c>
      <c r="C809" s="263" t="s">
        <v>153</v>
      </c>
      <c r="D809" s="263" t="s">
        <v>333</v>
      </c>
      <c r="E809" s="263" t="s">
        <v>259</v>
      </c>
      <c r="F809" s="264">
        <v>36163</v>
      </c>
      <c r="G809" s="263" t="s">
        <v>549</v>
      </c>
      <c r="H809" s="263" t="s">
        <v>673</v>
      </c>
      <c r="I809" s="260" t="s">
        <v>711</v>
      </c>
      <c r="N809" s="260">
        <v>900</v>
      </c>
    </row>
    <row r="810" spans="1:14" ht="18.75">
      <c r="A810" s="262">
        <v>811571</v>
      </c>
      <c r="B810" s="263" t="s">
        <v>3212</v>
      </c>
      <c r="C810" s="263" t="s">
        <v>3213</v>
      </c>
      <c r="D810" s="263" t="s">
        <v>366</v>
      </c>
      <c r="E810" s="263" t="s">
        <v>259</v>
      </c>
      <c r="F810" s="264">
        <v>28593</v>
      </c>
      <c r="G810" s="263" t="s">
        <v>549</v>
      </c>
      <c r="H810" s="263" t="s">
        <v>562</v>
      </c>
      <c r="I810" s="260" t="s">
        <v>711</v>
      </c>
      <c r="N810" s="260">
        <v>900</v>
      </c>
    </row>
    <row r="811" spans="1:14" ht="18.75">
      <c r="A811" s="262">
        <v>811575</v>
      </c>
      <c r="B811" s="263" t="s">
        <v>3217</v>
      </c>
      <c r="C811" s="265" t="s">
        <v>3218</v>
      </c>
      <c r="D811" s="265" t="s">
        <v>358</v>
      </c>
      <c r="E811" s="265" t="s">
        <v>259</v>
      </c>
      <c r="F811" s="264">
        <v>1995</v>
      </c>
      <c r="G811" s="263" t="s">
        <v>549</v>
      </c>
      <c r="H811" s="263" t="s">
        <v>562</v>
      </c>
      <c r="I811" s="260" t="s">
        <v>711</v>
      </c>
      <c r="N811" s="260">
        <v>900</v>
      </c>
    </row>
    <row r="812" spans="1:14" ht="18.75">
      <c r="A812" s="262">
        <v>811577</v>
      </c>
      <c r="B812" s="263" t="s">
        <v>3220</v>
      </c>
      <c r="C812" s="265" t="s">
        <v>79</v>
      </c>
      <c r="D812" s="265" t="s">
        <v>2509</v>
      </c>
      <c r="E812" s="265" t="s">
        <v>259</v>
      </c>
      <c r="F812" s="264">
        <v>34140</v>
      </c>
      <c r="G812" s="263" t="s">
        <v>549</v>
      </c>
      <c r="H812" s="263" t="s">
        <v>562</v>
      </c>
      <c r="I812" s="260" t="s">
        <v>711</v>
      </c>
      <c r="N812" s="260">
        <v>900</v>
      </c>
    </row>
    <row r="813" spans="1:14" ht="18.75">
      <c r="A813" s="262">
        <v>811578</v>
      </c>
      <c r="B813" s="263" t="s">
        <v>3221</v>
      </c>
      <c r="C813" s="263" t="s">
        <v>140</v>
      </c>
      <c r="D813" s="263" t="s">
        <v>1018</v>
      </c>
      <c r="E813" s="263" t="s">
        <v>259</v>
      </c>
      <c r="F813" s="264"/>
      <c r="G813" s="263" t="s">
        <v>549</v>
      </c>
      <c r="H813" s="263" t="s">
        <v>562</v>
      </c>
      <c r="I813" s="260" t="s">
        <v>711</v>
      </c>
      <c r="N813" s="260">
        <v>900</v>
      </c>
    </row>
    <row r="814" spans="1:14" ht="18.75">
      <c r="A814" s="262">
        <v>811582</v>
      </c>
      <c r="B814" s="263" t="s">
        <v>3227</v>
      </c>
      <c r="C814" s="263" t="s">
        <v>133</v>
      </c>
      <c r="D814" s="263" t="s">
        <v>464</v>
      </c>
      <c r="E814" s="263" t="s">
        <v>259</v>
      </c>
      <c r="F814" s="264">
        <v>35942</v>
      </c>
      <c r="G814" s="263" t="s">
        <v>549</v>
      </c>
      <c r="H814" s="263" t="s">
        <v>562</v>
      </c>
      <c r="I814" s="260" t="s">
        <v>711</v>
      </c>
      <c r="N814" s="260">
        <v>900</v>
      </c>
    </row>
    <row r="815" spans="1:14" ht="18.75">
      <c r="A815" s="262">
        <v>811583</v>
      </c>
      <c r="B815" s="263" t="s">
        <v>3228</v>
      </c>
      <c r="C815" s="263" t="s">
        <v>871</v>
      </c>
      <c r="D815" s="263" t="s">
        <v>328</v>
      </c>
      <c r="E815" s="263" t="s">
        <v>259</v>
      </c>
      <c r="F815" s="264">
        <v>35345</v>
      </c>
      <c r="G815" s="263" t="s">
        <v>5476</v>
      </c>
      <c r="H815" s="263" t="s">
        <v>562</v>
      </c>
      <c r="I815" s="260" t="s">
        <v>711</v>
      </c>
      <c r="N815" s="260">
        <v>900</v>
      </c>
    </row>
    <row r="816" spans="1:14" ht="18.75">
      <c r="A816" s="262">
        <v>811584</v>
      </c>
      <c r="B816" s="263" t="s">
        <v>3229</v>
      </c>
      <c r="C816" s="263" t="s">
        <v>3230</v>
      </c>
      <c r="D816" s="263" t="s">
        <v>3231</v>
      </c>
      <c r="E816" s="265" t="s">
        <v>259</v>
      </c>
      <c r="F816" s="264" t="s">
        <v>5697</v>
      </c>
      <c r="G816" s="263" t="s">
        <v>5220</v>
      </c>
      <c r="H816" s="263" t="s">
        <v>562</v>
      </c>
      <c r="I816" s="260" t="s">
        <v>711</v>
      </c>
      <c r="N816" s="260">
        <v>900</v>
      </c>
    </row>
    <row r="817" spans="1:14" ht="18.75">
      <c r="A817" s="262">
        <v>811586</v>
      </c>
      <c r="B817" s="263" t="s">
        <v>3232</v>
      </c>
      <c r="C817" s="262" t="s">
        <v>104</v>
      </c>
      <c r="D817" s="262" t="s">
        <v>330</v>
      </c>
      <c r="E817" s="263" t="s">
        <v>259</v>
      </c>
      <c r="F817" s="264">
        <v>35850</v>
      </c>
      <c r="G817" s="263" t="s">
        <v>5432</v>
      </c>
      <c r="H817" s="263" t="s">
        <v>562</v>
      </c>
      <c r="I817" s="260" t="s">
        <v>711</v>
      </c>
      <c r="N817" s="260">
        <v>900</v>
      </c>
    </row>
    <row r="818" spans="1:14" ht="18.75">
      <c r="A818" s="262">
        <v>811587</v>
      </c>
      <c r="B818" s="263" t="s">
        <v>3233</v>
      </c>
      <c r="C818" s="263" t="s">
        <v>153</v>
      </c>
      <c r="D818" s="263" t="s">
        <v>3234</v>
      </c>
      <c r="E818" s="263" t="s">
        <v>259</v>
      </c>
      <c r="F818" s="264">
        <v>1998</v>
      </c>
      <c r="G818" s="263">
        <v>0</v>
      </c>
      <c r="H818" s="263" t="s">
        <v>562</v>
      </c>
      <c r="I818" s="260" t="s">
        <v>711</v>
      </c>
      <c r="N818" s="260">
        <v>900</v>
      </c>
    </row>
    <row r="819" spans="1:14" ht="18.75">
      <c r="A819" s="262">
        <v>811589</v>
      </c>
      <c r="B819" s="263" t="s">
        <v>3235</v>
      </c>
      <c r="C819" s="263" t="s">
        <v>79</v>
      </c>
      <c r="D819" s="263" t="s">
        <v>440</v>
      </c>
      <c r="E819" s="263" t="s">
        <v>259</v>
      </c>
      <c r="F819" s="264">
        <v>1997</v>
      </c>
      <c r="G819" s="263" t="s">
        <v>5208</v>
      </c>
      <c r="H819" s="263" t="s">
        <v>562</v>
      </c>
      <c r="I819" s="260" t="s">
        <v>711</v>
      </c>
      <c r="N819" s="260">
        <v>900</v>
      </c>
    </row>
    <row r="820" spans="1:14" ht="18.75">
      <c r="A820" s="262">
        <v>811591</v>
      </c>
      <c r="B820" s="263" t="s">
        <v>3237</v>
      </c>
      <c r="C820" s="265" t="s">
        <v>77</v>
      </c>
      <c r="D820" s="265" t="s">
        <v>404</v>
      </c>
      <c r="E820" s="265" t="s">
        <v>259</v>
      </c>
      <c r="F820" s="264">
        <v>35592</v>
      </c>
      <c r="G820" s="263" t="s">
        <v>612</v>
      </c>
      <c r="H820" s="263" t="s">
        <v>562</v>
      </c>
      <c r="I820" s="260" t="s">
        <v>711</v>
      </c>
      <c r="N820" s="260">
        <v>900</v>
      </c>
    </row>
    <row r="821" spans="1:14" ht="18.75">
      <c r="A821" s="262">
        <v>811592</v>
      </c>
      <c r="B821" s="263" t="s">
        <v>3238</v>
      </c>
      <c r="C821" s="263" t="s">
        <v>76</v>
      </c>
      <c r="D821" s="263" t="s">
        <v>1896</v>
      </c>
      <c r="E821" s="263" t="s">
        <v>259</v>
      </c>
      <c r="F821" s="264">
        <v>35892</v>
      </c>
      <c r="G821" s="263" t="s">
        <v>5354</v>
      </c>
      <c r="H821" s="263" t="s">
        <v>562</v>
      </c>
      <c r="I821" s="260" t="s">
        <v>711</v>
      </c>
      <c r="N821" s="260">
        <v>900</v>
      </c>
    </row>
    <row r="822" spans="1:14" ht="18.75">
      <c r="A822" s="262">
        <v>811593</v>
      </c>
      <c r="B822" s="263" t="s">
        <v>3239</v>
      </c>
      <c r="C822" s="263" t="s">
        <v>840</v>
      </c>
      <c r="D822" s="263" t="s">
        <v>223</v>
      </c>
      <c r="E822" s="263" t="s">
        <v>260</v>
      </c>
      <c r="F822" s="264">
        <v>35065</v>
      </c>
      <c r="G822" s="263" t="s">
        <v>549</v>
      </c>
      <c r="H822" s="263" t="s">
        <v>562</v>
      </c>
      <c r="I822" s="260" t="s">
        <v>711</v>
      </c>
      <c r="N822" s="260">
        <v>900</v>
      </c>
    </row>
    <row r="823" spans="1:14" ht="18.75">
      <c r="A823" s="262">
        <v>811595</v>
      </c>
      <c r="B823" s="263" t="s">
        <v>3241</v>
      </c>
      <c r="C823" s="262" t="s">
        <v>218</v>
      </c>
      <c r="D823" s="262" t="s">
        <v>402</v>
      </c>
      <c r="E823" s="263" t="s">
        <v>260</v>
      </c>
      <c r="F823" s="264">
        <v>31314</v>
      </c>
      <c r="G823" s="263" t="s">
        <v>5289</v>
      </c>
      <c r="H823" s="263" t="s">
        <v>562</v>
      </c>
      <c r="I823" s="260" t="s">
        <v>711</v>
      </c>
      <c r="N823" s="260">
        <v>900</v>
      </c>
    </row>
    <row r="824" spans="1:14" ht="18.75">
      <c r="A824" s="262">
        <v>811599</v>
      </c>
      <c r="B824" s="263" t="s">
        <v>3244</v>
      </c>
      <c r="C824" s="263" t="s">
        <v>104</v>
      </c>
      <c r="D824" s="263" t="s">
        <v>480</v>
      </c>
      <c r="E824" s="263" t="s">
        <v>260</v>
      </c>
      <c r="F824" s="264">
        <v>35400</v>
      </c>
      <c r="G824" s="263" t="s">
        <v>569</v>
      </c>
      <c r="H824" s="263" t="s">
        <v>562</v>
      </c>
      <c r="I824" s="260" t="s">
        <v>711</v>
      </c>
      <c r="N824" s="260">
        <v>900</v>
      </c>
    </row>
    <row r="825" spans="1:14" ht="18.75">
      <c r="A825" s="262">
        <v>811601</v>
      </c>
      <c r="B825" s="263" t="s">
        <v>3245</v>
      </c>
      <c r="C825" s="263" t="s">
        <v>79</v>
      </c>
      <c r="D825" s="263" t="s">
        <v>725</v>
      </c>
      <c r="E825" s="263" t="s">
        <v>259</v>
      </c>
      <c r="F825" s="264">
        <v>31534</v>
      </c>
      <c r="G825" s="263" t="s">
        <v>549</v>
      </c>
      <c r="H825" s="263" t="s">
        <v>562</v>
      </c>
      <c r="I825" s="260" t="s">
        <v>711</v>
      </c>
      <c r="N825" s="260">
        <v>900</v>
      </c>
    </row>
    <row r="826" spans="1:14" ht="18.75">
      <c r="A826" s="262">
        <v>811606</v>
      </c>
      <c r="B826" s="263" t="s">
        <v>3246</v>
      </c>
      <c r="C826" s="263" t="s">
        <v>101</v>
      </c>
      <c r="D826" s="263" t="s">
        <v>387</v>
      </c>
      <c r="E826" s="263" t="s">
        <v>260</v>
      </c>
      <c r="F826" s="264">
        <v>35222</v>
      </c>
      <c r="G826" s="263" t="s">
        <v>549</v>
      </c>
      <c r="H826" s="263" t="s">
        <v>562</v>
      </c>
      <c r="I826" s="260" t="s">
        <v>711</v>
      </c>
      <c r="N826" s="260">
        <v>900</v>
      </c>
    </row>
    <row r="827" spans="1:14" ht="18.75">
      <c r="A827" s="262">
        <v>811607</v>
      </c>
      <c r="B827" s="263" t="s">
        <v>3247</v>
      </c>
      <c r="C827" s="265" t="s">
        <v>928</v>
      </c>
      <c r="D827" s="265" t="s">
        <v>3248</v>
      </c>
      <c r="E827" s="265" t="s">
        <v>260</v>
      </c>
      <c r="F827" s="264">
        <v>33055</v>
      </c>
      <c r="G827" s="263" t="s">
        <v>573</v>
      </c>
      <c r="H827" s="263" t="s">
        <v>562</v>
      </c>
      <c r="I827" s="260" t="s">
        <v>711</v>
      </c>
      <c r="N827" s="260">
        <v>900</v>
      </c>
    </row>
    <row r="828" spans="1:14" ht="18.75">
      <c r="A828" s="262">
        <v>811610</v>
      </c>
      <c r="B828" s="263" t="s">
        <v>3252</v>
      </c>
      <c r="C828" s="263" t="s">
        <v>1161</v>
      </c>
      <c r="D828" s="263" t="s">
        <v>241</v>
      </c>
      <c r="E828" s="263" t="s">
        <v>260</v>
      </c>
      <c r="F828" s="264">
        <v>34646</v>
      </c>
      <c r="G828" s="263" t="s">
        <v>549</v>
      </c>
      <c r="H828" s="263" t="s">
        <v>562</v>
      </c>
      <c r="I828" s="260" t="s">
        <v>711</v>
      </c>
      <c r="N828" s="260">
        <v>900</v>
      </c>
    </row>
    <row r="829" spans="1:14" ht="18.75">
      <c r="A829" s="262">
        <v>811612</v>
      </c>
      <c r="B829" s="263" t="s">
        <v>3253</v>
      </c>
      <c r="C829" s="263" t="s">
        <v>1358</v>
      </c>
      <c r="D829" s="263" t="s">
        <v>3254</v>
      </c>
      <c r="E829" s="263" t="s">
        <v>260</v>
      </c>
      <c r="F829" s="264">
        <v>1996</v>
      </c>
      <c r="G829" s="263" t="s">
        <v>549</v>
      </c>
      <c r="H829" s="263" t="s">
        <v>562</v>
      </c>
      <c r="I829" s="260" t="s">
        <v>711</v>
      </c>
      <c r="N829" s="260">
        <v>900</v>
      </c>
    </row>
    <row r="830" spans="1:14" ht="18.75">
      <c r="A830" s="262">
        <v>811614</v>
      </c>
      <c r="B830" s="263" t="s">
        <v>3255</v>
      </c>
      <c r="C830" s="263" t="s">
        <v>79</v>
      </c>
      <c r="D830" s="263" t="s">
        <v>353</v>
      </c>
      <c r="E830" s="263" t="s">
        <v>260</v>
      </c>
      <c r="F830" s="264">
        <v>31782</v>
      </c>
      <c r="G830" s="263" t="s">
        <v>549</v>
      </c>
      <c r="H830" s="263" t="s">
        <v>562</v>
      </c>
      <c r="I830" s="260" t="s">
        <v>711</v>
      </c>
      <c r="N830" s="260">
        <v>900</v>
      </c>
    </row>
    <row r="831" spans="1:14" ht="18.75">
      <c r="A831" s="262">
        <v>811615</v>
      </c>
      <c r="B831" s="263" t="s">
        <v>3256</v>
      </c>
      <c r="C831" s="263" t="s">
        <v>3257</v>
      </c>
      <c r="D831" s="263" t="s">
        <v>535</v>
      </c>
      <c r="E831" s="263" t="s">
        <v>260</v>
      </c>
      <c r="F831" s="264">
        <v>33629</v>
      </c>
      <c r="G831" s="263" t="s">
        <v>612</v>
      </c>
      <c r="H831" s="263" t="s">
        <v>562</v>
      </c>
      <c r="I831" s="260" t="s">
        <v>711</v>
      </c>
      <c r="N831" s="260">
        <v>900</v>
      </c>
    </row>
    <row r="832" spans="1:14" ht="18.75">
      <c r="A832" s="262">
        <v>811616</v>
      </c>
      <c r="B832" s="263" t="s">
        <v>3258</v>
      </c>
      <c r="C832" s="263" t="s">
        <v>3259</v>
      </c>
      <c r="D832" s="263" t="s">
        <v>3260</v>
      </c>
      <c r="E832" s="263" t="s">
        <v>260</v>
      </c>
      <c r="F832" s="264">
        <v>35144</v>
      </c>
      <c r="G832" s="263" t="s">
        <v>571</v>
      </c>
      <c r="H832" s="263" t="s">
        <v>562</v>
      </c>
      <c r="I832" s="260" t="s">
        <v>711</v>
      </c>
      <c r="N832" s="260">
        <v>900</v>
      </c>
    </row>
    <row r="833" spans="1:14" ht="18.75">
      <c r="A833" s="262">
        <v>811618</v>
      </c>
      <c r="B833" s="263" t="s">
        <v>3263</v>
      </c>
      <c r="C833" s="263" t="s">
        <v>3264</v>
      </c>
      <c r="D833" s="263" t="s">
        <v>991</v>
      </c>
      <c r="E833" s="263" t="s">
        <v>259</v>
      </c>
      <c r="F833" s="264" t="s">
        <v>5275</v>
      </c>
      <c r="G833" s="263" t="s">
        <v>549</v>
      </c>
      <c r="H833" s="263" t="s">
        <v>562</v>
      </c>
      <c r="I833" s="260" t="s">
        <v>711</v>
      </c>
      <c r="N833" s="260">
        <v>900</v>
      </c>
    </row>
    <row r="834" spans="1:14" ht="18.75">
      <c r="A834" s="262">
        <v>811619</v>
      </c>
      <c r="B834" s="263" t="s">
        <v>3265</v>
      </c>
      <c r="C834" s="263" t="s">
        <v>76</v>
      </c>
      <c r="D834" s="263" t="s">
        <v>330</v>
      </c>
      <c r="E834" s="263" t="s">
        <v>259</v>
      </c>
      <c r="F834" s="264">
        <v>34947</v>
      </c>
      <c r="G834" s="266" t="s">
        <v>624</v>
      </c>
      <c r="H834" s="263" t="s">
        <v>562</v>
      </c>
      <c r="I834" s="260" t="s">
        <v>711</v>
      </c>
      <c r="N834" s="260">
        <v>900</v>
      </c>
    </row>
    <row r="835" spans="1:14" ht="18.75">
      <c r="A835" s="262">
        <v>811621</v>
      </c>
      <c r="B835" s="263" t="s">
        <v>3266</v>
      </c>
      <c r="C835" s="263" t="s">
        <v>1365</v>
      </c>
      <c r="D835" s="263" t="s">
        <v>1480</v>
      </c>
      <c r="E835" s="263" t="s">
        <v>259</v>
      </c>
      <c r="F835" s="264">
        <v>36055</v>
      </c>
      <c r="G835" s="263" t="s">
        <v>549</v>
      </c>
      <c r="H835" s="263" t="s">
        <v>562</v>
      </c>
      <c r="I835" s="260" t="s">
        <v>711</v>
      </c>
      <c r="N835" s="260">
        <v>900</v>
      </c>
    </row>
    <row r="836" spans="1:14" ht="18.75">
      <c r="A836" s="262">
        <v>811622</v>
      </c>
      <c r="B836" s="263" t="s">
        <v>3267</v>
      </c>
      <c r="C836" s="263" t="s">
        <v>157</v>
      </c>
      <c r="D836" s="263" t="s">
        <v>996</v>
      </c>
      <c r="E836" s="263" t="s">
        <v>259</v>
      </c>
      <c r="F836" s="264">
        <v>36161</v>
      </c>
      <c r="G836" s="263" t="s">
        <v>549</v>
      </c>
      <c r="H836" s="263" t="s">
        <v>562</v>
      </c>
      <c r="I836" s="260" t="s">
        <v>711</v>
      </c>
      <c r="N836" s="260">
        <v>900</v>
      </c>
    </row>
    <row r="837" spans="1:14" ht="18.75">
      <c r="A837" s="262">
        <v>811623</v>
      </c>
      <c r="B837" s="263" t="s">
        <v>3268</v>
      </c>
      <c r="C837" s="265" t="s">
        <v>1462</v>
      </c>
      <c r="D837" s="265" t="s">
        <v>1001</v>
      </c>
      <c r="E837" s="265" t="s">
        <v>259</v>
      </c>
      <c r="F837" s="264">
        <v>36161</v>
      </c>
      <c r="G837" s="263" t="s">
        <v>637</v>
      </c>
      <c r="H837" s="263" t="s">
        <v>562</v>
      </c>
      <c r="I837" s="260" t="s">
        <v>711</v>
      </c>
      <c r="N837" s="260">
        <v>900</v>
      </c>
    </row>
    <row r="838" spans="1:14" ht="18.75">
      <c r="A838" s="262">
        <v>811624</v>
      </c>
      <c r="B838" s="263" t="s">
        <v>3269</v>
      </c>
      <c r="C838" s="263" t="s">
        <v>3270</v>
      </c>
      <c r="D838" s="263" t="s">
        <v>3271</v>
      </c>
      <c r="E838" s="263" t="s">
        <v>259</v>
      </c>
      <c r="F838" s="264">
        <v>35796</v>
      </c>
      <c r="G838" s="263" t="s">
        <v>619</v>
      </c>
      <c r="H838" s="263" t="s">
        <v>562</v>
      </c>
      <c r="I838" s="260" t="s">
        <v>711</v>
      </c>
      <c r="N838" s="260">
        <v>900</v>
      </c>
    </row>
    <row r="839" spans="1:14" ht="18.75">
      <c r="A839" s="262">
        <v>811625</v>
      </c>
      <c r="B839" s="263" t="s">
        <v>3272</v>
      </c>
      <c r="C839" s="263" t="s">
        <v>131</v>
      </c>
      <c r="D839" s="263" t="s">
        <v>1638</v>
      </c>
      <c r="E839" s="263" t="s">
        <v>260</v>
      </c>
      <c r="F839" s="264">
        <v>35992</v>
      </c>
      <c r="G839" s="263" t="s">
        <v>551</v>
      </c>
      <c r="H839" s="263" t="s">
        <v>562</v>
      </c>
      <c r="I839" s="260" t="s">
        <v>711</v>
      </c>
      <c r="N839" s="260">
        <v>900</v>
      </c>
    </row>
    <row r="840" spans="1:14" ht="18.75">
      <c r="A840" s="262">
        <v>811626</v>
      </c>
      <c r="B840" s="263" t="s">
        <v>3273</v>
      </c>
      <c r="C840" s="265" t="s">
        <v>74</v>
      </c>
      <c r="D840" s="265" t="s">
        <v>330</v>
      </c>
      <c r="E840" s="265" t="s">
        <v>259</v>
      </c>
      <c r="F840" s="264">
        <v>30072</v>
      </c>
      <c r="G840" s="263" t="s">
        <v>5700</v>
      </c>
      <c r="H840" s="263" t="s">
        <v>562</v>
      </c>
      <c r="I840" s="260" t="s">
        <v>711</v>
      </c>
      <c r="N840" s="260">
        <v>900</v>
      </c>
    </row>
    <row r="841" spans="1:14" ht="18.75">
      <c r="A841" s="262">
        <v>811627</v>
      </c>
      <c r="B841" s="263" t="s">
        <v>3274</v>
      </c>
      <c r="C841" s="263" t="s">
        <v>138</v>
      </c>
      <c r="D841" s="263" t="s">
        <v>3275</v>
      </c>
      <c r="E841" s="263" t="s">
        <v>260</v>
      </c>
      <c r="F841" s="264" t="s">
        <v>5701</v>
      </c>
      <c r="G841" s="263" t="s">
        <v>633</v>
      </c>
      <c r="H841" s="263" t="s">
        <v>562</v>
      </c>
      <c r="I841" s="260" t="s">
        <v>711</v>
      </c>
      <c r="N841" s="260">
        <v>900</v>
      </c>
    </row>
    <row r="842" spans="1:14" ht="18.75">
      <c r="A842" s="262">
        <v>811630</v>
      </c>
      <c r="B842" s="263" t="s">
        <v>3277</v>
      </c>
      <c r="C842" s="263" t="s">
        <v>112</v>
      </c>
      <c r="D842" s="263" t="s">
        <v>365</v>
      </c>
      <c r="E842" s="263" t="s">
        <v>260</v>
      </c>
      <c r="F842" s="264" t="s">
        <v>5702</v>
      </c>
      <c r="G842" s="263" t="s">
        <v>5703</v>
      </c>
      <c r="H842" s="263" t="s">
        <v>562</v>
      </c>
      <c r="I842" s="260" t="s">
        <v>711</v>
      </c>
      <c r="N842" s="260">
        <v>900</v>
      </c>
    </row>
    <row r="843" spans="1:14" ht="18.75">
      <c r="A843" s="262">
        <v>811632</v>
      </c>
      <c r="B843" s="263" t="s">
        <v>3279</v>
      </c>
      <c r="C843" s="265" t="s">
        <v>198</v>
      </c>
      <c r="D843" s="265" t="s">
        <v>2193</v>
      </c>
      <c r="E843" s="265" t="s">
        <v>260</v>
      </c>
      <c r="F843" s="264">
        <v>35796</v>
      </c>
      <c r="G843" s="263" t="s">
        <v>5632</v>
      </c>
      <c r="H843" s="263" t="s">
        <v>562</v>
      </c>
      <c r="I843" s="260" t="s">
        <v>711</v>
      </c>
      <c r="N843" s="260">
        <v>900</v>
      </c>
    </row>
    <row r="844" spans="1:14" ht="18.75">
      <c r="A844" s="262">
        <v>811636</v>
      </c>
      <c r="B844" s="263" t="s">
        <v>3280</v>
      </c>
      <c r="C844" s="263" t="s">
        <v>153</v>
      </c>
      <c r="D844" s="263" t="s">
        <v>1720</v>
      </c>
      <c r="E844" s="263" t="s">
        <v>260</v>
      </c>
      <c r="F844" s="264">
        <v>34700</v>
      </c>
      <c r="G844" s="263" t="s">
        <v>571</v>
      </c>
      <c r="H844" s="263" t="s">
        <v>673</v>
      </c>
      <c r="I844" s="260" t="s">
        <v>711</v>
      </c>
      <c r="N844" s="260">
        <v>900</v>
      </c>
    </row>
    <row r="845" spans="1:14" ht="18.75">
      <c r="A845" s="262">
        <v>811639</v>
      </c>
      <c r="B845" s="263" t="s">
        <v>3281</v>
      </c>
      <c r="C845" s="265" t="s">
        <v>77</v>
      </c>
      <c r="D845" s="265" t="s">
        <v>330</v>
      </c>
      <c r="E845" s="265" t="s">
        <v>259</v>
      </c>
      <c r="F845" s="264">
        <v>35720</v>
      </c>
      <c r="G845" s="263" t="s">
        <v>5704</v>
      </c>
      <c r="H845" s="263" t="s">
        <v>562</v>
      </c>
      <c r="I845" s="260" t="s">
        <v>711</v>
      </c>
      <c r="N845" s="260">
        <v>900</v>
      </c>
    </row>
    <row r="846" spans="1:14" ht="18.75">
      <c r="A846" s="262">
        <v>811640</v>
      </c>
      <c r="B846" s="263" t="s">
        <v>3282</v>
      </c>
      <c r="C846" s="263" t="s">
        <v>3257</v>
      </c>
      <c r="D846" s="263" t="s">
        <v>340</v>
      </c>
      <c r="E846" s="263" t="s">
        <v>259</v>
      </c>
      <c r="F846" s="264">
        <v>35431</v>
      </c>
      <c r="G846" s="263" t="s">
        <v>612</v>
      </c>
      <c r="H846" s="263" t="s">
        <v>562</v>
      </c>
      <c r="I846" s="260" t="s">
        <v>711</v>
      </c>
      <c r="N846" s="260">
        <v>900</v>
      </c>
    </row>
    <row r="847" spans="1:14" ht="18.75">
      <c r="A847" s="262">
        <v>811642</v>
      </c>
      <c r="B847" s="263" t="s">
        <v>3283</v>
      </c>
      <c r="C847" s="263" t="s">
        <v>133</v>
      </c>
      <c r="D847" s="263" t="s">
        <v>334</v>
      </c>
      <c r="E847" s="263" t="s">
        <v>259</v>
      </c>
      <c r="F847" s="264">
        <v>35355</v>
      </c>
      <c r="G847" s="263" t="s">
        <v>5411</v>
      </c>
      <c r="H847" s="263" t="s">
        <v>562</v>
      </c>
      <c r="I847" s="260" t="s">
        <v>711</v>
      </c>
      <c r="N847" s="260">
        <v>900</v>
      </c>
    </row>
    <row r="848" spans="1:14" ht="18.75">
      <c r="A848" s="262">
        <v>811644</v>
      </c>
      <c r="B848" s="263" t="s">
        <v>3284</v>
      </c>
      <c r="C848" s="263" t="s">
        <v>199</v>
      </c>
      <c r="D848" s="263" t="s">
        <v>789</v>
      </c>
      <c r="E848" s="263" t="s">
        <v>259</v>
      </c>
      <c r="F848" s="264">
        <v>33064</v>
      </c>
      <c r="G848" s="267" t="s">
        <v>5705</v>
      </c>
      <c r="H848" s="263" t="s">
        <v>562</v>
      </c>
      <c r="I848" s="260" t="s">
        <v>711</v>
      </c>
      <c r="N848" s="260">
        <v>900</v>
      </c>
    </row>
    <row r="849" spans="1:14" ht="18.75">
      <c r="A849" s="262">
        <v>811646</v>
      </c>
      <c r="B849" s="263" t="s">
        <v>3286</v>
      </c>
      <c r="C849" s="263" t="s">
        <v>79</v>
      </c>
      <c r="D849" s="263" t="s">
        <v>3287</v>
      </c>
      <c r="E849" s="263" t="s">
        <v>260</v>
      </c>
      <c r="F849" s="264">
        <v>35439</v>
      </c>
      <c r="G849" s="263" t="s">
        <v>5311</v>
      </c>
      <c r="H849" s="263" t="s">
        <v>562</v>
      </c>
      <c r="I849" s="260" t="s">
        <v>711</v>
      </c>
      <c r="N849" s="260">
        <v>900</v>
      </c>
    </row>
    <row r="850" spans="1:14" ht="18.75">
      <c r="A850" s="262">
        <v>811647</v>
      </c>
      <c r="B850" s="263" t="s">
        <v>3288</v>
      </c>
      <c r="C850" s="263" t="s">
        <v>81</v>
      </c>
      <c r="D850" s="263" t="s">
        <v>1846</v>
      </c>
      <c r="E850" s="263" t="s">
        <v>260</v>
      </c>
      <c r="F850" s="264">
        <v>35121</v>
      </c>
      <c r="G850" s="263" t="s">
        <v>5707</v>
      </c>
      <c r="H850" s="263" t="s">
        <v>562</v>
      </c>
      <c r="I850" s="260" t="s">
        <v>711</v>
      </c>
      <c r="N850" s="260">
        <v>900</v>
      </c>
    </row>
    <row r="851" spans="1:14" ht="18.75">
      <c r="A851" s="262">
        <v>811648</v>
      </c>
      <c r="B851" s="263" t="s">
        <v>3289</v>
      </c>
      <c r="C851" s="263" t="s">
        <v>1227</v>
      </c>
      <c r="D851" s="263" t="s">
        <v>385</v>
      </c>
      <c r="E851" s="263" t="s">
        <v>260</v>
      </c>
      <c r="F851" s="264" t="s">
        <v>5708</v>
      </c>
      <c r="G851" s="263" t="s">
        <v>549</v>
      </c>
      <c r="H851" s="263" t="s">
        <v>562</v>
      </c>
      <c r="I851" s="260" t="s">
        <v>711</v>
      </c>
      <c r="N851" s="260">
        <v>900</v>
      </c>
    </row>
    <row r="852" spans="1:14" ht="18.75">
      <c r="A852" s="262">
        <v>811649</v>
      </c>
      <c r="B852" s="263" t="s">
        <v>3290</v>
      </c>
      <c r="C852" s="263" t="s">
        <v>2695</v>
      </c>
      <c r="D852" s="263" t="s">
        <v>378</v>
      </c>
      <c r="E852" s="263" t="s">
        <v>260</v>
      </c>
      <c r="F852" s="264" t="s">
        <v>5709</v>
      </c>
      <c r="G852" s="263" t="s">
        <v>549</v>
      </c>
      <c r="H852" s="263" t="s">
        <v>562</v>
      </c>
      <c r="I852" s="260" t="s">
        <v>711</v>
      </c>
      <c r="N852" s="260">
        <v>900</v>
      </c>
    </row>
    <row r="853" spans="1:14" ht="18.75">
      <c r="A853" s="262">
        <v>811653</v>
      </c>
      <c r="B853" s="263" t="s">
        <v>3294</v>
      </c>
      <c r="C853" s="263" t="s">
        <v>77</v>
      </c>
      <c r="D853" s="263" t="s">
        <v>391</v>
      </c>
      <c r="E853" s="263" t="s">
        <v>260</v>
      </c>
      <c r="F853" s="264">
        <v>35073</v>
      </c>
      <c r="G853" s="263" t="s">
        <v>612</v>
      </c>
      <c r="H853" s="263" t="s">
        <v>562</v>
      </c>
      <c r="I853" s="260" t="s">
        <v>711</v>
      </c>
      <c r="N853" s="260">
        <v>900</v>
      </c>
    </row>
    <row r="854" spans="1:14" ht="18.75">
      <c r="A854" s="262">
        <v>811654</v>
      </c>
      <c r="B854" s="263" t="s">
        <v>3295</v>
      </c>
      <c r="C854" s="263" t="s">
        <v>1293</v>
      </c>
      <c r="D854" s="263" t="s">
        <v>448</v>
      </c>
      <c r="E854" s="263" t="s">
        <v>259</v>
      </c>
      <c r="F854" s="264">
        <v>35223</v>
      </c>
      <c r="G854" s="263" t="s">
        <v>5710</v>
      </c>
      <c r="H854" s="263" t="s">
        <v>562</v>
      </c>
      <c r="I854" s="260" t="s">
        <v>711</v>
      </c>
      <c r="N854" s="260">
        <v>900</v>
      </c>
    </row>
    <row r="855" spans="1:14" ht="18.75">
      <c r="A855" s="262">
        <v>811655</v>
      </c>
      <c r="B855" s="263" t="s">
        <v>3296</v>
      </c>
      <c r="C855" s="263" t="s">
        <v>3297</v>
      </c>
      <c r="D855" s="263" t="s">
        <v>789</v>
      </c>
      <c r="E855" s="263" t="s">
        <v>259</v>
      </c>
      <c r="F855" s="264">
        <v>35257</v>
      </c>
      <c r="G855" s="263" t="s">
        <v>569</v>
      </c>
      <c r="H855" s="263" t="s">
        <v>562</v>
      </c>
      <c r="I855" s="260" t="s">
        <v>711</v>
      </c>
      <c r="N855" s="260">
        <v>900</v>
      </c>
    </row>
    <row r="856" spans="1:14" ht="18.75">
      <c r="A856" s="262">
        <v>811656</v>
      </c>
      <c r="B856" s="263" t="s">
        <v>3298</v>
      </c>
      <c r="C856" s="265" t="s">
        <v>118</v>
      </c>
      <c r="D856" s="265" t="s">
        <v>2625</v>
      </c>
      <c r="E856" s="265" t="s">
        <v>259</v>
      </c>
      <c r="F856" s="264">
        <v>35796</v>
      </c>
      <c r="G856" s="263" t="s">
        <v>5224</v>
      </c>
      <c r="H856" s="263" t="s">
        <v>562</v>
      </c>
      <c r="I856" s="260" t="s">
        <v>711</v>
      </c>
      <c r="N856" s="260">
        <v>900</v>
      </c>
    </row>
    <row r="857" spans="1:14" ht="18.75">
      <c r="A857" s="262">
        <v>811657</v>
      </c>
      <c r="B857" s="263" t="s">
        <v>3299</v>
      </c>
      <c r="C857" s="263" t="s">
        <v>1666</v>
      </c>
      <c r="D857" s="263" t="s">
        <v>399</v>
      </c>
      <c r="E857" s="263" t="s">
        <v>260</v>
      </c>
      <c r="F857" s="264">
        <v>34926</v>
      </c>
      <c r="G857" s="263" t="s">
        <v>549</v>
      </c>
      <c r="H857" s="263" t="s">
        <v>562</v>
      </c>
      <c r="I857" s="260" t="s">
        <v>711</v>
      </c>
      <c r="N857" s="260">
        <v>900</v>
      </c>
    </row>
    <row r="858" spans="1:14" ht="18.75">
      <c r="A858" s="262">
        <v>811659</v>
      </c>
      <c r="B858" s="263" t="s">
        <v>3301</v>
      </c>
      <c r="C858" s="263" t="s">
        <v>77</v>
      </c>
      <c r="D858" s="263" t="s">
        <v>3302</v>
      </c>
      <c r="E858" s="263" t="s">
        <v>260</v>
      </c>
      <c r="F858" s="264">
        <v>33940</v>
      </c>
      <c r="G858" s="263" t="s">
        <v>549</v>
      </c>
      <c r="H858" s="263" t="s">
        <v>562</v>
      </c>
      <c r="I858" s="260" t="s">
        <v>711</v>
      </c>
      <c r="N858" s="260">
        <v>900</v>
      </c>
    </row>
    <row r="859" spans="1:14" ht="18.75">
      <c r="A859" s="262">
        <v>811664</v>
      </c>
      <c r="B859" s="263" t="s">
        <v>3307</v>
      </c>
      <c r="C859" s="263" t="s">
        <v>81</v>
      </c>
      <c r="D859" s="263" t="s">
        <v>3308</v>
      </c>
      <c r="E859" s="263" t="s">
        <v>260</v>
      </c>
      <c r="F859" s="264" t="s">
        <v>5712</v>
      </c>
      <c r="G859" s="263" t="s">
        <v>5713</v>
      </c>
      <c r="H859" s="263" t="s">
        <v>562</v>
      </c>
      <c r="I859" s="260" t="s">
        <v>711</v>
      </c>
      <c r="N859" s="260">
        <v>900</v>
      </c>
    </row>
    <row r="860" spans="1:14" ht="18.75">
      <c r="A860" s="262">
        <v>811665</v>
      </c>
      <c r="B860" s="263" t="s">
        <v>3309</v>
      </c>
      <c r="C860" s="263" t="s">
        <v>77</v>
      </c>
      <c r="D860" s="263" t="s">
        <v>379</v>
      </c>
      <c r="E860" s="263" t="s">
        <v>260</v>
      </c>
      <c r="F860" s="264">
        <v>35065</v>
      </c>
      <c r="G860" s="263" t="s">
        <v>5714</v>
      </c>
      <c r="H860" s="263" t="s">
        <v>562</v>
      </c>
      <c r="I860" s="260" t="s">
        <v>711</v>
      </c>
      <c r="N860" s="260">
        <v>900</v>
      </c>
    </row>
    <row r="861" spans="1:14" ht="18.75">
      <c r="A861" s="262">
        <v>811666</v>
      </c>
      <c r="B861" s="263" t="s">
        <v>3310</v>
      </c>
      <c r="C861" s="263" t="s">
        <v>79</v>
      </c>
      <c r="D861" s="263" t="s">
        <v>1108</v>
      </c>
      <c r="E861" s="263" t="s">
        <v>260</v>
      </c>
      <c r="F861" s="264">
        <v>34876</v>
      </c>
      <c r="G861" s="263" t="s">
        <v>5276</v>
      </c>
      <c r="H861" s="263" t="s">
        <v>562</v>
      </c>
      <c r="I861" s="260" t="s">
        <v>711</v>
      </c>
      <c r="N861" s="260">
        <v>900</v>
      </c>
    </row>
    <row r="862" spans="1:14" ht="18.75">
      <c r="A862" s="262">
        <v>811668</v>
      </c>
      <c r="B862" s="263" t="s">
        <v>3311</v>
      </c>
      <c r="C862" s="263" t="s">
        <v>3312</v>
      </c>
      <c r="D862" s="263" t="s">
        <v>1620</v>
      </c>
      <c r="E862" s="263" t="s">
        <v>260</v>
      </c>
      <c r="F862" s="264">
        <v>35907</v>
      </c>
      <c r="G862" s="263" t="s">
        <v>5715</v>
      </c>
      <c r="H862" s="263" t="s">
        <v>562</v>
      </c>
      <c r="I862" s="260" t="s">
        <v>711</v>
      </c>
      <c r="N862" s="260">
        <v>900</v>
      </c>
    </row>
    <row r="863" spans="1:14" ht="18.75">
      <c r="A863" s="262">
        <v>811670</v>
      </c>
      <c r="B863" s="263" t="s">
        <v>3315</v>
      </c>
      <c r="C863" s="263" t="s">
        <v>81</v>
      </c>
      <c r="D863" s="263" t="s">
        <v>2211</v>
      </c>
      <c r="E863" s="263" t="s">
        <v>260</v>
      </c>
      <c r="F863" s="264">
        <v>32092</v>
      </c>
      <c r="G863" s="266" t="s">
        <v>5274</v>
      </c>
      <c r="H863" s="263" t="s">
        <v>562</v>
      </c>
      <c r="I863" s="260" t="s">
        <v>711</v>
      </c>
      <c r="N863" s="260">
        <v>900</v>
      </c>
    </row>
    <row r="864" spans="1:14" ht="18.75">
      <c r="A864" s="262">
        <v>811674</v>
      </c>
      <c r="B864" s="263" t="s">
        <v>3317</v>
      </c>
      <c r="C864" s="263" t="s">
        <v>103</v>
      </c>
      <c r="D864" s="263" t="s">
        <v>1109</v>
      </c>
      <c r="E864" s="263" t="s">
        <v>259</v>
      </c>
      <c r="F864" s="264">
        <v>35234</v>
      </c>
      <c r="G864" s="263" t="s">
        <v>614</v>
      </c>
      <c r="H864" s="263" t="s">
        <v>562</v>
      </c>
      <c r="I864" s="260" t="s">
        <v>711</v>
      </c>
      <c r="N864" s="260">
        <v>900</v>
      </c>
    </row>
    <row r="865" spans="1:14" ht="18.75">
      <c r="A865" s="262">
        <v>811676</v>
      </c>
      <c r="B865" s="263" t="s">
        <v>3318</v>
      </c>
      <c r="C865" s="263" t="s">
        <v>103</v>
      </c>
      <c r="D865" s="263" t="s">
        <v>3319</v>
      </c>
      <c r="E865" s="263" t="s">
        <v>260</v>
      </c>
      <c r="F865" s="264">
        <v>33268</v>
      </c>
      <c r="G865" s="263" t="s">
        <v>5716</v>
      </c>
      <c r="H865" s="263" t="s">
        <v>562</v>
      </c>
      <c r="I865" s="260" t="s">
        <v>711</v>
      </c>
      <c r="N865" s="260">
        <v>900</v>
      </c>
    </row>
    <row r="866" spans="1:14" ht="18.75">
      <c r="A866" s="262">
        <v>811681</v>
      </c>
      <c r="B866" s="263" t="s">
        <v>3321</v>
      </c>
      <c r="C866" s="263" t="s">
        <v>98</v>
      </c>
      <c r="D866" s="263" t="s">
        <v>383</v>
      </c>
      <c r="E866" s="263" t="s">
        <v>260</v>
      </c>
      <c r="F866" s="264">
        <v>29952</v>
      </c>
      <c r="G866" s="263" t="s">
        <v>5597</v>
      </c>
      <c r="H866" s="263" t="s">
        <v>562</v>
      </c>
      <c r="I866" s="260" t="s">
        <v>711</v>
      </c>
      <c r="N866" s="260">
        <v>900</v>
      </c>
    </row>
    <row r="867" spans="1:14" ht="18.75">
      <c r="A867" s="262">
        <v>811684</v>
      </c>
      <c r="B867" s="263" t="s">
        <v>3323</v>
      </c>
      <c r="C867" s="265" t="s">
        <v>3324</v>
      </c>
      <c r="D867" s="265" t="s">
        <v>1085</v>
      </c>
      <c r="E867" s="265" t="s">
        <v>260</v>
      </c>
      <c r="F867" s="264">
        <v>1994</v>
      </c>
      <c r="G867" s="263" t="s">
        <v>5318</v>
      </c>
      <c r="H867" s="263" t="s">
        <v>562</v>
      </c>
      <c r="I867" s="260" t="s">
        <v>711</v>
      </c>
      <c r="N867" s="260">
        <v>900</v>
      </c>
    </row>
    <row r="868" spans="1:14" ht="18.75">
      <c r="A868" s="262">
        <v>811686</v>
      </c>
      <c r="B868" s="263" t="s">
        <v>3325</v>
      </c>
      <c r="C868" s="263" t="s">
        <v>79</v>
      </c>
      <c r="D868" s="263" t="s">
        <v>384</v>
      </c>
      <c r="E868" s="263" t="s">
        <v>260</v>
      </c>
      <c r="F868" s="264">
        <v>34338</v>
      </c>
      <c r="G868" s="263" t="s">
        <v>5717</v>
      </c>
      <c r="H868" s="263" t="s">
        <v>562</v>
      </c>
      <c r="I868" s="260" t="s">
        <v>711</v>
      </c>
      <c r="N868" s="260">
        <v>900</v>
      </c>
    </row>
    <row r="869" spans="1:14" ht="18.75">
      <c r="A869" s="262">
        <v>811688</v>
      </c>
      <c r="B869" s="263" t="s">
        <v>3327</v>
      </c>
      <c r="C869" s="265" t="s">
        <v>1186</v>
      </c>
      <c r="D869" s="265" t="s">
        <v>2516</v>
      </c>
      <c r="E869" s="265" t="s">
        <v>259</v>
      </c>
      <c r="F869" s="264" t="s">
        <v>5718</v>
      </c>
      <c r="G869" s="267" t="s">
        <v>549</v>
      </c>
      <c r="H869" s="263" t="s">
        <v>562</v>
      </c>
      <c r="I869" s="260" t="s">
        <v>711</v>
      </c>
      <c r="N869" s="260">
        <v>900</v>
      </c>
    </row>
    <row r="870" spans="1:14" ht="18.75">
      <c r="A870" s="262">
        <v>811692</v>
      </c>
      <c r="B870" s="263" t="s">
        <v>3330</v>
      </c>
      <c r="C870" s="263" t="s">
        <v>151</v>
      </c>
      <c r="D870" s="263" t="s">
        <v>448</v>
      </c>
      <c r="E870" s="263" t="s">
        <v>260</v>
      </c>
      <c r="F870" s="264">
        <v>29594</v>
      </c>
      <c r="G870" s="263" t="s">
        <v>549</v>
      </c>
      <c r="H870" s="263" t="s">
        <v>562</v>
      </c>
      <c r="I870" s="260" t="s">
        <v>711</v>
      </c>
      <c r="N870" s="260">
        <v>900</v>
      </c>
    </row>
    <row r="871" spans="1:14" ht="18.75">
      <c r="A871" s="262">
        <v>811694</v>
      </c>
      <c r="B871" s="263" t="s">
        <v>3331</v>
      </c>
      <c r="C871" s="263" t="s">
        <v>541</v>
      </c>
      <c r="D871" s="263" t="s">
        <v>1667</v>
      </c>
      <c r="E871" s="263" t="s">
        <v>259</v>
      </c>
      <c r="F871" s="264">
        <v>32783</v>
      </c>
      <c r="G871" s="263" t="s">
        <v>549</v>
      </c>
      <c r="H871" s="263" t="s">
        <v>562</v>
      </c>
      <c r="I871" s="260" t="s">
        <v>711</v>
      </c>
      <c r="N871" s="260">
        <v>900</v>
      </c>
    </row>
    <row r="872" spans="1:14" ht="18.75">
      <c r="A872" s="262">
        <v>811697</v>
      </c>
      <c r="B872" s="263" t="s">
        <v>3333</v>
      </c>
      <c r="C872" s="263" t="s">
        <v>140</v>
      </c>
      <c r="D872" s="263" t="s">
        <v>448</v>
      </c>
      <c r="E872" s="263" t="s">
        <v>260</v>
      </c>
      <c r="F872" s="264" t="s">
        <v>5720</v>
      </c>
      <c r="G872" s="263" t="s">
        <v>549</v>
      </c>
      <c r="H872" s="263" t="s">
        <v>562</v>
      </c>
      <c r="I872" s="260" t="s">
        <v>711</v>
      </c>
      <c r="N872" s="260">
        <v>900</v>
      </c>
    </row>
    <row r="873" spans="1:14" ht="18.75">
      <c r="A873" s="262">
        <v>811702</v>
      </c>
      <c r="B873" s="263" t="s">
        <v>3338</v>
      </c>
      <c r="C873" s="265" t="s">
        <v>1088</v>
      </c>
      <c r="D873" s="265" t="s">
        <v>422</v>
      </c>
      <c r="E873" s="265" t="s">
        <v>260</v>
      </c>
      <c r="F873" s="264">
        <v>35765</v>
      </c>
      <c r="G873" s="263" t="s">
        <v>549</v>
      </c>
      <c r="H873" s="263" t="s">
        <v>562</v>
      </c>
      <c r="I873" s="260" t="s">
        <v>711</v>
      </c>
      <c r="N873" s="260">
        <v>900</v>
      </c>
    </row>
    <row r="874" spans="1:14" ht="18.75">
      <c r="A874" s="262">
        <v>811704</v>
      </c>
      <c r="B874" s="263" t="s">
        <v>3339</v>
      </c>
      <c r="C874" s="263" t="s">
        <v>1092</v>
      </c>
      <c r="D874" s="263" t="s">
        <v>841</v>
      </c>
      <c r="E874" s="263" t="s">
        <v>260</v>
      </c>
      <c r="F874" s="264">
        <v>1993</v>
      </c>
      <c r="G874" s="263" t="s">
        <v>549</v>
      </c>
      <c r="H874" s="263" t="s">
        <v>562</v>
      </c>
      <c r="I874" s="260" t="s">
        <v>711</v>
      </c>
      <c r="N874" s="260">
        <v>900</v>
      </c>
    </row>
    <row r="875" spans="1:14" ht="18.75">
      <c r="A875" s="262">
        <v>811708</v>
      </c>
      <c r="B875" s="263" t="s">
        <v>3342</v>
      </c>
      <c r="C875" s="263" t="s">
        <v>2838</v>
      </c>
      <c r="D875" s="263" t="s">
        <v>1072</v>
      </c>
      <c r="E875" s="263" t="s">
        <v>259</v>
      </c>
      <c r="F875" s="264">
        <v>35475</v>
      </c>
      <c r="G875" s="263" t="s">
        <v>5723</v>
      </c>
      <c r="H875" s="263" t="s">
        <v>562</v>
      </c>
      <c r="I875" s="260" t="s">
        <v>711</v>
      </c>
      <c r="N875" s="260">
        <v>900</v>
      </c>
    </row>
    <row r="876" spans="1:14" ht="18.75">
      <c r="A876" s="262">
        <v>811709</v>
      </c>
      <c r="B876" s="263" t="s">
        <v>3343</v>
      </c>
      <c r="C876" s="263" t="s">
        <v>1808</v>
      </c>
      <c r="D876" s="263" t="s">
        <v>364</v>
      </c>
      <c r="E876" s="263" t="s">
        <v>259</v>
      </c>
      <c r="F876" s="264">
        <v>32208</v>
      </c>
      <c r="G876" s="263" t="s">
        <v>5724</v>
      </c>
      <c r="H876" s="263" t="s">
        <v>562</v>
      </c>
      <c r="I876" s="260" t="s">
        <v>711</v>
      </c>
      <c r="N876" s="260">
        <v>900</v>
      </c>
    </row>
    <row r="877" spans="1:14" ht="18.75">
      <c r="A877" s="262">
        <v>811710</v>
      </c>
      <c r="B877" s="263" t="s">
        <v>3344</v>
      </c>
      <c r="C877" s="263" t="s">
        <v>214</v>
      </c>
      <c r="D877" s="263" t="s">
        <v>3345</v>
      </c>
      <c r="E877" s="263" t="s">
        <v>259</v>
      </c>
      <c r="F877" s="266">
        <v>34943</v>
      </c>
      <c r="G877" s="266" t="s">
        <v>5725</v>
      </c>
      <c r="H877" s="263" t="s">
        <v>562</v>
      </c>
      <c r="I877" s="260" t="s">
        <v>711</v>
      </c>
      <c r="N877" s="260">
        <v>900</v>
      </c>
    </row>
    <row r="878" spans="1:14" ht="18.75">
      <c r="A878" s="262">
        <v>811713</v>
      </c>
      <c r="B878" s="263" t="s">
        <v>3347</v>
      </c>
      <c r="C878" s="263" t="s">
        <v>155</v>
      </c>
      <c r="D878" s="263" t="s">
        <v>343</v>
      </c>
      <c r="E878" s="263" t="s">
        <v>260</v>
      </c>
      <c r="F878" s="264" t="s">
        <v>5726</v>
      </c>
      <c r="G878" s="263" t="s">
        <v>549</v>
      </c>
      <c r="H878" s="263" t="s">
        <v>562</v>
      </c>
      <c r="I878" s="260" t="s">
        <v>711</v>
      </c>
      <c r="N878" s="260">
        <v>900</v>
      </c>
    </row>
    <row r="879" spans="1:14" ht="18.75">
      <c r="A879" s="262">
        <v>811715</v>
      </c>
      <c r="B879" s="263" t="s">
        <v>3350</v>
      </c>
      <c r="C879" s="265" t="s">
        <v>132</v>
      </c>
      <c r="D879" s="265" t="s">
        <v>404</v>
      </c>
      <c r="E879" s="265" t="s">
        <v>259</v>
      </c>
      <c r="F879" s="264">
        <v>35796</v>
      </c>
      <c r="G879" s="263" t="s">
        <v>5387</v>
      </c>
      <c r="H879" s="263" t="s">
        <v>562</v>
      </c>
      <c r="I879" s="260" t="s">
        <v>711</v>
      </c>
      <c r="N879" s="260">
        <v>900</v>
      </c>
    </row>
    <row r="880" spans="1:14" ht="18.75">
      <c r="A880" s="262">
        <v>811718</v>
      </c>
      <c r="B880" s="263" t="s">
        <v>3354</v>
      </c>
      <c r="C880" s="263" t="s">
        <v>2695</v>
      </c>
      <c r="D880" s="263" t="s">
        <v>390</v>
      </c>
      <c r="E880" s="263" t="s">
        <v>260</v>
      </c>
      <c r="F880" s="264" t="s">
        <v>5727</v>
      </c>
      <c r="G880" s="263" t="s">
        <v>549</v>
      </c>
      <c r="H880" s="263" t="s">
        <v>562</v>
      </c>
      <c r="I880" s="260" t="s">
        <v>711</v>
      </c>
      <c r="N880" s="260">
        <v>900</v>
      </c>
    </row>
    <row r="881" spans="1:14" ht="18.75">
      <c r="A881" s="262">
        <v>811720</v>
      </c>
      <c r="B881" s="263" t="s">
        <v>3356</v>
      </c>
      <c r="C881" s="263" t="s">
        <v>1849</v>
      </c>
      <c r="D881" s="263" t="s">
        <v>905</v>
      </c>
      <c r="E881" s="263" t="s">
        <v>260</v>
      </c>
      <c r="F881" s="264" t="s">
        <v>5728</v>
      </c>
      <c r="G881" s="263" t="s">
        <v>549</v>
      </c>
      <c r="H881" s="263" t="s">
        <v>562</v>
      </c>
      <c r="I881" s="260" t="s">
        <v>711</v>
      </c>
      <c r="N881" s="260">
        <v>900</v>
      </c>
    </row>
    <row r="882" spans="1:14" ht="18.75">
      <c r="A882" s="262">
        <v>811721</v>
      </c>
      <c r="B882" s="263" t="s">
        <v>3357</v>
      </c>
      <c r="C882" s="263" t="s">
        <v>139</v>
      </c>
      <c r="D882" s="263" t="s">
        <v>358</v>
      </c>
      <c r="E882" s="263" t="s">
        <v>260</v>
      </c>
      <c r="F882" s="266">
        <v>34725</v>
      </c>
      <c r="G882" s="266" t="s">
        <v>5729</v>
      </c>
      <c r="H882" s="263" t="s">
        <v>673</v>
      </c>
      <c r="I882" s="260" t="s">
        <v>711</v>
      </c>
      <c r="N882" s="260">
        <v>900</v>
      </c>
    </row>
    <row r="883" spans="1:14" ht="18.75">
      <c r="A883" s="262">
        <v>811723</v>
      </c>
      <c r="B883" s="263" t="s">
        <v>3360</v>
      </c>
      <c r="C883" s="263" t="s">
        <v>3130</v>
      </c>
      <c r="D883" s="263" t="s">
        <v>3361</v>
      </c>
      <c r="E883" s="263" t="s">
        <v>260</v>
      </c>
      <c r="F883" s="264" t="s">
        <v>5730</v>
      </c>
      <c r="G883" s="263" t="s">
        <v>549</v>
      </c>
      <c r="H883" s="263" t="s">
        <v>562</v>
      </c>
      <c r="I883" s="260" t="s">
        <v>711</v>
      </c>
      <c r="N883" s="260">
        <v>900</v>
      </c>
    </row>
    <row r="884" spans="1:14" ht="18.75">
      <c r="A884" s="262">
        <v>811725</v>
      </c>
      <c r="B884" s="263" t="s">
        <v>3364</v>
      </c>
      <c r="C884" s="263" t="s">
        <v>3365</v>
      </c>
      <c r="D884" s="263" t="s">
        <v>369</v>
      </c>
      <c r="E884" s="263" t="s">
        <v>260</v>
      </c>
      <c r="F884" s="264" t="s">
        <v>5732</v>
      </c>
      <c r="G884" s="263" t="s">
        <v>549</v>
      </c>
      <c r="H884" s="263" t="s">
        <v>562</v>
      </c>
      <c r="I884" s="260" t="s">
        <v>711</v>
      </c>
      <c r="N884" s="260">
        <v>900</v>
      </c>
    </row>
    <row r="885" spans="1:14" ht="18.75">
      <c r="A885" s="262">
        <v>811741</v>
      </c>
      <c r="B885" s="263" t="s">
        <v>3380</v>
      </c>
      <c r="C885" s="265" t="s">
        <v>3381</v>
      </c>
      <c r="D885" s="265" t="s">
        <v>2033</v>
      </c>
      <c r="E885" s="265" t="s">
        <v>260</v>
      </c>
      <c r="F885" s="264">
        <v>32512</v>
      </c>
      <c r="G885" s="263" t="s">
        <v>549</v>
      </c>
      <c r="H885" s="263" t="s">
        <v>562</v>
      </c>
      <c r="I885" s="260" t="s">
        <v>711</v>
      </c>
      <c r="N885" s="260">
        <v>900</v>
      </c>
    </row>
    <row r="886" spans="1:14" ht="18.75">
      <c r="A886" s="262">
        <v>811745</v>
      </c>
      <c r="B886" s="263" t="s">
        <v>3384</v>
      </c>
      <c r="C886" s="265" t="s">
        <v>118</v>
      </c>
      <c r="D886" s="265" t="s">
        <v>330</v>
      </c>
      <c r="E886" s="265" t="s">
        <v>260</v>
      </c>
      <c r="F886" s="264" t="s">
        <v>5734</v>
      </c>
      <c r="G886" s="263" t="s">
        <v>549</v>
      </c>
      <c r="H886" s="263" t="s">
        <v>562</v>
      </c>
      <c r="I886" s="260" t="s">
        <v>711</v>
      </c>
      <c r="N886" s="260">
        <v>900</v>
      </c>
    </row>
    <row r="887" spans="1:14" ht="18.75">
      <c r="A887" s="262">
        <v>811750</v>
      </c>
      <c r="B887" s="263" t="s">
        <v>3387</v>
      </c>
      <c r="C887" s="263" t="s">
        <v>1864</v>
      </c>
      <c r="D887" s="263" t="s">
        <v>377</v>
      </c>
      <c r="E887" s="263" t="s">
        <v>260</v>
      </c>
      <c r="F887" s="264" t="s">
        <v>5735</v>
      </c>
      <c r="G887" s="263" t="s">
        <v>549</v>
      </c>
      <c r="H887" s="263" t="s">
        <v>562</v>
      </c>
      <c r="I887" s="260" t="s">
        <v>711</v>
      </c>
      <c r="N887" s="260">
        <v>900</v>
      </c>
    </row>
    <row r="888" spans="1:14" ht="18.75">
      <c r="A888" s="262">
        <v>811753</v>
      </c>
      <c r="B888" s="263" t="s">
        <v>3388</v>
      </c>
      <c r="C888" s="263" t="s">
        <v>227</v>
      </c>
      <c r="D888" s="263" t="s">
        <v>1301</v>
      </c>
      <c r="E888" s="263" t="s">
        <v>259</v>
      </c>
      <c r="F888" s="264">
        <v>35673</v>
      </c>
      <c r="G888" s="263" t="s">
        <v>549</v>
      </c>
      <c r="H888" s="263" t="s">
        <v>562</v>
      </c>
      <c r="I888" s="260" t="s">
        <v>711</v>
      </c>
      <c r="N888" s="260">
        <v>900</v>
      </c>
    </row>
    <row r="889" spans="1:14" ht="18.75">
      <c r="A889" s="262">
        <v>811754</v>
      </c>
      <c r="B889" s="263" t="s">
        <v>3389</v>
      </c>
      <c r="C889" s="265" t="s">
        <v>163</v>
      </c>
      <c r="D889" s="265" t="s">
        <v>372</v>
      </c>
      <c r="E889" s="265" t="s">
        <v>260</v>
      </c>
      <c r="F889" s="264">
        <v>35266</v>
      </c>
      <c r="G889" s="263" t="s">
        <v>549</v>
      </c>
      <c r="H889" s="263" t="s">
        <v>562</v>
      </c>
      <c r="I889" s="260" t="s">
        <v>711</v>
      </c>
      <c r="N889" s="260">
        <v>900</v>
      </c>
    </row>
    <row r="890" spans="1:14" ht="18.75">
      <c r="A890" s="262">
        <v>811756</v>
      </c>
      <c r="B890" s="263" t="s">
        <v>3391</v>
      </c>
      <c r="C890" s="265" t="s">
        <v>79</v>
      </c>
      <c r="D890" s="265" t="s">
        <v>382</v>
      </c>
      <c r="E890" s="265" t="s">
        <v>260</v>
      </c>
      <c r="F890" s="264">
        <v>36187</v>
      </c>
      <c r="G890" s="263" t="s">
        <v>5251</v>
      </c>
      <c r="H890" s="263" t="s">
        <v>562</v>
      </c>
      <c r="I890" s="260" t="s">
        <v>711</v>
      </c>
      <c r="N890" s="260">
        <v>900</v>
      </c>
    </row>
    <row r="891" spans="1:14" ht="18.75">
      <c r="A891" s="262">
        <v>811757</v>
      </c>
      <c r="B891" s="263" t="s">
        <v>3392</v>
      </c>
      <c r="C891" s="263" t="s">
        <v>110</v>
      </c>
      <c r="D891" s="263" t="s">
        <v>3393</v>
      </c>
      <c r="E891" s="263" t="s">
        <v>259</v>
      </c>
      <c r="F891" s="264" t="s">
        <v>5736</v>
      </c>
      <c r="G891" s="263" t="s">
        <v>5206</v>
      </c>
      <c r="H891" s="263" t="s">
        <v>562</v>
      </c>
      <c r="I891" s="260" t="s">
        <v>711</v>
      </c>
      <c r="N891" s="260">
        <v>900</v>
      </c>
    </row>
    <row r="892" spans="1:14" ht="18.75">
      <c r="A892" s="262">
        <v>811761</v>
      </c>
      <c r="B892" s="263" t="s">
        <v>3398</v>
      </c>
      <c r="C892" s="263" t="s">
        <v>126</v>
      </c>
      <c r="D892" s="263" t="s">
        <v>462</v>
      </c>
      <c r="E892" s="263" t="s">
        <v>260</v>
      </c>
      <c r="F892" s="264">
        <v>35560</v>
      </c>
      <c r="G892" s="263" t="s">
        <v>5307</v>
      </c>
      <c r="H892" s="263" t="s">
        <v>562</v>
      </c>
      <c r="I892" s="260" t="s">
        <v>711</v>
      </c>
      <c r="N892" s="260">
        <v>900</v>
      </c>
    </row>
    <row r="893" spans="1:14" ht="18.75">
      <c r="A893" s="262">
        <v>811763</v>
      </c>
      <c r="B893" s="263" t="s">
        <v>3400</v>
      </c>
      <c r="C893" s="263" t="s">
        <v>82</v>
      </c>
      <c r="D893" s="263" t="s">
        <v>351</v>
      </c>
      <c r="E893" s="263" t="s">
        <v>259</v>
      </c>
      <c r="F893" s="264" t="s">
        <v>5738</v>
      </c>
      <c r="G893" s="263" t="s">
        <v>549</v>
      </c>
      <c r="H893" s="263" t="s">
        <v>562</v>
      </c>
      <c r="I893" s="260" t="s">
        <v>711</v>
      </c>
      <c r="N893" s="260">
        <v>900</v>
      </c>
    </row>
    <row r="894" spans="1:14" ht="18.75">
      <c r="A894" s="262">
        <v>811764</v>
      </c>
      <c r="B894" s="263" t="s">
        <v>3401</v>
      </c>
      <c r="C894" s="263" t="s">
        <v>2112</v>
      </c>
      <c r="D894" s="263" t="s">
        <v>422</v>
      </c>
      <c r="E894" s="263" t="s">
        <v>260</v>
      </c>
      <c r="F894" s="264">
        <v>33239</v>
      </c>
      <c r="G894" s="263" t="s">
        <v>571</v>
      </c>
      <c r="H894" s="263" t="s">
        <v>562</v>
      </c>
      <c r="I894" s="260" t="s">
        <v>711</v>
      </c>
      <c r="N894" s="260">
        <v>900</v>
      </c>
    </row>
    <row r="895" spans="1:14" ht="18.75">
      <c r="A895" s="262">
        <v>811767</v>
      </c>
      <c r="B895" s="263" t="s">
        <v>3405</v>
      </c>
      <c r="C895" s="263" t="s">
        <v>780</v>
      </c>
      <c r="D895" s="263" t="s">
        <v>356</v>
      </c>
      <c r="E895" s="263" t="s">
        <v>260</v>
      </c>
      <c r="F895" s="264" t="s">
        <v>5740</v>
      </c>
      <c r="G895" s="263" t="s">
        <v>5515</v>
      </c>
      <c r="H895" s="263" t="s">
        <v>562</v>
      </c>
      <c r="I895" s="260" t="s">
        <v>711</v>
      </c>
      <c r="N895" s="260">
        <v>900</v>
      </c>
    </row>
    <row r="896" spans="1:14" ht="18.75">
      <c r="A896" s="262">
        <v>811769</v>
      </c>
      <c r="B896" s="263" t="s">
        <v>3406</v>
      </c>
      <c r="C896" s="263" t="s">
        <v>3407</v>
      </c>
      <c r="D896" s="263" t="s">
        <v>366</v>
      </c>
      <c r="E896" s="263" t="s">
        <v>260</v>
      </c>
      <c r="F896" s="264">
        <v>32994</v>
      </c>
      <c r="G896" s="263" t="s">
        <v>612</v>
      </c>
      <c r="H896" s="263" t="s">
        <v>562</v>
      </c>
      <c r="I896" s="260" t="s">
        <v>711</v>
      </c>
      <c r="N896" s="260">
        <v>900</v>
      </c>
    </row>
    <row r="897" spans="1:14" ht="18.75">
      <c r="A897" s="262">
        <v>811770</v>
      </c>
      <c r="B897" s="263" t="s">
        <v>3408</v>
      </c>
      <c r="C897" s="263" t="s">
        <v>81</v>
      </c>
      <c r="D897" s="263" t="s">
        <v>3409</v>
      </c>
      <c r="E897" s="263" t="s">
        <v>260</v>
      </c>
      <c r="F897" s="264">
        <v>35730</v>
      </c>
      <c r="G897" s="263" t="s">
        <v>5741</v>
      </c>
      <c r="H897" s="263" t="s">
        <v>562</v>
      </c>
      <c r="I897" s="260" t="s">
        <v>711</v>
      </c>
      <c r="N897" s="260">
        <v>900</v>
      </c>
    </row>
    <row r="898" spans="1:14" ht="18.75">
      <c r="A898" s="262">
        <v>811772</v>
      </c>
      <c r="B898" s="263" t="s">
        <v>3410</v>
      </c>
      <c r="C898" s="265" t="s">
        <v>93</v>
      </c>
      <c r="D898" s="265" t="s">
        <v>1301</v>
      </c>
      <c r="E898" s="265" t="s">
        <v>260</v>
      </c>
      <c r="F898" s="264">
        <v>35065</v>
      </c>
      <c r="G898" s="263" t="s">
        <v>5391</v>
      </c>
      <c r="H898" s="263" t="s">
        <v>562</v>
      </c>
      <c r="I898" s="260" t="s">
        <v>711</v>
      </c>
      <c r="N898" s="260">
        <v>900</v>
      </c>
    </row>
    <row r="899" spans="1:14" ht="18.75">
      <c r="A899" s="262">
        <v>811773</v>
      </c>
      <c r="B899" s="263" t="s">
        <v>3411</v>
      </c>
      <c r="C899" s="265" t="s">
        <v>116</v>
      </c>
      <c r="D899" s="265" t="s">
        <v>338</v>
      </c>
      <c r="E899" s="265" t="s">
        <v>260</v>
      </c>
      <c r="F899" s="264">
        <v>35128</v>
      </c>
      <c r="G899" s="263" t="s">
        <v>549</v>
      </c>
      <c r="H899" s="263" t="s">
        <v>562</v>
      </c>
      <c r="I899" s="260" t="s">
        <v>711</v>
      </c>
      <c r="N899" s="260">
        <v>900</v>
      </c>
    </row>
    <row r="900" spans="1:14" ht="18.75">
      <c r="A900" s="262">
        <v>811777</v>
      </c>
      <c r="B900" s="263" t="s">
        <v>3414</v>
      </c>
      <c r="C900" s="263" t="s">
        <v>444</v>
      </c>
      <c r="D900" s="263" t="s">
        <v>3415</v>
      </c>
      <c r="E900" s="263" t="s">
        <v>260</v>
      </c>
      <c r="F900" s="264">
        <v>34718</v>
      </c>
      <c r="G900" s="263" t="s">
        <v>549</v>
      </c>
      <c r="H900" s="263" t="s">
        <v>562</v>
      </c>
      <c r="I900" s="260" t="s">
        <v>711</v>
      </c>
      <c r="N900" s="260">
        <v>900</v>
      </c>
    </row>
    <row r="901" spans="1:14" ht="18.75">
      <c r="A901" s="262">
        <v>811779</v>
      </c>
      <c r="B901" s="263" t="s">
        <v>3417</v>
      </c>
      <c r="C901" s="263" t="s">
        <v>89</v>
      </c>
      <c r="D901" s="263" t="s">
        <v>226</v>
      </c>
      <c r="E901" s="263" t="s">
        <v>260</v>
      </c>
      <c r="F901" s="264">
        <v>33366</v>
      </c>
      <c r="G901" s="263" t="s">
        <v>612</v>
      </c>
      <c r="H901" s="263" t="s">
        <v>562</v>
      </c>
      <c r="I901" s="260" t="s">
        <v>711</v>
      </c>
      <c r="N901" s="260">
        <v>900</v>
      </c>
    </row>
    <row r="902" spans="1:14" ht="18.75">
      <c r="A902" s="262">
        <v>811780</v>
      </c>
      <c r="B902" s="263" t="s">
        <v>3418</v>
      </c>
      <c r="C902" s="263" t="s">
        <v>90</v>
      </c>
      <c r="D902" s="263" t="s">
        <v>333</v>
      </c>
      <c r="E902" s="263" t="s">
        <v>259</v>
      </c>
      <c r="F902" s="264">
        <v>35541</v>
      </c>
      <c r="G902" s="263" t="s">
        <v>549</v>
      </c>
      <c r="H902" s="263" t="s">
        <v>562</v>
      </c>
      <c r="I902" s="260" t="s">
        <v>711</v>
      </c>
      <c r="N902" s="260">
        <v>900</v>
      </c>
    </row>
    <row r="903" spans="1:14" ht="18.75">
      <c r="A903" s="262">
        <v>811781</v>
      </c>
      <c r="B903" s="263" t="s">
        <v>3419</v>
      </c>
      <c r="C903" s="265" t="s">
        <v>702</v>
      </c>
      <c r="D903" s="265" t="s">
        <v>1441</v>
      </c>
      <c r="E903" s="265" t="s">
        <v>259</v>
      </c>
      <c r="F903" s="264" t="s">
        <v>5742</v>
      </c>
      <c r="G903" s="263" t="s">
        <v>549</v>
      </c>
      <c r="H903" s="263" t="s">
        <v>562</v>
      </c>
      <c r="I903" s="260" t="s">
        <v>711</v>
      </c>
      <c r="N903" s="260">
        <v>900</v>
      </c>
    </row>
    <row r="904" spans="1:14" ht="18.75">
      <c r="A904" s="262">
        <v>811783</v>
      </c>
      <c r="B904" s="263" t="s">
        <v>3422</v>
      </c>
      <c r="C904" s="263" t="s">
        <v>235</v>
      </c>
      <c r="D904" s="263" t="s">
        <v>1147</v>
      </c>
      <c r="E904" s="263" t="s">
        <v>259</v>
      </c>
      <c r="F904" s="264">
        <v>33501</v>
      </c>
      <c r="G904" s="263" t="s">
        <v>5716</v>
      </c>
      <c r="H904" s="263" t="s">
        <v>562</v>
      </c>
      <c r="I904" s="260" t="s">
        <v>711</v>
      </c>
      <c r="N904" s="260">
        <v>900</v>
      </c>
    </row>
    <row r="905" spans="1:14" ht="18.75">
      <c r="A905" s="262">
        <v>811784</v>
      </c>
      <c r="B905" s="263" t="s">
        <v>3423</v>
      </c>
      <c r="C905" s="263" t="s">
        <v>3424</v>
      </c>
      <c r="D905" s="263" t="s">
        <v>512</v>
      </c>
      <c r="E905" s="263" t="s">
        <v>259</v>
      </c>
      <c r="F905" s="264">
        <v>35647</v>
      </c>
      <c r="G905" s="263" t="s">
        <v>5274</v>
      </c>
      <c r="H905" s="263" t="s">
        <v>562</v>
      </c>
      <c r="I905" s="260" t="s">
        <v>711</v>
      </c>
      <c r="N905" s="260">
        <v>900</v>
      </c>
    </row>
    <row r="906" spans="1:14" ht="18.75">
      <c r="A906" s="262">
        <v>811785</v>
      </c>
      <c r="B906" s="263" t="s">
        <v>3425</v>
      </c>
      <c r="C906" s="265" t="s">
        <v>80</v>
      </c>
      <c r="D906" s="265" t="s">
        <v>377</v>
      </c>
      <c r="E906" s="265" t="s">
        <v>259</v>
      </c>
      <c r="F906" s="264">
        <v>36190</v>
      </c>
      <c r="G906" s="263" t="s">
        <v>5224</v>
      </c>
      <c r="H906" s="263" t="s">
        <v>562</v>
      </c>
      <c r="I906" s="260" t="s">
        <v>711</v>
      </c>
      <c r="N906" s="260">
        <v>900</v>
      </c>
    </row>
    <row r="907" spans="1:14" ht="18.75">
      <c r="A907" s="262">
        <v>811786</v>
      </c>
      <c r="B907" s="263" t="s">
        <v>3426</v>
      </c>
      <c r="C907" s="263" t="s">
        <v>928</v>
      </c>
      <c r="D907" s="263" t="s">
        <v>1281</v>
      </c>
      <c r="E907" s="263" t="s">
        <v>259</v>
      </c>
      <c r="F907" s="264">
        <v>35482</v>
      </c>
      <c r="G907" s="263" t="s">
        <v>560</v>
      </c>
      <c r="H907" s="263" t="s">
        <v>562</v>
      </c>
      <c r="I907" s="260" t="s">
        <v>711</v>
      </c>
      <c r="N907" s="260">
        <v>900</v>
      </c>
    </row>
    <row r="908" spans="1:14" ht="18.75">
      <c r="A908" s="262">
        <v>811789</v>
      </c>
      <c r="B908" s="263" t="s">
        <v>3428</v>
      </c>
      <c r="C908" s="263" t="s">
        <v>104</v>
      </c>
      <c r="D908" s="263" t="s">
        <v>410</v>
      </c>
      <c r="E908" s="263" t="s">
        <v>259</v>
      </c>
      <c r="F908" s="264">
        <v>35135</v>
      </c>
      <c r="G908" s="263" t="s">
        <v>549</v>
      </c>
      <c r="H908" s="263" t="s">
        <v>562</v>
      </c>
      <c r="I908" s="260" t="s">
        <v>711</v>
      </c>
      <c r="N908" s="260">
        <v>900</v>
      </c>
    </row>
    <row r="909" spans="1:14" ht="18.75">
      <c r="A909" s="262">
        <v>811790</v>
      </c>
      <c r="B909" s="263" t="s">
        <v>3429</v>
      </c>
      <c r="C909" s="263" t="s">
        <v>79</v>
      </c>
      <c r="D909" s="263" t="s">
        <v>3430</v>
      </c>
      <c r="E909" s="263" t="s">
        <v>260</v>
      </c>
      <c r="F909" s="264">
        <v>35823</v>
      </c>
      <c r="G909" s="263" t="s">
        <v>549</v>
      </c>
      <c r="H909" s="263" t="s">
        <v>562</v>
      </c>
      <c r="I909" s="260" t="s">
        <v>711</v>
      </c>
      <c r="N909" s="260">
        <v>900</v>
      </c>
    </row>
    <row r="910" spans="1:14" ht="18.75">
      <c r="A910" s="262">
        <v>811791</v>
      </c>
      <c r="B910" s="263" t="s">
        <v>3431</v>
      </c>
      <c r="C910" s="265" t="s">
        <v>77</v>
      </c>
      <c r="D910" s="265" t="s">
        <v>1082</v>
      </c>
      <c r="E910" s="265" t="s">
        <v>259</v>
      </c>
      <c r="F910" s="264">
        <v>35930</v>
      </c>
      <c r="G910" s="263" t="s">
        <v>549</v>
      </c>
      <c r="H910" s="263" t="s">
        <v>562</v>
      </c>
      <c r="I910" s="260" t="s">
        <v>711</v>
      </c>
      <c r="N910" s="260">
        <v>900</v>
      </c>
    </row>
    <row r="911" spans="1:14" ht="18.75">
      <c r="A911" s="262">
        <v>811793</v>
      </c>
      <c r="B911" s="263" t="s">
        <v>3433</v>
      </c>
      <c r="C911" s="263" t="s">
        <v>3434</v>
      </c>
      <c r="D911" s="263" t="s">
        <v>407</v>
      </c>
      <c r="E911" s="263" t="s">
        <v>259</v>
      </c>
      <c r="F911" s="264" t="s">
        <v>5743</v>
      </c>
      <c r="G911" s="263" t="s">
        <v>5255</v>
      </c>
      <c r="H911" s="263" t="s">
        <v>562</v>
      </c>
      <c r="I911" s="260" t="s">
        <v>711</v>
      </c>
      <c r="N911" s="260">
        <v>900</v>
      </c>
    </row>
    <row r="912" spans="1:14" ht="18.75">
      <c r="A912" s="262">
        <v>811794</v>
      </c>
      <c r="B912" s="263" t="s">
        <v>3435</v>
      </c>
      <c r="C912" s="265" t="s">
        <v>81</v>
      </c>
      <c r="D912" s="265" t="s">
        <v>3436</v>
      </c>
      <c r="E912" s="265" t="s">
        <v>259</v>
      </c>
      <c r="F912" s="264">
        <v>35801</v>
      </c>
      <c r="G912" s="263" t="s">
        <v>5224</v>
      </c>
      <c r="H912" s="263" t="s">
        <v>562</v>
      </c>
      <c r="I912" s="260" t="s">
        <v>711</v>
      </c>
      <c r="N912" s="260">
        <v>900</v>
      </c>
    </row>
    <row r="913" spans="1:14" ht="18.75">
      <c r="A913" s="262">
        <v>811795</v>
      </c>
      <c r="B913" s="263" t="s">
        <v>3437</v>
      </c>
      <c r="C913" s="263" t="s">
        <v>83</v>
      </c>
      <c r="D913" s="263" t="s">
        <v>369</v>
      </c>
      <c r="E913" s="263" t="s">
        <v>259</v>
      </c>
      <c r="F913" s="264">
        <v>35546</v>
      </c>
      <c r="G913" s="263" t="s">
        <v>571</v>
      </c>
      <c r="H913" s="263" t="s">
        <v>562</v>
      </c>
      <c r="I913" s="260" t="s">
        <v>711</v>
      </c>
      <c r="N913" s="260">
        <v>900</v>
      </c>
    </row>
    <row r="914" spans="1:14" ht="18.75">
      <c r="A914" s="262">
        <v>811796</v>
      </c>
      <c r="B914" s="263" t="s">
        <v>3438</v>
      </c>
      <c r="C914" s="263" t="s">
        <v>207</v>
      </c>
      <c r="D914" s="263" t="s">
        <v>3439</v>
      </c>
      <c r="E914" s="263" t="s">
        <v>259</v>
      </c>
      <c r="F914" s="264">
        <v>35683</v>
      </c>
      <c r="G914" s="263" t="s">
        <v>612</v>
      </c>
      <c r="H914" s="263" t="s">
        <v>562</v>
      </c>
      <c r="I914" s="260" t="s">
        <v>711</v>
      </c>
      <c r="N914" s="260">
        <v>900</v>
      </c>
    </row>
    <row r="915" spans="1:14" ht="18.75">
      <c r="A915" s="262">
        <v>811797</v>
      </c>
      <c r="B915" s="263" t="s">
        <v>3440</v>
      </c>
      <c r="C915" s="263" t="s">
        <v>106</v>
      </c>
      <c r="D915" s="263" t="s">
        <v>858</v>
      </c>
      <c r="E915" s="263" t="s">
        <v>259</v>
      </c>
      <c r="F915" s="264">
        <v>35576</v>
      </c>
      <c r="G915" s="263" t="s">
        <v>549</v>
      </c>
      <c r="H915" s="263" t="s">
        <v>562</v>
      </c>
      <c r="I915" s="260" t="s">
        <v>711</v>
      </c>
      <c r="N915" s="260">
        <v>900</v>
      </c>
    </row>
    <row r="916" spans="1:14" ht="18.75">
      <c r="A916" s="262">
        <v>811798</v>
      </c>
      <c r="B916" s="263" t="s">
        <v>3441</v>
      </c>
      <c r="C916" s="265" t="s">
        <v>186</v>
      </c>
      <c r="D916" s="265" t="s">
        <v>1441</v>
      </c>
      <c r="E916" s="265" t="s">
        <v>259</v>
      </c>
      <c r="F916" s="264">
        <v>33242</v>
      </c>
      <c r="G916" s="263" t="s">
        <v>5212</v>
      </c>
      <c r="H916" s="263" t="s">
        <v>562</v>
      </c>
      <c r="I916" s="260" t="s">
        <v>711</v>
      </c>
      <c r="N916" s="260">
        <v>900</v>
      </c>
    </row>
    <row r="917" spans="1:14" ht="18.75">
      <c r="A917" s="262">
        <v>811927</v>
      </c>
      <c r="B917" s="263" t="s">
        <v>3445</v>
      </c>
      <c r="C917" s="263" t="s">
        <v>167</v>
      </c>
      <c r="D917" s="263">
        <v>0</v>
      </c>
      <c r="E917" s="263" t="s">
        <v>259</v>
      </c>
      <c r="F917" s="264">
        <v>30325</v>
      </c>
      <c r="G917" s="267" t="s">
        <v>549</v>
      </c>
      <c r="H917" s="263" t="s">
        <v>562</v>
      </c>
      <c r="I917" s="260" t="s">
        <v>711</v>
      </c>
      <c r="N917" s="260">
        <v>900</v>
      </c>
    </row>
    <row r="918" spans="1:14" ht="18.75">
      <c r="A918" s="262">
        <v>811930</v>
      </c>
      <c r="B918" s="263" t="s">
        <v>3447</v>
      </c>
      <c r="C918" s="263" t="s">
        <v>191</v>
      </c>
      <c r="D918" s="263" t="s">
        <v>331</v>
      </c>
      <c r="E918" s="263" t="s">
        <v>259</v>
      </c>
      <c r="F918" s="264" t="s">
        <v>5745</v>
      </c>
      <c r="G918" s="263" t="s">
        <v>560</v>
      </c>
      <c r="H918" s="263" t="s">
        <v>562</v>
      </c>
      <c r="I918" s="260" t="s">
        <v>711</v>
      </c>
      <c r="N918" s="260">
        <v>900</v>
      </c>
    </row>
    <row r="919" spans="1:14" ht="18.75">
      <c r="A919" s="262">
        <v>811931</v>
      </c>
      <c r="B919" s="263" t="s">
        <v>3448</v>
      </c>
      <c r="C919" s="265" t="s">
        <v>3449</v>
      </c>
      <c r="D919" s="265" t="s">
        <v>365</v>
      </c>
      <c r="E919" s="265" t="s">
        <v>260</v>
      </c>
      <c r="F919" s="264">
        <v>33061</v>
      </c>
      <c r="G919" s="263" t="s">
        <v>549</v>
      </c>
      <c r="H919" s="263" t="s">
        <v>562</v>
      </c>
      <c r="I919" s="260" t="s">
        <v>711</v>
      </c>
      <c r="N919" s="260">
        <v>900</v>
      </c>
    </row>
    <row r="920" spans="1:14" ht="18.75">
      <c r="A920" s="262">
        <v>811932</v>
      </c>
      <c r="B920" s="263" t="s">
        <v>3450</v>
      </c>
      <c r="C920" s="265" t="s">
        <v>1055</v>
      </c>
      <c r="D920" s="265" t="s">
        <v>365</v>
      </c>
      <c r="E920" s="265" t="s">
        <v>260</v>
      </c>
      <c r="F920" s="264" t="s">
        <v>5746</v>
      </c>
      <c r="G920" s="263" t="s">
        <v>549</v>
      </c>
      <c r="H920" s="263" t="s">
        <v>562</v>
      </c>
      <c r="I920" s="260" t="s">
        <v>711</v>
      </c>
      <c r="N920" s="260">
        <v>900</v>
      </c>
    </row>
    <row r="921" spans="1:14" ht="18.75">
      <c r="A921" s="262">
        <v>811933</v>
      </c>
      <c r="B921" s="263" t="s">
        <v>3451</v>
      </c>
      <c r="C921" s="265" t="s">
        <v>1467</v>
      </c>
      <c r="D921" s="265" t="s">
        <v>3452</v>
      </c>
      <c r="E921" s="265" t="s">
        <v>260</v>
      </c>
      <c r="F921" s="264">
        <v>36046</v>
      </c>
      <c r="G921" s="263" t="s">
        <v>615</v>
      </c>
      <c r="H921" s="263" t="s">
        <v>562</v>
      </c>
      <c r="I921" s="260" t="s">
        <v>711</v>
      </c>
      <c r="N921" s="260">
        <v>900</v>
      </c>
    </row>
    <row r="922" spans="1:14" ht="18.75">
      <c r="A922" s="262">
        <v>811934</v>
      </c>
      <c r="B922" s="263" t="s">
        <v>3453</v>
      </c>
      <c r="C922" s="265" t="s">
        <v>816</v>
      </c>
      <c r="D922" s="265" t="s">
        <v>1896</v>
      </c>
      <c r="E922" s="265" t="s">
        <v>259</v>
      </c>
      <c r="F922" s="264">
        <v>34520</v>
      </c>
      <c r="G922" s="263" t="s">
        <v>549</v>
      </c>
      <c r="H922" s="263" t="s">
        <v>562</v>
      </c>
      <c r="I922" s="260" t="s">
        <v>711</v>
      </c>
      <c r="N922" s="260">
        <v>900</v>
      </c>
    </row>
    <row r="923" spans="1:14" ht="18.75">
      <c r="A923" s="262">
        <v>811943</v>
      </c>
      <c r="B923" s="263" t="s">
        <v>3454</v>
      </c>
      <c r="C923" s="263" t="s">
        <v>83</v>
      </c>
      <c r="D923" s="263" t="s">
        <v>331</v>
      </c>
      <c r="E923" s="263" t="s">
        <v>260</v>
      </c>
      <c r="F923" s="266" t="s">
        <v>5747</v>
      </c>
      <c r="G923" s="266" t="s">
        <v>549</v>
      </c>
      <c r="H923" s="263" t="s">
        <v>562</v>
      </c>
      <c r="I923" s="260" t="s">
        <v>711</v>
      </c>
      <c r="N923" s="260">
        <v>900</v>
      </c>
    </row>
    <row r="924" spans="1:14" ht="18.75">
      <c r="A924" s="262">
        <v>811945</v>
      </c>
      <c r="B924" s="263" t="s">
        <v>3457</v>
      </c>
      <c r="C924" s="263" t="s">
        <v>716</v>
      </c>
      <c r="D924" s="263" t="s">
        <v>1996</v>
      </c>
      <c r="E924" s="263" t="s">
        <v>259</v>
      </c>
      <c r="F924" s="264">
        <v>29397</v>
      </c>
      <c r="G924" s="263" t="s">
        <v>563</v>
      </c>
      <c r="H924" s="263" t="s">
        <v>562</v>
      </c>
      <c r="I924" s="260" t="s">
        <v>711</v>
      </c>
      <c r="N924" s="260">
        <v>900</v>
      </c>
    </row>
    <row r="925" spans="1:14" ht="18.75">
      <c r="A925" s="262">
        <v>811946</v>
      </c>
      <c r="B925" s="263" t="s">
        <v>3458</v>
      </c>
      <c r="C925" s="265" t="s">
        <v>76</v>
      </c>
      <c r="D925" s="265" t="s">
        <v>371</v>
      </c>
      <c r="E925" s="265" t="s">
        <v>260</v>
      </c>
      <c r="F925" s="264">
        <v>35245</v>
      </c>
      <c r="G925" s="263" t="s">
        <v>5748</v>
      </c>
      <c r="H925" s="263" t="s">
        <v>562</v>
      </c>
      <c r="I925" s="260" t="s">
        <v>711</v>
      </c>
      <c r="N925" s="260">
        <v>900</v>
      </c>
    </row>
    <row r="926" spans="1:14" ht="18.75">
      <c r="A926" s="262">
        <v>811951</v>
      </c>
      <c r="B926" s="263" t="s">
        <v>3463</v>
      </c>
      <c r="C926" s="263" t="s">
        <v>144</v>
      </c>
      <c r="D926" s="263" t="s">
        <v>3464</v>
      </c>
      <c r="E926" s="263" t="s">
        <v>259</v>
      </c>
      <c r="F926" s="264">
        <v>35936</v>
      </c>
      <c r="G926" s="267" t="s">
        <v>5751</v>
      </c>
      <c r="H926" s="263" t="s">
        <v>562</v>
      </c>
      <c r="I926" s="260" t="s">
        <v>711</v>
      </c>
      <c r="N926" s="260">
        <v>900</v>
      </c>
    </row>
    <row r="927" spans="1:14" ht="18.75">
      <c r="A927" s="262">
        <v>811953</v>
      </c>
      <c r="B927" s="263" t="s">
        <v>3467</v>
      </c>
      <c r="C927" s="263" t="s">
        <v>3468</v>
      </c>
      <c r="D927" s="263" t="s">
        <v>2481</v>
      </c>
      <c r="E927" s="263" t="s">
        <v>259</v>
      </c>
      <c r="F927" s="264">
        <v>1997</v>
      </c>
      <c r="G927" s="263">
        <v>0</v>
      </c>
      <c r="H927" s="263" t="s">
        <v>562</v>
      </c>
      <c r="I927" s="260" t="s">
        <v>711</v>
      </c>
      <c r="N927" s="260">
        <v>900</v>
      </c>
    </row>
    <row r="928" spans="1:14" ht="18.75">
      <c r="A928" s="262">
        <v>811961</v>
      </c>
      <c r="B928" s="263" t="s">
        <v>3469</v>
      </c>
      <c r="C928" s="263" t="s">
        <v>118</v>
      </c>
      <c r="D928" s="263" t="s">
        <v>3470</v>
      </c>
      <c r="E928" s="263" t="s">
        <v>259</v>
      </c>
      <c r="F928" s="264">
        <v>33970</v>
      </c>
      <c r="G928" s="263" t="s">
        <v>551</v>
      </c>
      <c r="H928" s="263" t="s">
        <v>562</v>
      </c>
      <c r="I928" s="260" t="s">
        <v>711</v>
      </c>
      <c r="N928" s="260">
        <v>900</v>
      </c>
    </row>
    <row r="929" spans="1:14" ht="18.75">
      <c r="A929" s="262">
        <v>811966</v>
      </c>
      <c r="B929" s="263" t="s">
        <v>3472</v>
      </c>
      <c r="C929" s="263" t="s">
        <v>74</v>
      </c>
      <c r="D929" s="263" t="s">
        <v>1139</v>
      </c>
      <c r="E929" s="263" t="s">
        <v>260</v>
      </c>
      <c r="F929" s="264">
        <v>35065</v>
      </c>
      <c r="G929" s="263" t="s">
        <v>549</v>
      </c>
      <c r="H929" s="263" t="s">
        <v>673</v>
      </c>
      <c r="I929" s="260" t="s">
        <v>711</v>
      </c>
      <c r="N929" s="260">
        <v>900</v>
      </c>
    </row>
    <row r="930" spans="1:14" ht="18.75">
      <c r="A930" s="262">
        <v>811968</v>
      </c>
      <c r="B930" s="263" t="s">
        <v>3473</v>
      </c>
      <c r="C930" s="263" t="s">
        <v>3474</v>
      </c>
      <c r="D930" s="263" t="s">
        <v>3475</v>
      </c>
      <c r="E930" s="263" t="s">
        <v>260</v>
      </c>
      <c r="F930" s="264">
        <v>34826</v>
      </c>
      <c r="G930" s="263" t="s">
        <v>5752</v>
      </c>
      <c r="H930" s="263" t="s">
        <v>562</v>
      </c>
      <c r="I930" s="260" t="s">
        <v>711</v>
      </c>
      <c r="N930" s="260">
        <v>900</v>
      </c>
    </row>
    <row r="931" spans="1:14" ht="18.75">
      <c r="A931" s="263">
        <v>813346</v>
      </c>
      <c r="B931" s="263" t="s">
        <v>5109</v>
      </c>
      <c r="C931" s="271" t="s">
        <v>1843</v>
      </c>
      <c r="D931" s="271" t="s">
        <v>5110</v>
      </c>
      <c r="E931" s="263" t="s">
        <v>260</v>
      </c>
      <c r="F931" s="270">
        <v>36130</v>
      </c>
      <c r="G931" s="266" t="s">
        <v>5225</v>
      </c>
      <c r="H931" s="263" t="s">
        <v>562</v>
      </c>
      <c r="I931" s="260" t="s">
        <v>711</v>
      </c>
      <c r="N931" s="260">
        <v>900</v>
      </c>
    </row>
    <row r="932" spans="1:14" ht="18.75">
      <c r="A932" s="269">
        <v>813364</v>
      </c>
      <c r="B932" s="263" t="s">
        <v>5133</v>
      </c>
      <c r="C932" s="269" t="s">
        <v>5134</v>
      </c>
      <c r="D932" s="269" t="s">
        <v>360</v>
      </c>
      <c r="E932" s="269" t="s">
        <v>259</v>
      </c>
      <c r="F932" s="270">
        <v>36530</v>
      </c>
      <c r="G932" s="267" t="s">
        <v>549</v>
      </c>
      <c r="H932" s="263" t="s">
        <v>562</v>
      </c>
      <c r="I932" s="260" t="s">
        <v>711</v>
      </c>
      <c r="N932" s="260">
        <v>900</v>
      </c>
    </row>
    <row r="933" spans="1:14" ht="18.75">
      <c r="A933" s="262">
        <v>813461</v>
      </c>
      <c r="B933" s="263" t="s">
        <v>5190</v>
      </c>
      <c r="C933" s="263" t="s">
        <v>119</v>
      </c>
      <c r="D933" s="263" t="s">
        <v>5191</v>
      </c>
      <c r="E933" s="263" t="s">
        <v>259</v>
      </c>
      <c r="F933" s="270" t="s">
        <v>6020</v>
      </c>
      <c r="G933" s="263" t="s">
        <v>549</v>
      </c>
      <c r="H933" s="263" t="s">
        <v>562</v>
      </c>
      <c r="I933" s="260" t="s">
        <v>711</v>
      </c>
      <c r="N933" s="260">
        <v>900</v>
      </c>
    </row>
    <row r="934" spans="1:14">
      <c r="A934" s="260">
        <v>801021</v>
      </c>
      <c r="B934" s="260" t="s">
        <v>6047</v>
      </c>
      <c r="C934" s="260" t="s">
        <v>130</v>
      </c>
      <c r="D934" s="260" t="s">
        <v>337</v>
      </c>
      <c r="I934" s="260" t="s">
        <v>711</v>
      </c>
      <c r="N934" s="260">
        <v>900</v>
      </c>
    </row>
    <row r="935" spans="1:14">
      <c r="A935" s="260">
        <v>801065</v>
      </c>
      <c r="B935" s="260" t="s">
        <v>6048</v>
      </c>
      <c r="C935" s="260" t="s">
        <v>118</v>
      </c>
      <c r="D935" s="260" t="s">
        <v>421</v>
      </c>
      <c r="I935" s="260" t="s">
        <v>711</v>
      </c>
      <c r="N935" s="260">
        <v>900</v>
      </c>
    </row>
    <row r="936" spans="1:14">
      <c r="A936" s="260">
        <v>802237</v>
      </c>
      <c r="B936" s="260" t="s">
        <v>6049</v>
      </c>
      <c r="C936" s="260" t="s">
        <v>82</v>
      </c>
      <c r="D936" s="260" t="s">
        <v>358</v>
      </c>
      <c r="I936" s="260" t="s">
        <v>711</v>
      </c>
      <c r="N936" s="260">
        <v>900</v>
      </c>
    </row>
    <row r="937" spans="1:14">
      <c r="A937" s="260">
        <v>802742</v>
      </c>
      <c r="B937" s="260" t="s">
        <v>6050</v>
      </c>
      <c r="C937" s="260" t="s">
        <v>77</v>
      </c>
      <c r="D937" s="260" t="s">
        <v>1381</v>
      </c>
      <c r="I937" s="260" t="s">
        <v>711</v>
      </c>
      <c r="N937" s="260">
        <v>900</v>
      </c>
    </row>
    <row r="938" spans="1:14">
      <c r="A938" s="260">
        <v>804094</v>
      </c>
      <c r="B938" s="260" t="s">
        <v>6051</v>
      </c>
      <c r="C938" s="260" t="s">
        <v>6052</v>
      </c>
      <c r="D938" s="260" t="s">
        <v>1281</v>
      </c>
      <c r="I938" s="260" t="s">
        <v>711</v>
      </c>
      <c r="N938" s="260">
        <v>900</v>
      </c>
    </row>
    <row r="939" spans="1:14">
      <c r="A939" s="260">
        <v>805413</v>
      </c>
      <c r="B939" s="260" t="s">
        <v>6053</v>
      </c>
      <c r="C939" s="260" t="s">
        <v>3230</v>
      </c>
      <c r="D939" s="260" t="s">
        <v>3676</v>
      </c>
      <c r="I939" s="260" t="s">
        <v>711</v>
      </c>
      <c r="N939" s="260">
        <v>900</v>
      </c>
    </row>
    <row r="940" spans="1:14">
      <c r="A940" s="260">
        <v>806104</v>
      </c>
      <c r="B940" s="260" t="s">
        <v>6054</v>
      </c>
      <c r="C940" s="260" t="s">
        <v>171</v>
      </c>
      <c r="D940" s="260" t="s">
        <v>1870</v>
      </c>
      <c r="I940" s="260" t="s">
        <v>711</v>
      </c>
      <c r="N940" s="260">
        <v>900</v>
      </c>
    </row>
    <row r="941" spans="1:14">
      <c r="A941" s="260">
        <v>806881</v>
      </c>
      <c r="B941" s="260" t="s">
        <v>6055</v>
      </c>
      <c r="C941" s="260" t="s">
        <v>98</v>
      </c>
      <c r="D941" s="260" t="s">
        <v>241</v>
      </c>
      <c r="I941" s="260" t="s">
        <v>711</v>
      </c>
      <c r="N941" s="260">
        <v>900</v>
      </c>
    </row>
    <row r="942" spans="1:14">
      <c r="A942" s="260">
        <v>807529</v>
      </c>
      <c r="B942" s="260" t="s">
        <v>6056</v>
      </c>
      <c r="C942" s="260" t="s">
        <v>112</v>
      </c>
      <c r="D942" s="260" t="s">
        <v>6057</v>
      </c>
      <c r="I942" s="260" t="s">
        <v>711</v>
      </c>
      <c r="N942" s="260">
        <v>900</v>
      </c>
    </row>
    <row r="943" spans="1:14">
      <c r="A943" s="260">
        <v>807913</v>
      </c>
      <c r="B943" s="260" t="s">
        <v>6058</v>
      </c>
      <c r="C943" s="260" t="s">
        <v>162</v>
      </c>
      <c r="D943" s="260" t="s">
        <v>425</v>
      </c>
      <c r="I943" s="260" t="s">
        <v>711</v>
      </c>
      <c r="N943" s="260">
        <v>900</v>
      </c>
    </row>
    <row r="944" spans="1:14">
      <c r="A944" s="260">
        <v>807961</v>
      </c>
      <c r="B944" s="260" t="s">
        <v>5159</v>
      </c>
      <c r="C944" s="260" t="s">
        <v>117</v>
      </c>
      <c r="D944" s="260" t="s">
        <v>365</v>
      </c>
      <c r="I944" s="260" t="s">
        <v>711</v>
      </c>
      <c r="N944" s="260">
        <v>900</v>
      </c>
    </row>
    <row r="945" spans="1:21">
      <c r="A945" s="260">
        <v>808078</v>
      </c>
      <c r="B945" s="260" t="s">
        <v>6059</v>
      </c>
      <c r="C945" s="260" t="s">
        <v>118</v>
      </c>
      <c r="D945" s="260" t="s">
        <v>422</v>
      </c>
      <c r="I945" s="260" t="s">
        <v>711</v>
      </c>
      <c r="N945" s="260">
        <v>900</v>
      </c>
    </row>
    <row r="946" spans="1:21">
      <c r="A946" s="260">
        <v>809808</v>
      </c>
      <c r="B946" s="260" t="s">
        <v>4575</v>
      </c>
      <c r="C946" s="260" t="s">
        <v>79</v>
      </c>
      <c r="D946" s="260" t="s">
        <v>342</v>
      </c>
      <c r="I946" s="260" t="s">
        <v>711</v>
      </c>
      <c r="N946" s="260">
        <v>900</v>
      </c>
    </row>
    <row r="947" spans="1:21">
      <c r="A947" s="260">
        <v>810374</v>
      </c>
      <c r="B947" s="260" t="s">
        <v>6062</v>
      </c>
      <c r="C947" s="260" t="s">
        <v>229</v>
      </c>
      <c r="D947" s="260" t="s">
        <v>369</v>
      </c>
      <c r="I947" s="260" t="s">
        <v>711</v>
      </c>
      <c r="N947" s="260">
        <v>900</v>
      </c>
    </row>
    <row r="948" spans="1:21">
      <c r="A948" s="260">
        <v>810408</v>
      </c>
      <c r="B948" s="260" t="s">
        <v>6063</v>
      </c>
      <c r="C948" s="260" t="s">
        <v>156</v>
      </c>
      <c r="D948" s="260" t="s">
        <v>340</v>
      </c>
      <c r="I948" s="260" t="s">
        <v>711</v>
      </c>
      <c r="N948" s="260">
        <v>900</v>
      </c>
    </row>
    <row r="949" spans="1:21">
      <c r="A949" s="260">
        <v>813472</v>
      </c>
      <c r="B949" s="260" t="s">
        <v>6064</v>
      </c>
      <c r="C949" s="260" t="s">
        <v>840</v>
      </c>
      <c r="D949" s="260" t="s">
        <v>6065</v>
      </c>
      <c r="I949" s="260" t="s">
        <v>711</v>
      </c>
      <c r="N949" s="260">
        <v>900</v>
      </c>
    </row>
    <row r="950" spans="1:21" ht="18.75">
      <c r="A950" s="262">
        <v>800017</v>
      </c>
      <c r="B950" s="263" t="s">
        <v>715</v>
      </c>
      <c r="C950" s="265" t="s">
        <v>81</v>
      </c>
      <c r="D950" s="265" t="s">
        <v>331</v>
      </c>
      <c r="E950" s="265" t="s">
        <v>259</v>
      </c>
      <c r="F950" s="264">
        <v>30497</v>
      </c>
      <c r="G950" s="263" t="s">
        <v>5206</v>
      </c>
      <c r="H950" s="263" t="s">
        <v>562</v>
      </c>
      <c r="I950" s="260" t="s">
        <v>711</v>
      </c>
    </row>
    <row r="951" spans="1:21" ht="18.75">
      <c r="A951" s="262">
        <v>800184</v>
      </c>
      <c r="B951" s="263" t="s">
        <v>723</v>
      </c>
      <c r="C951" s="265" t="s">
        <v>724</v>
      </c>
      <c r="D951" s="265" t="s">
        <v>725</v>
      </c>
      <c r="E951" s="265" t="s">
        <v>260</v>
      </c>
      <c r="F951" s="264">
        <v>27942</v>
      </c>
      <c r="G951" s="263" t="s">
        <v>5210</v>
      </c>
      <c r="H951" s="263" t="s">
        <v>562</v>
      </c>
      <c r="I951" s="260" t="s">
        <v>711</v>
      </c>
      <c r="S951" s="260">
        <v>671</v>
      </c>
      <c r="T951" s="261">
        <v>43867</v>
      </c>
      <c r="U951" s="260">
        <v>10000</v>
      </c>
    </row>
    <row r="952" spans="1:21" ht="18.75">
      <c r="A952" s="262">
        <v>800254</v>
      </c>
      <c r="B952" s="263" t="s">
        <v>728</v>
      </c>
      <c r="C952" s="263" t="s">
        <v>117</v>
      </c>
      <c r="D952" s="263" t="s">
        <v>331</v>
      </c>
      <c r="E952" s="263" t="s">
        <v>259</v>
      </c>
      <c r="F952" s="270">
        <v>33766</v>
      </c>
      <c r="G952" s="263" t="s">
        <v>5212</v>
      </c>
      <c r="H952" s="263" t="s">
        <v>562</v>
      </c>
      <c r="I952" s="260" t="s">
        <v>711</v>
      </c>
    </row>
    <row r="953" spans="1:21" ht="18.75">
      <c r="A953" s="262">
        <v>800274</v>
      </c>
      <c r="B953" s="263" t="s">
        <v>729</v>
      </c>
      <c r="C953" s="263" t="s">
        <v>104</v>
      </c>
      <c r="D953" s="263" t="s">
        <v>730</v>
      </c>
      <c r="E953" s="263" t="s">
        <v>260</v>
      </c>
      <c r="F953" s="264">
        <v>30286</v>
      </c>
      <c r="G953" s="263" t="s">
        <v>628</v>
      </c>
      <c r="H953" s="263" t="s">
        <v>673</v>
      </c>
      <c r="I953" s="260" t="s">
        <v>711</v>
      </c>
    </row>
    <row r="954" spans="1:21" ht="18.75">
      <c r="A954" s="262">
        <v>800278</v>
      </c>
      <c r="B954" s="263" t="s">
        <v>731</v>
      </c>
      <c r="C954" s="263" t="s">
        <v>160</v>
      </c>
      <c r="D954" s="263" t="s">
        <v>375</v>
      </c>
      <c r="E954" s="263" t="s">
        <v>259</v>
      </c>
      <c r="F954" s="270">
        <v>29499</v>
      </c>
      <c r="G954" s="263" t="s">
        <v>549</v>
      </c>
      <c r="H954" s="263" t="s">
        <v>562</v>
      </c>
      <c r="I954" s="260" t="s">
        <v>711</v>
      </c>
      <c r="S954" s="260">
        <v>260</v>
      </c>
      <c r="T954" s="261">
        <v>43844</v>
      </c>
      <c r="U954" s="260">
        <v>12500</v>
      </c>
    </row>
    <row r="955" spans="1:21" ht="18.75">
      <c r="A955" s="262">
        <v>800529</v>
      </c>
      <c r="B955" s="263" t="s">
        <v>743</v>
      </c>
      <c r="C955" s="263" t="s">
        <v>118</v>
      </c>
      <c r="D955" s="263" t="s">
        <v>338</v>
      </c>
      <c r="E955" s="263" t="s">
        <v>259</v>
      </c>
      <c r="F955" s="264" t="s">
        <v>5214</v>
      </c>
      <c r="G955" s="263" t="s">
        <v>5209</v>
      </c>
      <c r="H955" s="263" t="s">
        <v>562</v>
      </c>
      <c r="I955" s="260" t="s">
        <v>711</v>
      </c>
    </row>
    <row r="956" spans="1:21" ht="18.75">
      <c r="A956" s="262">
        <v>800642</v>
      </c>
      <c r="B956" s="263" t="s">
        <v>746</v>
      </c>
      <c r="C956" s="263" t="s">
        <v>79</v>
      </c>
      <c r="D956" s="263" t="s">
        <v>384</v>
      </c>
      <c r="E956" s="263" t="s">
        <v>259</v>
      </c>
      <c r="F956" s="264">
        <v>31802</v>
      </c>
      <c r="G956" s="263" t="s">
        <v>1795</v>
      </c>
      <c r="H956" s="263" t="s">
        <v>562</v>
      </c>
      <c r="I956" s="260" t="s">
        <v>711</v>
      </c>
    </row>
    <row r="957" spans="1:21" ht="18.75">
      <c r="A957" s="262">
        <v>800870</v>
      </c>
      <c r="B957" s="263" t="s">
        <v>755</v>
      </c>
      <c r="C957" s="263" t="s">
        <v>79</v>
      </c>
      <c r="D957" s="263" t="s">
        <v>756</v>
      </c>
      <c r="E957" s="263" t="s">
        <v>260</v>
      </c>
      <c r="F957" s="264">
        <v>27018</v>
      </c>
      <c r="G957" s="263" t="s">
        <v>5217</v>
      </c>
      <c r="H957" s="263" t="s">
        <v>562</v>
      </c>
      <c r="I957" s="260" t="s">
        <v>711</v>
      </c>
      <c r="S957" s="260">
        <v>709</v>
      </c>
      <c r="T957" s="261">
        <v>43872</v>
      </c>
      <c r="U957" s="260">
        <v>15000</v>
      </c>
    </row>
    <row r="958" spans="1:21" ht="18.75">
      <c r="A958" s="262">
        <v>801171</v>
      </c>
      <c r="B958" s="263" t="s">
        <v>767</v>
      </c>
      <c r="C958" s="263" t="s">
        <v>768</v>
      </c>
      <c r="D958" s="263" t="s">
        <v>338</v>
      </c>
      <c r="E958" s="263" t="s">
        <v>259</v>
      </c>
      <c r="F958" s="264">
        <v>29207</v>
      </c>
      <c r="G958" s="263" t="s">
        <v>560</v>
      </c>
      <c r="H958" s="263" t="s">
        <v>562</v>
      </c>
      <c r="I958" s="260" t="s">
        <v>711</v>
      </c>
    </row>
    <row r="959" spans="1:21" ht="18.75">
      <c r="A959" s="262">
        <v>801179</v>
      </c>
      <c r="B959" s="263" t="s">
        <v>769</v>
      </c>
      <c r="C959" s="263" t="s">
        <v>770</v>
      </c>
      <c r="D959" s="263" t="s">
        <v>771</v>
      </c>
      <c r="E959" s="263" t="s">
        <v>259</v>
      </c>
      <c r="F959" s="264">
        <v>31048</v>
      </c>
      <c r="G959" s="263" t="s">
        <v>549</v>
      </c>
      <c r="H959" s="263" t="s">
        <v>562</v>
      </c>
      <c r="I959" s="260" t="s">
        <v>711</v>
      </c>
    </row>
    <row r="960" spans="1:21" ht="18.75">
      <c r="A960" s="262">
        <v>801191</v>
      </c>
      <c r="B960" s="263" t="s">
        <v>772</v>
      </c>
      <c r="C960" s="263" t="s">
        <v>150</v>
      </c>
      <c r="D960" s="263" t="s">
        <v>773</v>
      </c>
      <c r="E960" s="263" t="s">
        <v>259</v>
      </c>
      <c r="F960" s="264">
        <v>30604</v>
      </c>
      <c r="G960" s="263" t="s">
        <v>614</v>
      </c>
      <c r="H960" s="263" t="s">
        <v>562</v>
      </c>
      <c r="I960" s="260" t="s">
        <v>711</v>
      </c>
    </row>
    <row r="961" spans="1:21" ht="18.75">
      <c r="A961" s="262">
        <v>801678</v>
      </c>
      <c r="B961" s="263" t="s">
        <v>785</v>
      </c>
      <c r="C961" s="263" t="s">
        <v>155</v>
      </c>
      <c r="D961" s="263" t="s">
        <v>786</v>
      </c>
      <c r="E961" s="263" t="s">
        <v>259</v>
      </c>
      <c r="F961" s="264">
        <v>34349</v>
      </c>
      <c r="G961" s="263" t="s">
        <v>549</v>
      </c>
      <c r="H961" s="263" t="s">
        <v>562</v>
      </c>
      <c r="I961" s="260" t="s">
        <v>711</v>
      </c>
    </row>
    <row r="962" spans="1:21" ht="18.75">
      <c r="A962" s="269">
        <v>801755</v>
      </c>
      <c r="B962" s="263" t="s">
        <v>794</v>
      </c>
      <c r="C962" s="269" t="s">
        <v>795</v>
      </c>
      <c r="D962" s="269" t="s">
        <v>796</v>
      </c>
      <c r="E962" s="269" t="s">
        <v>260</v>
      </c>
      <c r="F962" s="270" t="s">
        <v>5228</v>
      </c>
      <c r="G962" s="267" t="s">
        <v>612</v>
      </c>
      <c r="H962" s="263" t="s">
        <v>562</v>
      </c>
      <c r="I962" s="260" t="s">
        <v>711</v>
      </c>
    </row>
    <row r="963" spans="1:21" ht="18.75">
      <c r="A963" s="262">
        <v>801794</v>
      </c>
      <c r="B963" s="263" t="s">
        <v>799</v>
      </c>
      <c r="C963" s="263" t="s">
        <v>82</v>
      </c>
      <c r="D963" s="263" t="s">
        <v>800</v>
      </c>
      <c r="E963" s="263" t="s">
        <v>259</v>
      </c>
      <c r="F963" s="264">
        <v>29971</v>
      </c>
      <c r="G963" s="263" t="s">
        <v>5229</v>
      </c>
      <c r="H963" s="263" t="s">
        <v>562</v>
      </c>
      <c r="I963" s="260" t="s">
        <v>711</v>
      </c>
    </row>
    <row r="964" spans="1:21" ht="18.75">
      <c r="A964" s="262">
        <v>802009</v>
      </c>
      <c r="B964" s="263" t="s">
        <v>808</v>
      </c>
      <c r="C964" s="263" t="s">
        <v>809</v>
      </c>
      <c r="D964" s="263" t="s">
        <v>466</v>
      </c>
      <c r="E964" s="263" t="s">
        <v>260</v>
      </c>
      <c r="F964" s="264">
        <v>34482</v>
      </c>
      <c r="G964" s="263" t="s">
        <v>549</v>
      </c>
      <c r="H964" s="263" t="s">
        <v>562</v>
      </c>
      <c r="I964" s="260" t="s">
        <v>711</v>
      </c>
    </row>
    <row r="965" spans="1:21" ht="18.75">
      <c r="A965" s="262">
        <v>802135</v>
      </c>
      <c r="B965" s="263" t="s">
        <v>818</v>
      </c>
      <c r="C965" s="263" t="s">
        <v>121</v>
      </c>
      <c r="D965" s="263" t="s">
        <v>342</v>
      </c>
      <c r="E965" s="263" t="s">
        <v>260</v>
      </c>
      <c r="F965" s="270"/>
      <c r="G965" s="263">
        <v>0</v>
      </c>
      <c r="H965" s="263" t="s">
        <v>562</v>
      </c>
      <c r="I965" s="260" t="s">
        <v>711</v>
      </c>
    </row>
    <row r="966" spans="1:21" ht="18.75">
      <c r="A966" s="262">
        <v>802258</v>
      </c>
      <c r="B966" s="263" t="s">
        <v>825</v>
      </c>
      <c r="C966" s="263" t="s">
        <v>74</v>
      </c>
      <c r="D966" s="263" t="s">
        <v>826</v>
      </c>
      <c r="E966" s="263" t="s">
        <v>259</v>
      </c>
      <c r="F966" s="264">
        <v>31439</v>
      </c>
      <c r="G966" s="263" t="s">
        <v>612</v>
      </c>
      <c r="H966" s="263" t="s">
        <v>562</v>
      </c>
      <c r="I966" s="260" t="s">
        <v>711</v>
      </c>
      <c r="S966" s="260">
        <v>742</v>
      </c>
      <c r="T966" s="261">
        <v>43877</v>
      </c>
      <c r="U966" s="260">
        <v>22500</v>
      </c>
    </row>
    <row r="967" spans="1:21" ht="18.75">
      <c r="A967" s="262">
        <v>802311</v>
      </c>
      <c r="B967" s="263" t="s">
        <v>828</v>
      </c>
      <c r="C967" s="263" t="s">
        <v>82</v>
      </c>
      <c r="D967" s="263" t="s">
        <v>336</v>
      </c>
      <c r="E967" s="263" t="s">
        <v>259</v>
      </c>
      <c r="F967" s="264">
        <v>33178</v>
      </c>
      <c r="G967" s="263" t="s">
        <v>5230</v>
      </c>
      <c r="H967" s="263" t="s">
        <v>562</v>
      </c>
      <c r="I967" s="260" t="s">
        <v>711</v>
      </c>
    </row>
    <row r="968" spans="1:21" ht="18.75">
      <c r="A968" s="262">
        <v>802328</v>
      </c>
      <c r="B968" s="263" t="s">
        <v>830</v>
      </c>
      <c r="C968" s="263" t="s">
        <v>831</v>
      </c>
      <c r="D968" s="263" t="s">
        <v>832</v>
      </c>
      <c r="E968" s="263" t="s">
        <v>259</v>
      </c>
      <c r="F968" s="264">
        <v>32143</v>
      </c>
      <c r="G968" s="263" t="s">
        <v>571</v>
      </c>
      <c r="H968" s="263" t="s">
        <v>562</v>
      </c>
      <c r="I968" s="260" t="s">
        <v>711</v>
      </c>
    </row>
    <row r="969" spans="1:21" ht="18.75">
      <c r="A969" s="262">
        <v>802544</v>
      </c>
      <c r="B969" s="263" t="s">
        <v>844</v>
      </c>
      <c r="C969" s="263" t="s">
        <v>81</v>
      </c>
      <c r="D969" s="263" t="s">
        <v>845</v>
      </c>
      <c r="E969" s="263" t="s">
        <v>259</v>
      </c>
      <c r="F969" s="264">
        <v>34265</v>
      </c>
      <c r="G969" s="263" t="s">
        <v>549</v>
      </c>
      <c r="H969" s="263" t="s">
        <v>562</v>
      </c>
      <c r="I969" s="260" t="s">
        <v>711</v>
      </c>
    </row>
    <row r="970" spans="1:21" ht="18.75">
      <c r="A970" s="262">
        <v>802658</v>
      </c>
      <c r="B970" s="263" t="s">
        <v>849</v>
      </c>
      <c r="C970" s="263" t="s">
        <v>850</v>
      </c>
      <c r="D970" s="263" t="s">
        <v>851</v>
      </c>
      <c r="E970" s="263" t="s">
        <v>260</v>
      </c>
      <c r="F970" s="264">
        <v>33441</v>
      </c>
      <c r="G970" s="263" t="s">
        <v>5232</v>
      </c>
      <c r="H970" s="263" t="s">
        <v>562</v>
      </c>
      <c r="I970" s="260" t="s">
        <v>711</v>
      </c>
    </row>
    <row r="971" spans="1:21" ht="18.75">
      <c r="A971" s="262">
        <v>802687</v>
      </c>
      <c r="B971" s="263" t="s">
        <v>853</v>
      </c>
      <c r="C971" s="263" t="s">
        <v>126</v>
      </c>
      <c r="D971" s="263" t="s">
        <v>336</v>
      </c>
      <c r="E971" s="263" t="s">
        <v>260</v>
      </c>
      <c r="F971" s="264">
        <v>33682</v>
      </c>
      <c r="G971" s="263" t="s">
        <v>5233</v>
      </c>
      <c r="H971" s="263" t="s">
        <v>562</v>
      </c>
      <c r="I971" s="260" t="s">
        <v>711</v>
      </c>
    </row>
    <row r="972" spans="1:21" ht="18.75">
      <c r="A972" s="262">
        <v>802731</v>
      </c>
      <c r="B972" s="263" t="s">
        <v>856</v>
      </c>
      <c r="C972" s="265" t="s">
        <v>857</v>
      </c>
      <c r="D972" s="265" t="s">
        <v>351</v>
      </c>
      <c r="E972" s="265" t="s">
        <v>260</v>
      </c>
      <c r="F972" s="264">
        <v>34897</v>
      </c>
      <c r="G972" s="263" t="s">
        <v>612</v>
      </c>
      <c r="H972" s="263" t="s">
        <v>562</v>
      </c>
      <c r="I972" s="260" t="s">
        <v>711</v>
      </c>
      <c r="S972" s="260">
        <v>265</v>
      </c>
      <c r="T972" s="261">
        <v>43844</v>
      </c>
      <c r="U972" s="260">
        <v>13000</v>
      </c>
    </row>
    <row r="973" spans="1:21" ht="18.75">
      <c r="A973" s="262">
        <v>802859</v>
      </c>
      <c r="B973" s="263" t="s">
        <v>866</v>
      </c>
      <c r="C973" s="263" t="s">
        <v>867</v>
      </c>
      <c r="D973" s="263" t="s">
        <v>868</v>
      </c>
      <c r="E973" s="263" t="s">
        <v>260</v>
      </c>
      <c r="F973" s="266">
        <v>33984</v>
      </c>
      <c r="G973" s="266" t="s">
        <v>5237</v>
      </c>
      <c r="H973" s="263" t="s">
        <v>562</v>
      </c>
      <c r="I973" s="260" t="s">
        <v>711</v>
      </c>
    </row>
    <row r="974" spans="1:21" ht="18.75">
      <c r="A974" s="262">
        <v>802860</v>
      </c>
      <c r="B974" s="263" t="s">
        <v>869</v>
      </c>
      <c r="C974" s="263" t="s">
        <v>140</v>
      </c>
      <c r="D974" s="263" t="s">
        <v>488</v>
      </c>
      <c r="E974" s="263" t="s">
        <v>259</v>
      </c>
      <c r="F974" s="270"/>
      <c r="G974" s="266">
        <v>0</v>
      </c>
      <c r="H974" s="263" t="s">
        <v>562</v>
      </c>
      <c r="I974" s="260" t="s">
        <v>711</v>
      </c>
    </row>
    <row r="975" spans="1:21" ht="18.75">
      <c r="A975" s="262">
        <v>802934</v>
      </c>
      <c r="B975" s="263" t="s">
        <v>875</v>
      </c>
      <c r="C975" s="263" t="s">
        <v>191</v>
      </c>
      <c r="D975" s="263" t="s">
        <v>337</v>
      </c>
      <c r="E975" s="263" t="s">
        <v>259</v>
      </c>
      <c r="F975" s="264">
        <v>34042</v>
      </c>
      <c r="G975" s="263" t="s">
        <v>549</v>
      </c>
      <c r="H975" s="263" t="s">
        <v>562</v>
      </c>
      <c r="I975" s="260" t="s">
        <v>711</v>
      </c>
    </row>
    <row r="976" spans="1:21" ht="18.75">
      <c r="A976" s="262">
        <v>802991</v>
      </c>
      <c r="B976" s="263" t="s">
        <v>878</v>
      </c>
      <c r="C976" s="263" t="s">
        <v>74</v>
      </c>
      <c r="D976" s="263" t="s">
        <v>879</v>
      </c>
      <c r="E976" s="263" t="s">
        <v>259</v>
      </c>
      <c r="F976" s="264"/>
      <c r="G976" s="263" t="s">
        <v>573</v>
      </c>
      <c r="H976" s="263" t="s">
        <v>562</v>
      </c>
      <c r="I976" s="260" t="s">
        <v>711</v>
      </c>
      <c r="S976" s="260">
        <v>366</v>
      </c>
      <c r="T976" s="261">
        <v>43846</v>
      </c>
      <c r="U976" s="260">
        <v>14000</v>
      </c>
    </row>
    <row r="977" spans="1:9" ht="18.75">
      <c r="A977" s="262">
        <v>803079</v>
      </c>
      <c r="B977" s="263" t="s">
        <v>881</v>
      </c>
      <c r="C977" s="263" t="s">
        <v>160</v>
      </c>
      <c r="D977" s="263" t="s">
        <v>491</v>
      </c>
      <c r="E977" s="263" t="s">
        <v>259</v>
      </c>
      <c r="F977" s="264">
        <v>33970</v>
      </c>
      <c r="G977" s="263" t="s">
        <v>549</v>
      </c>
      <c r="H977" s="263" t="s">
        <v>562</v>
      </c>
      <c r="I977" s="260" t="s">
        <v>711</v>
      </c>
    </row>
    <row r="978" spans="1:9" ht="18.75">
      <c r="A978" s="262">
        <v>803137</v>
      </c>
      <c r="B978" s="263" t="s">
        <v>884</v>
      </c>
      <c r="C978" s="263" t="s">
        <v>112</v>
      </c>
      <c r="D978" s="263" t="s">
        <v>885</v>
      </c>
      <c r="E978" s="263" t="s">
        <v>260</v>
      </c>
      <c r="F978" s="264">
        <v>29952</v>
      </c>
      <c r="G978" s="263" t="s">
        <v>612</v>
      </c>
      <c r="H978" s="263" t="s">
        <v>673</v>
      </c>
      <c r="I978" s="260" t="s">
        <v>711</v>
      </c>
    </row>
    <row r="979" spans="1:9" ht="18.75">
      <c r="A979" s="262">
        <v>803197</v>
      </c>
      <c r="B979" s="263" t="s">
        <v>887</v>
      </c>
      <c r="C979" s="265" t="s">
        <v>432</v>
      </c>
      <c r="D979" s="265" t="s">
        <v>338</v>
      </c>
      <c r="E979" s="265" t="s">
        <v>259</v>
      </c>
      <c r="F979" s="264">
        <v>30682</v>
      </c>
      <c r="G979" s="263" t="s">
        <v>549</v>
      </c>
      <c r="H979" s="263" t="s">
        <v>562</v>
      </c>
      <c r="I979" s="260" t="s">
        <v>711</v>
      </c>
    </row>
    <row r="980" spans="1:9" ht="18.75">
      <c r="A980" s="262">
        <v>803377</v>
      </c>
      <c r="B980" s="263" t="s">
        <v>895</v>
      </c>
      <c r="C980" s="265" t="s">
        <v>81</v>
      </c>
      <c r="D980" s="265" t="s">
        <v>431</v>
      </c>
      <c r="E980" s="265" t="s">
        <v>259</v>
      </c>
      <c r="F980" s="264"/>
      <c r="G980" s="263"/>
      <c r="H980" s="263" t="s">
        <v>562</v>
      </c>
      <c r="I980" s="260" t="s">
        <v>711</v>
      </c>
    </row>
    <row r="981" spans="1:9" ht="18.75">
      <c r="A981" s="262">
        <v>803446</v>
      </c>
      <c r="B981" s="263" t="s">
        <v>896</v>
      </c>
      <c r="C981" s="263" t="s">
        <v>124</v>
      </c>
      <c r="D981" s="263" t="s">
        <v>417</v>
      </c>
      <c r="E981" s="263" t="s">
        <v>260</v>
      </c>
      <c r="F981" s="264">
        <v>34730</v>
      </c>
      <c r="G981" s="263" t="s">
        <v>549</v>
      </c>
      <c r="H981" s="263" t="s">
        <v>562</v>
      </c>
      <c r="I981" s="260" t="s">
        <v>711</v>
      </c>
    </row>
    <row r="982" spans="1:9" ht="18.75">
      <c r="A982" s="262">
        <v>803462</v>
      </c>
      <c r="B982" s="263" t="s">
        <v>897</v>
      </c>
      <c r="C982" s="263" t="s">
        <v>79</v>
      </c>
      <c r="D982" s="263" t="s">
        <v>472</v>
      </c>
      <c r="E982" s="263" t="s">
        <v>260</v>
      </c>
      <c r="F982" s="264">
        <v>33292</v>
      </c>
      <c r="G982" s="263" t="s">
        <v>549</v>
      </c>
      <c r="H982" s="263" t="s">
        <v>562</v>
      </c>
      <c r="I982" s="260" t="s">
        <v>711</v>
      </c>
    </row>
    <row r="983" spans="1:9" ht="18.75">
      <c r="A983" s="262">
        <v>803596</v>
      </c>
      <c r="B983" s="263" t="s">
        <v>908</v>
      </c>
      <c r="C983" s="265" t="s">
        <v>75</v>
      </c>
      <c r="D983" s="265" t="s">
        <v>909</v>
      </c>
      <c r="E983" s="265" t="s">
        <v>259</v>
      </c>
      <c r="F983" s="264">
        <v>32422</v>
      </c>
      <c r="G983" s="263" t="s">
        <v>5245</v>
      </c>
      <c r="H983" s="263" t="s">
        <v>562</v>
      </c>
      <c r="I983" s="260" t="s">
        <v>711</v>
      </c>
    </row>
    <row r="984" spans="1:9" ht="18.75">
      <c r="A984" s="262">
        <v>803658</v>
      </c>
      <c r="B984" s="263" t="s">
        <v>915</v>
      </c>
      <c r="C984" s="265" t="s">
        <v>118</v>
      </c>
      <c r="D984" s="265" t="s">
        <v>422</v>
      </c>
      <c r="E984" s="265" t="s">
        <v>259</v>
      </c>
      <c r="F984" s="264">
        <v>28578</v>
      </c>
      <c r="G984" s="263" t="s">
        <v>551</v>
      </c>
      <c r="H984" s="263" t="s">
        <v>562</v>
      </c>
      <c r="I984" s="260" t="s">
        <v>711</v>
      </c>
    </row>
    <row r="985" spans="1:9" ht="18.75">
      <c r="A985" s="262">
        <v>803672</v>
      </c>
      <c r="B985" s="263" t="s">
        <v>917</v>
      </c>
      <c r="C985" s="263" t="s">
        <v>737</v>
      </c>
      <c r="D985" s="263" t="s">
        <v>332</v>
      </c>
      <c r="E985" s="263" t="s">
        <v>260</v>
      </c>
      <c r="F985" s="264">
        <v>33975</v>
      </c>
      <c r="G985" s="263" t="s">
        <v>549</v>
      </c>
      <c r="H985" s="263" t="s">
        <v>562</v>
      </c>
      <c r="I985" s="260" t="s">
        <v>711</v>
      </c>
    </row>
    <row r="986" spans="1:9" ht="18.75">
      <c r="A986" s="262">
        <v>803694</v>
      </c>
      <c r="B986" s="263" t="s">
        <v>923</v>
      </c>
      <c r="C986" s="263" t="s">
        <v>75</v>
      </c>
      <c r="D986" s="263" t="s">
        <v>407</v>
      </c>
      <c r="E986" s="263" t="s">
        <v>259</v>
      </c>
      <c r="F986" s="270">
        <v>33239</v>
      </c>
      <c r="G986" s="263" t="s">
        <v>5246</v>
      </c>
      <c r="H986" s="263" t="s">
        <v>562</v>
      </c>
      <c r="I986" s="260" t="s">
        <v>711</v>
      </c>
    </row>
    <row r="987" spans="1:9" ht="18.75">
      <c r="A987" s="262">
        <v>803706</v>
      </c>
      <c r="B987" s="263" t="s">
        <v>926</v>
      </c>
      <c r="C987" s="263" t="s">
        <v>142</v>
      </c>
      <c r="D987" s="263" t="s">
        <v>753</v>
      </c>
      <c r="E987" s="263" t="s">
        <v>259</v>
      </c>
      <c r="F987" s="264">
        <v>31778</v>
      </c>
      <c r="G987" s="263" t="s">
        <v>549</v>
      </c>
      <c r="H987" s="263" t="s">
        <v>562</v>
      </c>
      <c r="I987" s="260" t="s">
        <v>711</v>
      </c>
    </row>
    <row r="988" spans="1:9" ht="18.75">
      <c r="A988" s="262">
        <v>803752</v>
      </c>
      <c r="B988" s="263" t="s">
        <v>929</v>
      </c>
      <c r="C988" s="263" t="s">
        <v>777</v>
      </c>
      <c r="D988" s="263" t="s">
        <v>930</v>
      </c>
      <c r="E988" s="263" t="s">
        <v>259</v>
      </c>
      <c r="F988" s="264">
        <v>29097</v>
      </c>
      <c r="G988" s="263" t="s">
        <v>559</v>
      </c>
      <c r="H988" s="263" t="s">
        <v>562</v>
      </c>
      <c r="I988" s="260" t="s">
        <v>711</v>
      </c>
    </row>
    <row r="989" spans="1:9" ht="18.75">
      <c r="A989" s="262">
        <v>803842</v>
      </c>
      <c r="B989" s="263" t="s">
        <v>931</v>
      </c>
      <c r="C989" s="263" t="s">
        <v>79</v>
      </c>
      <c r="D989" s="263" t="s">
        <v>333</v>
      </c>
      <c r="E989" s="263" t="s">
        <v>259</v>
      </c>
      <c r="F989" s="264">
        <v>33970</v>
      </c>
      <c r="G989" s="263" t="s">
        <v>549</v>
      </c>
      <c r="H989" s="263" t="s">
        <v>562</v>
      </c>
      <c r="I989" s="260" t="s">
        <v>711</v>
      </c>
    </row>
    <row r="990" spans="1:9" ht="18.75">
      <c r="A990" s="262">
        <v>803854</v>
      </c>
      <c r="B990" s="263" t="s">
        <v>932</v>
      </c>
      <c r="C990" s="263" t="s">
        <v>98</v>
      </c>
      <c r="D990" s="263" t="s">
        <v>720</v>
      </c>
      <c r="E990" s="263" t="s">
        <v>260</v>
      </c>
      <c r="F990" s="264"/>
      <c r="G990" s="263"/>
      <c r="H990" s="263" t="s">
        <v>562</v>
      </c>
      <c r="I990" s="260" t="s">
        <v>711</v>
      </c>
    </row>
    <row r="991" spans="1:9" ht="18.75">
      <c r="A991" s="262">
        <v>803855</v>
      </c>
      <c r="B991" s="263" t="s">
        <v>933</v>
      </c>
      <c r="C991" s="263" t="s">
        <v>79</v>
      </c>
      <c r="D991" s="263" t="s">
        <v>776</v>
      </c>
      <c r="E991" s="263" t="s">
        <v>259</v>
      </c>
      <c r="F991" s="264">
        <v>34126</v>
      </c>
      <c r="G991" s="263" t="s">
        <v>565</v>
      </c>
      <c r="H991" s="263" t="s">
        <v>562</v>
      </c>
      <c r="I991" s="260" t="s">
        <v>711</v>
      </c>
    </row>
    <row r="992" spans="1:9" ht="18.75">
      <c r="A992" s="262">
        <v>804182</v>
      </c>
      <c r="B992" s="263" t="s">
        <v>946</v>
      </c>
      <c r="C992" s="263" t="s">
        <v>947</v>
      </c>
      <c r="D992" s="263" t="s">
        <v>948</v>
      </c>
      <c r="E992" s="263" t="s">
        <v>260</v>
      </c>
      <c r="F992" s="264">
        <v>35143</v>
      </c>
      <c r="G992" s="263" t="s">
        <v>569</v>
      </c>
      <c r="H992" s="263" t="s">
        <v>562</v>
      </c>
      <c r="I992" s="260" t="s">
        <v>711</v>
      </c>
    </row>
    <row r="993" spans="1:21" ht="18.75">
      <c r="A993" s="262">
        <v>804219</v>
      </c>
      <c r="B993" s="263" t="s">
        <v>951</v>
      </c>
      <c r="C993" s="263" t="s">
        <v>81</v>
      </c>
      <c r="D993" s="263" t="s">
        <v>364</v>
      </c>
      <c r="E993" s="263" t="s">
        <v>259</v>
      </c>
      <c r="F993" s="270">
        <v>35068</v>
      </c>
      <c r="G993" s="263" t="s">
        <v>651</v>
      </c>
      <c r="H993" s="263" t="s">
        <v>562</v>
      </c>
      <c r="I993" s="260" t="s">
        <v>711</v>
      </c>
    </row>
    <row r="994" spans="1:21" ht="18.75">
      <c r="A994" s="262">
        <v>804368</v>
      </c>
      <c r="B994" s="263" t="s">
        <v>958</v>
      </c>
      <c r="C994" s="263" t="s">
        <v>239</v>
      </c>
      <c r="D994" s="263" t="s">
        <v>335</v>
      </c>
      <c r="E994" s="263" t="s">
        <v>259</v>
      </c>
      <c r="F994" s="264">
        <v>34505</v>
      </c>
      <c r="G994" s="263" t="s">
        <v>549</v>
      </c>
      <c r="H994" s="263" t="s">
        <v>562</v>
      </c>
      <c r="I994" s="260" t="s">
        <v>711</v>
      </c>
    </row>
    <row r="995" spans="1:21" ht="18.75">
      <c r="A995" s="262">
        <v>804385</v>
      </c>
      <c r="B995" s="263" t="s">
        <v>959</v>
      </c>
      <c r="C995" s="263" t="s">
        <v>104</v>
      </c>
      <c r="D995" s="263" t="s">
        <v>960</v>
      </c>
      <c r="E995" s="263" t="s">
        <v>259</v>
      </c>
      <c r="F995" s="270"/>
      <c r="G995" s="263">
        <v>0</v>
      </c>
      <c r="H995" s="263" t="s">
        <v>562</v>
      </c>
      <c r="I995" s="260" t="s">
        <v>711</v>
      </c>
      <c r="S995" s="260">
        <v>569</v>
      </c>
      <c r="T995" s="261">
        <v>43860</v>
      </c>
      <c r="U995" s="260">
        <v>11500</v>
      </c>
    </row>
    <row r="996" spans="1:21" ht="18.75">
      <c r="A996" s="262">
        <v>804417</v>
      </c>
      <c r="B996" s="263" t="s">
        <v>961</v>
      </c>
      <c r="C996" s="265" t="s">
        <v>143</v>
      </c>
      <c r="D996" s="265" t="s">
        <v>962</v>
      </c>
      <c r="E996" s="265" t="s">
        <v>259</v>
      </c>
      <c r="F996" s="270">
        <v>34344</v>
      </c>
      <c r="G996" s="263" t="s">
        <v>551</v>
      </c>
      <c r="H996" s="263" t="s">
        <v>562</v>
      </c>
      <c r="I996" s="260" t="s">
        <v>711</v>
      </c>
    </row>
    <row r="997" spans="1:21" ht="18.75">
      <c r="A997" s="262">
        <v>804418</v>
      </c>
      <c r="B997" s="263" t="s">
        <v>963</v>
      </c>
      <c r="C997" s="263" t="s">
        <v>104</v>
      </c>
      <c r="D997" s="263" t="s">
        <v>964</v>
      </c>
      <c r="E997" s="263" t="s">
        <v>259</v>
      </c>
      <c r="F997" s="264">
        <v>31256</v>
      </c>
      <c r="G997" s="263"/>
      <c r="H997" s="263" t="s">
        <v>673</v>
      </c>
      <c r="I997" s="260" t="s">
        <v>711</v>
      </c>
    </row>
    <row r="998" spans="1:21" ht="18.75">
      <c r="A998" s="262">
        <v>804469</v>
      </c>
      <c r="B998" s="263" t="s">
        <v>970</v>
      </c>
      <c r="C998" s="263" t="s">
        <v>891</v>
      </c>
      <c r="D998" s="263" t="s">
        <v>464</v>
      </c>
      <c r="E998" s="263" t="s">
        <v>259</v>
      </c>
      <c r="F998" s="264">
        <v>34630</v>
      </c>
      <c r="G998" s="263" t="s">
        <v>549</v>
      </c>
      <c r="H998" s="263" t="s">
        <v>562</v>
      </c>
      <c r="I998" s="260" t="s">
        <v>711</v>
      </c>
    </row>
    <row r="999" spans="1:21" ht="18.75">
      <c r="A999" s="262">
        <v>804563</v>
      </c>
      <c r="B999" s="263" t="s">
        <v>977</v>
      </c>
      <c r="C999" s="263" t="s">
        <v>130</v>
      </c>
      <c r="D999" s="263" t="s">
        <v>345</v>
      </c>
      <c r="E999" s="263" t="s">
        <v>260</v>
      </c>
      <c r="F999" s="270" t="s">
        <v>5256</v>
      </c>
      <c r="G999" s="263" t="s">
        <v>549</v>
      </c>
      <c r="H999" s="263" t="s">
        <v>562</v>
      </c>
      <c r="I999" s="260" t="s">
        <v>711</v>
      </c>
    </row>
    <row r="1000" spans="1:21" ht="18.75">
      <c r="A1000" s="262">
        <v>804594</v>
      </c>
      <c r="B1000" s="263" t="s">
        <v>980</v>
      </c>
      <c r="C1000" s="265" t="s">
        <v>118</v>
      </c>
      <c r="D1000" s="265" t="s">
        <v>377</v>
      </c>
      <c r="E1000" s="265" t="s">
        <v>259</v>
      </c>
      <c r="F1000" s="264">
        <v>31809</v>
      </c>
      <c r="G1000" s="263" t="s">
        <v>5257</v>
      </c>
      <c r="H1000" s="263" t="s">
        <v>562</v>
      </c>
      <c r="I1000" s="260" t="s">
        <v>711</v>
      </c>
    </row>
    <row r="1001" spans="1:21" ht="18.75">
      <c r="A1001" s="262">
        <v>804615</v>
      </c>
      <c r="B1001" s="263" t="s">
        <v>982</v>
      </c>
      <c r="C1001" s="263" t="s">
        <v>119</v>
      </c>
      <c r="D1001" s="263" t="s">
        <v>377</v>
      </c>
      <c r="E1001" s="263" t="s">
        <v>260</v>
      </c>
      <c r="F1001" s="264">
        <v>32509</v>
      </c>
      <c r="G1001" s="263" t="s">
        <v>5258</v>
      </c>
      <c r="H1001" s="263" t="s">
        <v>562</v>
      </c>
      <c r="I1001" s="260" t="s">
        <v>711</v>
      </c>
    </row>
    <row r="1002" spans="1:21" ht="18.75">
      <c r="A1002" s="262">
        <v>804636</v>
      </c>
      <c r="B1002" s="263" t="s">
        <v>986</v>
      </c>
      <c r="C1002" s="263" t="s">
        <v>810</v>
      </c>
      <c r="D1002" s="263" t="s">
        <v>381</v>
      </c>
      <c r="E1002" s="263" t="s">
        <v>260</v>
      </c>
      <c r="F1002" s="270">
        <v>32646</v>
      </c>
      <c r="G1002" s="263" t="s">
        <v>549</v>
      </c>
      <c r="H1002" s="263" t="s">
        <v>562</v>
      </c>
      <c r="I1002" s="260" t="s">
        <v>711</v>
      </c>
    </row>
    <row r="1003" spans="1:21" ht="18.75">
      <c r="A1003" s="269">
        <v>804780</v>
      </c>
      <c r="B1003" s="263" t="s">
        <v>998</v>
      </c>
      <c r="C1003" s="269" t="s">
        <v>171</v>
      </c>
      <c r="D1003" s="269" t="s">
        <v>870</v>
      </c>
      <c r="E1003" s="269" t="s">
        <v>259</v>
      </c>
      <c r="F1003" s="270">
        <v>34550</v>
      </c>
      <c r="G1003" s="267" t="s">
        <v>5232</v>
      </c>
      <c r="H1003" s="263" t="s">
        <v>562</v>
      </c>
      <c r="I1003" s="260" t="s">
        <v>711</v>
      </c>
    </row>
    <row r="1004" spans="1:21" ht="18.75">
      <c r="A1004" s="262">
        <v>804793</v>
      </c>
      <c r="B1004" s="263" t="s">
        <v>999</v>
      </c>
      <c r="C1004" s="263" t="s">
        <v>118</v>
      </c>
      <c r="D1004" s="263" t="s">
        <v>487</v>
      </c>
      <c r="E1004" s="263" t="s">
        <v>259</v>
      </c>
      <c r="F1004" s="264">
        <v>35065</v>
      </c>
      <c r="G1004" s="263" t="s">
        <v>560</v>
      </c>
      <c r="H1004" s="263" t="s">
        <v>562</v>
      </c>
      <c r="I1004" s="260" t="s">
        <v>711</v>
      </c>
    </row>
    <row r="1005" spans="1:21" ht="18.75">
      <c r="A1005" s="269">
        <v>804808</v>
      </c>
      <c r="B1005" s="263" t="s">
        <v>1002</v>
      </c>
      <c r="C1005" s="269" t="s">
        <v>1003</v>
      </c>
      <c r="D1005" s="269" t="s">
        <v>1004</v>
      </c>
      <c r="E1005" s="269" t="s">
        <v>259</v>
      </c>
      <c r="F1005" s="270">
        <v>30317</v>
      </c>
      <c r="G1005" s="267" t="s">
        <v>549</v>
      </c>
      <c r="H1005" s="263" t="s">
        <v>562</v>
      </c>
      <c r="I1005" s="260" t="s">
        <v>711</v>
      </c>
    </row>
    <row r="1006" spans="1:21" ht="18.75">
      <c r="A1006" s="262">
        <v>804827</v>
      </c>
      <c r="B1006" s="263" t="s">
        <v>1006</v>
      </c>
      <c r="C1006" s="263" t="s">
        <v>1007</v>
      </c>
      <c r="D1006" s="263" t="s">
        <v>389</v>
      </c>
      <c r="E1006" s="263" t="s">
        <v>259</v>
      </c>
      <c r="F1006" s="264">
        <v>33239</v>
      </c>
      <c r="G1006" s="263" t="s">
        <v>549</v>
      </c>
      <c r="H1006" s="263" t="s">
        <v>562</v>
      </c>
      <c r="I1006" s="260" t="s">
        <v>711</v>
      </c>
    </row>
    <row r="1007" spans="1:21" ht="18.75">
      <c r="A1007" s="262">
        <v>804851</v>
      </c>
      <c r="B1007" s="263" t="s">
        <v>1009</v>
      </c>
      <c r="C1007" s="263" t="s">
        <v>80</v>
      </c>
      <c r="D1007" s="263" t="s">
        <v>484</v>
      </c>
      <c r="E1007" s="263" t="s">
        <v>259</v>
      </c>
      <c r="F1007" s="264">
        <v>34505</v>
      </c>
      <c r="G1007" s="263" t="s">
        <v>549</v>
      </c>
      <c r="H1007" s="263" t="s">
        <v>562</v>
      </c>
      <c r="I1007" s="260" t="s">
        <v>711</v>
      </c>
    </row>
    <row r="1008" spans="1:21" ht="18.75">
      <c r="A1008" s="262">
        <v>804864</v>
      </c>
      <c r="B1008" s="263" t="s">
        <v>1013</v>
      </c>
      <c r="C1008" s="263" t="s">
        <v>392</v>
      </c>
      <c r="D1008" s="263" t="s">
        <v>1014</v>
      </c>
      <c r="E1008" s="263" t="s">
        <v>260</v>
      </c>
      <c r="F1008" s="264">
        <v>33351</v>
      </c>
      <c r="G1008" s="263" t="s">
        <v>549</v>
      </c>
      <c r="H1008" s="263" t="s">
        <v>562</v>
      </c>
      <c r="I1008" s="260" t="s">
        <v>711</v>
      </c>
    </row>
    <row r="1009" spans="1:21" ht="18.75">
      <c r="A1009" s="262">
        <v>804922</v>
      </c>
      <c r="B1009" s="263" t="s">
        <v>1021</v>
      </c>
      <c r="C1009" s="262" t="s">
        <v>511</v>
      </c>
      <c r="D1009" s="262" t="s">
        <v>422</v>
      </c>
      <c r="E1009" s="263" t="s">
        <v>259</v>
      </c>
      <c r="F1009" s="264">
        <v>31462</v>
      </c>
      <c r="G1009" s="263" t="s">
        <v>549</v>
      </c>
      <c r="H1009" s="263" t="s">
        <v>562</v>
      </c>
      <c r="I1009" s="260" t="s">
        <v>711</v>
      </c>
    </row>
    <row r="1010" spans="1:21" ht="18.75">
      <c r="A1010" s="262">
        <v>804978</v>
      </c>
      <c r="B1010" s="263" t="s">
        <v>1032</v>
      </c>
      <c r="C1010" s="263" t="s">
        <v>77</v>
      </c>
      <c r="D1010" s="263" t="s">
        <v>1033</v>
      </c>
      <c r="E1010" s="263" t="s">
        <v>260</v>
      </c>
      <c r="F1010" s="264">
        <v>34867</v>
      </c>
      <c r="G1010" s="263" t="s">
        <v>632</v>
      </c>
      <c r="H1010" s="263" t="s">
        <v>673</v>
      </c>
      <c r="I1010" s="260" t="s">
        <v>711</v>
      </c>
    </row>
    <row r="1011" spans="1:21" ht="18.75">
      <c r="A1011" s="262">
        <v>804992</v>
      </c>
      <c r="B1011" s="263" t="s">
        <v>1037</v>
      </c>
      <c r="C1011" s="263" t="s">
        <v>1038</v>
      </c>
      <c r="D1011" s="263" t="s">
        <v>1039</v>
      </c>
      <c r="E1011" s="263" t="s">
        <v>259</v>
      </c>
      <c r="F1011" s="264">
        <v>35017</v>
      </c>
      <c r="G1011" s="263" t="s">
        <v>5271</v>
      </c>
      <c r="H1011" s="263" t="s">
        <v>562</v>
      </c>
      <c r="I1011" s="260" t="s">
        <v>711</v>
      </c>
    </row>
    <row r="1012" spans="1:21" ht="18.75">
      <c r="A1012" s="262">
        <v>805026</v>
      </c>
      <c r="B1012" s="263" t="s">
        <v>1053</v>
      </c>
      <c r="C1012" s="265" t="s">
        <v>77</v>
      </c>
      <c r="D1012" s="265" t="s">
        <v>331</v>
      </c>
      <c r="E1012" s="265" t="s">
        <v>260</v>
      </c>
      <c r="F1012" s="264">
        <v>34888</v>
      </c>
      <c r="G1012" s="263" t="s">
        <v>613</v>
      </c>
      <c r="H1012" s="263" t="s">
        <v>562</v>
      </c>
      <c r="I1012" s="260" t="s">
        <v>711</v>
      </c>
    </row>
    <row r="1013" spans="1:21" ht="18.75">
      <c r="A1013" s="262">
        <v>805041</v>
      </c>
      <c r="B1013" s="263" t="s">
        <v>1058</v>
      </c>
      <c r="C1013" s="265" t="s">
        <v>95</v>
      </c>
      <c r="D1013" s="265" t="s">
        <v>1059</v>
      </c>
      <c r="E1013" s="265" t="s">
        <v>260</v>
      </c>
      <c r="F1013" s="264">
        <v>32509</v>
      </c>
      <c r="G1013" s="263" t="s">
        <v>625</v>
      </c>
      <c r="H1013" s="263" t="s">
        <v>562</v>
      </c>
      <c r="I1013" s="260" t="s">
        <v>711</v>
      </c>
      <c r="S1013" s="260">
        <v>4521</v>
      </c>
      <c r="T1013" s="261">
        <v>43829</v>
      </c>
      <c r="U1013" s="260">
        <v>15000</v>
      </c>
    </row>
    <row r="1014" spans="1:21" ht="18.75">
      <c r="A1014" s="262">
        <v>805047</v>
      </c>
      <c r="B1014" s="263" t="s">
        <v>1062</v>
      </c>
      <c r="C1014" s="263" t="s">
        <v>140</v>
      </c>
      <c r="D1014" s="263" t="s">
        <v>332</v>
      </c>
      <c r="E1014" s="263" t="s">
        <v>260</v>
      </c>
      <c r="F1014" s="264">
        <v>1998</v>
      </c>
      <c r="G1014" s="263" t="s">
        <v>549</v>
      </c>
      <c r="H1014" s="263" t="s">
        <v>562</v>
      </c>
      <c r="I1014" s="260" t="s">
        <v>711</v>
      </c>
    </row>
    <row r="1015" spans="1:21" ht="18.75">
      <c r="A1015" s="262">
        <v>805104</v>
      </c>
      <c r="B1015" s="263" t="s">
        <v>1071</v>
      </c>
      <c r="C1015" s="265" t="s">
        <v>132</v>
      </c>
      <c r="D1015" s="265" t="s">
        <v>329</v>
      </c>
      <c r="E1015" s="265" t="s">
        <v>259</v>
      </c>
      <c r="F1015" s="264">
        <v>31233</v>
      </c>
      <c r="G1015" s="263" t="s">
        <v>5278</v>
      </c>
      <c r="H1015" s="263" t="s">
        <v>562</v>
      </c>
      <c r="I1015" s="260" t="s">
        <v>711</v>
      </c>
    </row>
    <row r="1016" spans="1:21" ht="18.75">
      <c r="A1016" s="262">
        <v>805130</v>
      </c>
      <c r="B1016" s="263" t="s">
        <v>1074</v>
      </c>
      <c r="C1016" s="263" t="s">
        <v>1075</v>
      </c>
      <c r="D1016" s="263" t="s">
        <v>422</v>
      </c>
      <c r="E1016" s="263" t="s">
        <v>259</v>
      </c>
      <c r="F1016" s="270"/>
      <c r="G1016" s="263">
        <v>0</v>
      </c>
      <c r="H1016" s="263" t="s">
        <v>562</v>
      </c>
      <c r="I1016" s="260" t="s">
        <v>711</v>
      </c>
    </row>
    <row r="1017" spans="1:21" ht="18.75">
      <c r="A1017" s="262">
        <v>805160</v>
      </c>
      <c r="B1017" s="263" t="s">
        <v>1077</v>
      </c>
      <c r="C1017" s="265" t="s">
        <v>237</v>
      </c>
      <c r="D1017" s="265" t="s">
        <v>422</v>
      </c>
      <c r="E1017" s="265" t="s">
        <v>260</v>
      </c>
      <c r="F1017" s="264">
        <v>35091</v>
      </c>
      <c r="G1017" s="263" t="s">
        <v>612</v>
      </c>
      <c r="H1017" s="263" t="s">
        <v>562</v>
      </c>
      <c r="I1017" s="260" t="s">
        <v>711</v>
      </c>
    </row>
    <row r="1018" spans="1:21" ht="18.75">
      <c r="A1018" s="262">
        <v>805175</v>
      </c>
      <c r="B1018" s="263" t="s">
        <v>1081</v>
      </c>
      <c r="C1018" s="265" t="s">
        <v>133</v>
      </c>
      <c r="D1018" s="265" t="s">
        <v>387</v>
      </c>
      <c r="E1018" s="265" t="s">
        <v>260</v>
      </c>
      <c r="F1018" s="264" t="s">
        <v>5280</v>
      </c>
      <c r="G1018" s="263" t="s">
        <v>549</v>
      </c>
      <c r="H1018" s="263" t="s">
        <v>562</v>
      </c>
      <c r="I1018" s="260" t="s">
        <v>711</v>
      </c>
    </row>
    <row r="1019" spans="1:21" ht="18.75">
      <c r="A1019" s="262">
        <v>805188</v>
      </c>
      <c r="B1019" s="263" t="s">
        <v>1084</v>
      </c>
      <c r="C1019" s="263" t="s">
        <v>75</v>
      </c>
      <c r="D1019" s="263" t="s">
        <v>1085</v>
      </c>
      <c r="E1019" s="263" t="s">
        <v>259</v>
      </c>
      <c r="F1019" s="270">
        <v>34988</v>
      </c>
      <c r="G1019" s="263" t="s">
        <v>549</v>
      </c>
      <c r="H1019" s="263" t="s">
        <v>562</v>
      </c>
      <c r="I1019" s="260" t="s">
        <v>711</v>
      </c>
    </row>
    <row r="1020" spans="1:21" ht="18.75">
      <c r="A1020" s="262">
        <v>805201</v>
      </c>
      <c r="B1020" s="263" t="s">
        <v>1093</v>
      </c>
      <c r="C1020" s="263" t="s">
        <v>83</v>
      </c>
      <c r="D1020" s="263" t="s">
        <v>431</v>
      </c>
      <c r="E1020" s="263" t="s">
        <v>260</v>
      </c>
      <c r="F1020" s="264">
        <v>35261</v>
      </c>
      <c r="G1020" s="263" t="s">
        <v>549</v>
      </c>
      <c r="H1020" s="263" t="s">
        <v>562</v>
      </c>
      <c r="I1020" s="260" t="s">
        <v>711</v>
      </c>
    </row>
    <row r="1021" spans="1:21" ht="18.75">
      <c r="A1021" s="262">
        <v>805202</v>
      </c>
      <c r="B1021" s="263" t="s">
        <v>1094</v>
      </c>
      <c r="C1021" s="263" t="s">
        <v>1095</v>
      </c>
      <c r="D1021" s="263" t="s">
        <v>905</v>
      </c>
      <c r="E1021" s="263" t="s">
        <v>259</v>
      </c>
      <c r="F1021" s="270">
        <v>33579</v>
      </c>
      <c r="G1021" s="263" t="s">
        <v>549</v>
      </c>
      <c r="H1021" s="263" t="s">
        <v>562</v>
      </c>
      <c r="I1021" s="260" t="s">
        <v>711</v>
      </c>
    </row>
    <row r="1022" spans="1:21" ht="18.75">
      <c r="A1022" s="269">
        <v>805215</v>
      </c>
      <c r="B1022" s="263" t="s">
        <v>1099</v>
      </c>
      <c r="C1022" s="269" t="s">
        <v>169</v>
      </c>
      <c r="D1022" s="269" t="s">
        <v>1100</v>
      </c>
      <c r="E1022" s="269" t="s">
        <v>259</v>
      </c>
      <c r="F1022" s="270">
        <v>31260</v>
      </c>
      <c r="G1022" s="267" t="s">
        <v>5281</v>
      </c>
      <c r="H1022" s="263" t="s">
        <v>562</v>
      </c>
      <c r="I1022" s="260" t="s">
        <v>711</v>
      </c>
    </row>
    <row r="1023" spans="1:21" ht="18.75">
      <c r="A1023" s="262">
        <v>805220</v>
      </c>
      <c r="B1023" s="263" t="s">
        <v>1101</v>
      </c>
      <c r="C1023" s="263" t="s">
        <v>164</v>
      </c>
      <c r="D1023" s="263" t="s">
        <v>841</v>
      </c>
      <c r="E1023" s="263" t="s">
        <v>259</v>
      </c>
      <c r="F1023" s="264"/>
      <c r="G1023" s="263"/>
      <c r="H1023" s="263" t="s">
        <v>562</v>
      </c>
      <c r="I1023" s="260" t="s">
        <v>711</v>
      </c>
    </row>
    <row r="1024" spans="1:21" ht="18.75">
      <c r="A1024" s="262">
        <v>805297</v>
      </c>
      <c r="B1024" s="263" t="s">
        <v>1113</v>
      </c>
      <c r="C1024" s="265" t="s">
        <v>79</v>
      </c>
      <c r="D1024" s="265" t="s">
        <v>445</v>
      </c>
      <c r="E1024" s="265" t="s">
        <v>260</v>
      </c>
      <c r="F1024" s="264">
        <v>35222</v>
      </c>
      <c r="G1024" s="263" t="s">
        <v>612</v>
      </c>
      <c r="H1024" s="263" t="s">
        <v>562</v>
      </c>
      <c r="I1024" s="260" t="s">
        <v>711</v>
      </c>
    </row>
    <row r="1025" spans="1:9" ht="18.75">
      <c r="A1025" s="262">
        <v>805323</v>
      </c>
      <c r="B1025" s="263" t="s">
        <v>1121</v>
      </c>
      <c r="C1025" s="263" t="s">
        <v>129</v>
      </c>
      <c r="D1025" s="266" t="s">
        <v>1122</v>
      </c>
      <c r="E1025" s="263" t="s">
        <v>260</v>
      </c>
      <c r="F1025" s="266">
        <v>31552</v>
      </c>
      <c r="G1025" s="266" t="s">
        <v>5285</v>
      </c>
      <c r="H1025" s="263" t="s">
        <v>673</v>
      </c>
      <c r="I1025" s="260" t="s">
        <v>711</v>
      </c>
    </row>
    <row r="1026" spans="1:9" ht="18.75">
      <c r="A1026" s="262">
        <v>805336</v>
      </c>
      <c r="B1026" s="263" t="s">
        <v>1123</v>
      </c>
      <c r="C1026" s="265" t="s">
        <v>1124</v>
      </c>
      <c r="D1026" s="265" t="s">
        <v>1010</v>
      </c>
      <c r="E1026" s="265" t="s">
        <v>260</v>
      </c>
      <c r="F1026" s="264">
        <v>35095</v>
      </c>
      <c r="G1026" s="263" t="s">
        <v>549</v>
      </c>
      <c r="H1026" s="263" t="s">
        <v>562</v>
      </c>
      <c r="I1026" s="260" t="s">
        <v>711</v>
      </c>
    </row>
    <row r="1027" spans="1:9" ht="18.75">
      <c r="A1027" s="262">
        <v>805356</v>
      </c>
      <c r="B1027" s="263" t="s">
        <v>1129</v>
      </c>
      <c r="C1027" s="263" t="s">
        <v>110</v>
      </c>
      <c r="D1027" s="263" t="s">
        <v>1130</v>
      </c>
      <c r="E1027" s="263" t="s">
        <v>259</v>
      </c>
      <c r="F1027" s="264">
        <v>34492</v>
      </c>
      <c r="G1027" s="263" t="s">
        <v>549</v>
      </c>
      <c r="H1027" s="263" t="s">
        <v>562</v>
      </c>
      <c r="I1027" s="260" t="s">
        <v>711</v>
      </c>
    </row>
    <row r="1028" spans="1:9" ht="18.75">
      <c r="A1028" s="262">
        <v>805437</v>
      </c>
      <c r="B1028" s="263" t="s">
        <v>1134</v>
      </c>
      <c r="C1028" s="263" t="s">
        <v>1135</v>
      </c>
      <c r="D1028" s="263" t="s">
        <v>1136</v>
      </c>
      <c r="E1028" s="263" t="s">
        <v>260</v>
      </c>
      <c r="F1028" s="264">
        <v>34267</v>
      </c>
      <c r="G1028" s="263" t="s">
        <v>5288</v>
      </c>
      <c r="H1028" s="263" t="s">
        <v>562</v>
      </c>
      <c r="I1028" s="260" t="s">
        <v>711</v>
      </c>
    </row>
    <row r="1029" spans="1:9" ht="18.75">
      <c r="A1029" s="262">
        <v>805459</v>
      </c>
      <c r="B1029" s="263" t="s">
        <v>1140</v>
      </c>
      <c r="C1029" s="263" t="s">
        <v>1141</v>
      </c>
      <c r="D1029" s="263" t="s">
        <v>1142</v>
      </c>
      <c r="E1029" s="263" t="s">
        <v>260</v>
      </c>
      <c r="F1029" s="264">
        <v>33494</v>
      </c>
      <c r="G1029" s="263" t="s">
        <v>612</v>
      </c>
      <c r="H1029" s="263" t="s">
        <v>562</v>
      </c>
      <c r="I1029" s="260" t="s">
        <v>711</v>
      </c>
    </row>
    <row r="1030" spans="1:9" ht="18.75">
      <c r="A1030" s="262">
        <v>805521</v>
      </c>
      <c r="B1030" s="263" t="s">
        <v>1149</v>
      </c>
      <c r="C1030" s="265" t="s">
        <v>1150</v>
      </c>
      <c r="D1030" s="265" t="s">
        <v>952</v>
      </c>
      <c r="E1030" s="265" t="s">
        <v>259</v>
      </c>
      <c r="F1030" s="264">
        <v>31168</v>
      </c>
      <c r="G1030" s="263" t="s">
        <v>664</v>
      </c>
      <c r="H1030" s="263" t="s">
        <v>562</v>
      </c>
      <c r="I1030" s="260" t="s">
        <v>711</v>
      </c>
    </row>
    <row r="1031" spans="1:9" ht="18.75">
      <c r="A1031" s="262">
        <v>805528</v>
      </c>
      <c r="B1031" s="263" t="s">
        <v>1152</v>
      </c>
      <c r="C1031" s="263" t="s">
        <v>79</v>
      </c>
      <c r="D1031" s="263" t="s">
        <v>425</v>
      </c>
      <c r="E1031" s="263" t="s">
        <v>260</v>
      </c>
      <c r="F1031" s="264"/>
      <c r="G1031" s="263" t="s">
        <v>5290</v>
      </c>
      <c r="H1031" s="263" t="s">
        <v>562</v>
      </c>
      <c r="I1031" s="260" t="s">
        <v>711</v>
      </c>
    </row>
    <row r="1032" spans="1:9" ht="18.75">
      <c r="A1032" s="262">
        <v>805554</v>
      </c>
      <c r="B1032" s="263" t="s">
        <v>1155</v>
      </c>
      <c r="C1032" s="263" t="s">
        <v>116</v>
      </c>
      <c r="D1032" s="263" t="s">
        <v>377</v>
      </c>
      <c r="E1032" s="263" t="s">
        <v>259</v>
      </c>
      <c r="F1032" s="264">
        <v>33896</v>
      </c>
      <c r="G1032" s="263" t="s">
        <v>549</v>
      </c>
      <c r="H1032" s="263" t="s">
        <v>562</v>
      </c>
      <c r="I1032" s="260" t="s">
        <v>711</v>
      </c>
    </row>
    <row r="1033" spans="1:9" ht="18.75">
      <c r="A1033" s="262">
        <v>805595</v>
      </c>
      <c r="B1033" s="263" t="s">
        <v>1157</v>
      </c>
      <c r="C1033" s="263" t="s">
        <v>864</v>
      </c>
      <c r="D1033" s="263" t="s">
        <v>1158</v>
      </c>
      <c r="E1033" s="263" t="s">
        <v>259</v>
      </c>
      <c r="F1033" s="264">
        <v>34700</v>
      </c>
      <c r="G1033" s="263" t="s">
        <v>617</v>
      </c>
      <c r="H1033" s="263" t="s">
        <v>562</v>
      </c>
      <c r="I1033" s="260" t="s">
        <v>711</v>
      </c>
    </row>
    <row r="1034" spans="1:9" ht="18.75">
      <c r="A1034" s="262">
        <v>805646</v>
      </c>
      <c r="B1034" s="263" t="s">
        <v>1165</v>
      </c>
      <c r="C1034" s="263" t="s">
        <v>906</v>
      </c>
      <c r="D1034" s="263" t="s">
        <v>351</v>
      </c>
      <c r="E1034" s="263" t="s">
        <v>259</v>
      </c>
      <c r="F1034" s="264"/>
      <c r="G1034" s="263"/>
      <c r="H1034" s="263" t="s">
        <v>562</v>
      </c>
      <c r="I1034" s="260" t="s">
        <v>711</v>
      </c>
    </row>
    <row r="1035" spans="1:9" ht="18.75">
      <c r="A1035" s="262">
        <v>805693</v>
      </c>
      <c r="B1035" s="263" t="s">
        <v>1177</v>
      </c>
      <c r="C1035" s="263" t="s">
        <v>175</v>
      </c>
      <c r="D1035" s="263" t="s">
        <v>1080</v>
      </c>
      <c r="E1035" s="263" t="s">
        <v>260</v>
      </c>
      <c r="F1035" s="264">
        <v>32509</v>
      </c>
      <c r="G1035" s="263" t="s">
        <v>549</v>
      </c>
      <c r="H1035" s="263" t="s">
        <v>562</v>
      </c>
      <c r="I1035" s="260" t="s">
        <v>711</v>
      </c>
    </row>
    <row r="1036" spans="1:9" ht="18.75">
      <c r="A1036" s="262">
        <v>805724</v>
      </c>
      <c r="B1036" s="263" t="s">
        <v>1183</v>
      </c>
      <c r="C1036" s="263" t="s">
        <v>708</v>
      </c>
      <c r="D1036" s="263" t="s">
        <v>361</v>
      </c>
      <c r="E1036" s="263" t="s">
        <v>259</v>
      </c>
      <c r="F1036" s="270">
        <v>31641</v>
      </c>
      <c r="G1036" s="263" t="s">
        <v>549</v>
      </c>
      <c r="H1036" s="263" t="s">
        <v>562</v>
      </c>
      <c r="I1036" s="260" t="s">
        <v>711</v>
      </c>
    </row>
    <row r="1037" spans="1:9" ht="18.75">
      <c r="A1037" s="262">
        <v>805727</v>
      </c>
      <c r="B1037" s="263" t="s">
        <v>1184</v>
      </c>
      <c r="C1037" s="263" t="s">
        <v>118</v>
      </c>
      <c r="D1037" s="263" t="s">
        <v>331</v>
      </c>
      <c r="E1037" s="263" t="s">
        <v>259</v>
      </c>
      <c r="F1037" s="264">
        <v>30164</v>
      </c>
      <c r="G1037" s="263" t="s">
        <v>549</v>
      </c>
      <c r="H1037" s="263" t="s">
        <v>562</v>
      </c>
      <c r="I1037" s="260" t="s">
        <v>711</v>
      </c>
    </row>
    <row r="1038" spans="1:9" ht="18.75">
      <c r="A1038" s="262">
        <v>805763</v>
      </c>
      <c r="B1038" s="263" t="s">
        <v>1187</v>
      </c>
      <c r="C1038" s="263" t="s">
        <v>81</v>
      </c>
      <c r="D1038" s="263" t="s">
        <v>505</v>
      </c>
      <c r="E1038" s="263" t="s">
        <v>259</v>
      </c>
      <c r="F1038" s="264">
        <v>32480</v>
      </c>
      <c r="G1038" s="263" t="s">
        <v>551</v>
      </c>
      <c r="H1038" s="263" t="s">
        <v>673</v>
      </c>
      <c r="I1038" s="260" t="s">
        <v>711</v>
      </c>
    </row>
    <row r="1039" spans="1:9" ht="18.75">
      <c r="A1039" s="262">
        <v>805775</v>
      </c>
      <c r="B1039" s="263" t="s">
        <v>1189</v>
      </c>
      <c r="C1039" s="263" t="s">
        <v>242</v>
      </c>
      <c r="D1039" s="263" t="s">
        <v>758</v>
      </c>
      <c r="E1039" s="263" t="s">
        <v>260</v>
      </c>
      <c r="F1039" s="264">
        <v>34403</v>
      </c>
      <c r="G1039" s="263" t="s">
        <v>624</v>
      </c>
      <c r="H1039" s="263" t="s">
        <v>562</v>
      </c>
      <c r="I1039" s="260" t="s">
        <v>711</v>
      </c>
    </row>
    <row r="1040" spans="1:9" ht="18.75">
      <c r="A1040" s="262">
        <v>805787</v>
      </c>
      <c r="B1040" s="263" t="s">
        <v>1190</v>
      </c>
      <c r="C1040" s="263" t="s">
        <v>109</v>
      </c>
      <c r="D1040" s="263" t="s">
        <v>350</v>
      </c>
      <c r="E1040" s="263" t="s">
        <v>260</v>
      </c>
      <c r="F1040" s="264">
        <v>35065</v>
      </c>
      <c r="G1040" s="263" t="s">
        <v>549</v>
      </c>
      <c r="H1040" s="263" t="s">
        <v>562</v>
      </c>
      <c r="I1040" s="260" t="s">
        <v>711</v>
      </c>
    </row>
    <row r="1041" spans="1:21" ht="18.75">
      <c r="A1041" s="262">
        <v>805807</v>
      </c>
      <c r="B1041" s="263" t="s">
        <v>1193</v>
      </c>
      <c r="C1041" s="263" t="s">
        <v>1194</v>
      </c>
      <c r="D1041" s="263" t="s">
        <v>371</v>
      </c>
      <c r="E1041" s="263" t="s">
        <v>260</v>
      </c>
      <c r="F1041" s="264">
        <v>31680</v>
      </c>
      <c r="G1041" s="263" t="s">
        <v>549</v>
      </c>
      <c r="H1041" s="263" t="s">
        <v>562</v>
      </c>
      <c r="I1041" s="260" t="s">
        <v>711</v>
      </c>
    </row>
    <row r="1042" spans="1:21" ht="18.75">
      <c r="A1042" s="262">
        <v>805829</v>
      </c>
      <c r="B1042" s="263" t="s">
        <v>1196</v>
      </c>
      <c r="C1042" s="262" t="s">
        <v>123</v>
      </c>
      <c r="D1042" s="262" t="s">
        <v>393</v>
      </c>
      <c r="E1042" s="263" t="s">
        <v>260</v>
      </c>
      <c r="F1042" s="264">
        <v>32480</v>
      </c>
      <c r="G1042" s="263" t="s">
        <v>549</v>
      </c>
      <c r="H1042" s="263" t="s">
        <v>562</v>
      </c>
      <c r="I1042" s="260" t="s">
        <v>711</v>
      </c>
    </row>
    <row r="1043" spans="1:21" ht="18.75">
      <c r="A1043" s="262">
        <v>805836</v>
      </c>
      <c r="B1043" s="263" t="s">
        <v>1197</v>
      </c>
      <c r="C1043" s="265" t="s">
        <v>156</v>
      </c>
      <c r="D1043" s="265" t="s">
        <v>369</v>
      </c>
      <c r="E1043" s="265" t="s">
        <v>260</v>
      </c>
      <c r="F1043" s="264">
        <v>34984</v>
      </c>
      <c r="G1043" s="263" t="s">
        <v>549</v>
      </c>
      <c r="H1043" s="263" t="s">
        <v>562</v>
      </c>
      <c r="I1043" s="260" t="s">
        <v>711</v>
      </c>
    </row>
    <row r="1044" spans="1:21" ht="18.75">
      <c r="A1044" s="262">
        <v>805853</v>
      </c>
      <c r="B1044" s="263" t="s">
        <v>1198</v>
      </c>
      <c r="C1044" s="263" t="s">
        <v>1199</v>
      </c>
      <c r="D1044" s="263" t="s">
        <v>1200</v>
      </c>
      <c r="E1044" s="263" t="s">
        <v>260</v>
      </c>
      <c r="F1044" s="264">
        <v>34908</v>
      </c>
      <c r="G1044" s="263" t="s">
        <v>549</v>
      </c>
      <c r="H1044" s="263" t="s">
        <v>562</v>
      </c>
      <c r="I1044" s="260" t="s">
        <v>711</v>
      </c>
    </row>
    <row r="1045" spans="1:21" ht="18.75">
      <c r="A1045" s="262">
        <v>805891</v>
      </c>
      <c r="B1045" s="263" t="s">
        <v>1206</v>
      </c>
      <c r="C1045" s="263" t="s">
        <v>759</v>
      </c>
      <c r="D1045" s="263" t="s">
        <v>1207</v>
      </c>
      <c r="E1045" s="263" t="s">
        <v>260</v>
      </c>
      <c r="F1045" s="264">
        <v>35578</v>
      </c>
      <c r="G1045" s="263" t="s">
        <v>5300</v>
      </c>
      <c r="H1045" s="263" t="s">
        <v>562</v>
      </c>
      <c r="I1045" s="260" t="s">
        <v>711</v>
      </c>
      <c r="S1045" s="260">
        <v>211</v>
      </c>
      <c r="T1045" s="261">
        <v>43843</v>
      </c>
      <c r="U1045" s="260">
        <v>13000</v>
      </c>
    </row>
    <row r="1046" spans="1:21" ht="18.75">
      <c r="A1046" s="262">
        <v>805903</v>
      </c>
      <c r="B1046" s="263" t="s">
        <v>1208</v>
      </c>
      <c r="C1046" s="263" t="s">
        <v>1209</v>
      </c>
      <c r="D1046" s="263" t="s">
        <v>1210</v>
      </c>
      <c r="E1046" s="263" t="s">
        <v>260</v>
      </c>
      <c r="F1046" s="264">
        <v>29864</v>
      </c>
      <c r="G1046" s="263" t="s">
        <v>5301</v>
      </c>
      <c r="H1046" s="263" t="s">
        <v>562</v>
      </c>
      <c r="I1046" s="260" t="s">
        <v>711</v>
      </c>
      <c r="S1046" s="260">
        <v>832</v>
      </c>
      <c r="T1046" s="261">
        <v>43881</v>
      </c>
      <c r="U1046" s="260">
        <v>24500</v>
      </c>
    </row>
    <row r="1047" spans="1:21" ht="18.75">
      <c r="A1047" s="262">
        <v>805908</v>
      </c>
      <c r="B1047" s="263" t="s">
        <v>1211</v>
      </c>
      <c r="C1047" s="263" t="s">
        <v>160</v>
      </c>
      <c r="D1047" s="263" t="s">
        <v>452</v>
      </c>
      <c r="E1047" s="263" t="s">
        <v>259</v>
      </c>
      <c r="F1047" s="270">
        <v>34045</v>
      </c>
      <c r="G1047" s="263" t="s">
        <v>549</v>
      </c>
      <c r="H1047" s="263" t="s">
        <v>562</v>
      </c>
      <c r="I1047" s="260" t="s">
        <v>711</v>
      </c>
    </row>
    <row r="1048" spans="1:21" ht="18.75">
      <c r="A1048" s="262">
        <v>805911</v>
      </c>
      <c r="B1048" s="263" t="s">
        <v>1212</v>
      </c>
      <c r="C1048" s="263" t="s">
        <v>77</v>
      </c>
      <c r="D1048" s="263" t="s">
        <v>948</v>
      </c>
      <c r="E1048" s="263" t="s">
        <v>259</v>
      </c>
      <c r="F1048" s="270" t="s">
        <v>5302</v>
      </c>
      <c r="G1048" s="263" t="s">
        <v>549</v>
      </c>
      <c r="H1048" s="263" t="s">
        <v>562</v>
      </c>
      <c r="I1048" s="260" t="s">
        <v>711</v>
      </c>
    </row>
    <row r="1049" spans="1:21" ht="18.75">
      <c r="A1049" s="262">
        <v>805967</v>
      </c>
      <c r="B1049" s="263" t="s">
        <v>1220</v>
      </c>
      <c r="C1049" s="265" t="s">
        <v>1008</v>
      </c>
      <c r="D1049" s="265" t="s">
        <v>936</v>
      </c>
      <c r="E1049" s="265" t="s">
        <v>259</v>
      </c>
      <c r="F1049" s="264">
        <v>34885</v>
      </c>
      <c r="G1049" s="263" t="s">
        <v>549</v>
      </c>
      <c r="H1049" s="263" t="s">
        <v>562</v>
      </c>
      <c r="I1049" s="260" t="s">
        <v>711</v>
      </c>
    </row>
    <row r="1050" spans="1:21" ht="18.75">
      <c r="A1050" s="262">
        <v>805987</v>
      </c>
      <c r="B1050" s="263" t="s">
        <v>1224</v>
      </c>
      <c r="C1050" s="263" t="s">
        <v>221</v>
      </c>
      <c r="D1050" s="263" t="s">
        <v>331</v>
      </c>
      <c r="E1050" s="263" t="s">
        <v>259</v>
      </c>
      <c r="F1050" s="270"/>
      <c r="G1050" s="263">
        <v>0</v>
      </c>
      <c r="H1050" s="263" t="s">
        <v>562</v>
      </c>
      <c r="I1050" s="260" t="s">
        <v>711</v>
      </c>
    </row>
    <row r="1051" spans="1:21" ht="18.75">
      <c r="A1051" s="262">
        <v>806026</v>
      </c>
      <c r="B1051" s="263" t="s">
        <v>1230</v>
      </c>
      <c r="C1051" s="263" t="s">
        <v>1231</v>
      </c>
      <c r="D1051" s="263" t="s">
        <v>353</v>
      </c>
      <c r="E1051" s="263" t="s">
        <v>259</v>
      </c>
      <c r="F1051" s="264">
        <v>34725</v>
      </c>
      <c r="G1051" s="263" t="s">
        <v>612</v>
      </c>
      <c r="H1051" s="263" t="s">
        <v>562</v>
      </c>
      <c r="I1051" s="260" t="s">
        <v>711</v>
      </c>
    </row>
    <row r="1052" spans="1:21" ht="18.75">
      <c r="A1052" s="262">
        <v>806046</v>
      </c>
      <c r="B1052" s="263" t="s">
        <v>1233</v>
      </c>
      <c r="C1052" s="263" t="s">
        <v>117</v>
      </c>
      <c r="D1052" s="263" t="s">
        <v>391</v>
      </c>
      <c r="E1052" s="263" t="s">
        <v>259</v>
      </c>
      <c r="F1052" s="270">
        <v>32170</v>
      </c>
      <c r="G1052" s="263" t="s">
        <v>549</v>
      </c>
      <c r="H1052" s="263" t="s">
        <v>562</v>
      </c>
      <c r="I1052" s="260" t="s">
        <v>711</v>
      </c>
    </row>
    <row r="1053" spans="1:21" ht="18.75">
      <c r="A1053" s="269">
        <v>806059</v>
      </c>
      <c r="B1053" s="263" t="s">
        <v>1236</v>
      </c>
      <c r="C1053" s="269" t="s">
        <v>142</v>
      </c>
      <c r="D1053" s="269" t="s">
        <v>496</v>
      </c>
      <c r="E1053" s="269" t="s">
        <v>259</v>
      </c>
      <c r="F1053" s="270" t="s">
        <v>5304</v>
      </c>
      <c r="G1053" s="267" t="s">
        <v>549</v>
      </c>
      <c r="H1053" s="267" t="s">
        <v>6021</v>
      </c>
      <c r="I1053" s="260" t="s">
        <v>711</v>
      </c>
    </row>
    <row r="1054" spans="1:21" ht="18.75">
      <c r="A1054" s="262">
        <v>806071</v>
      </c>
      <c r="B1054" s="263" t="s">
        <v>1237</v>
      </c>
      <c r="C1054" s="263" t="s">
        <v>115</v>
      </c>
      <c r="D1054" s="263" t="s">
        <v>1238</v>
      </c>
      <c r="E1054" s="263" t="s">
        <v>259</v>
      </c>
      <c r="F1054" s="270" t="s">
        <v>5305</v>
      </c>
      <c r="G1054" s="263" t="s">
        <v>549</v>
      </c>
      <c r="H1054" s="263" t="s">
        <v>562</v>
      </c>
      <c r="I1054" s="260" t="s">
        <v>711</v>
      </c>
    </row>
    <row r="1055" spans="1:21" ht="18.75">
      <c r="A1055" s="262">
        <v>806129</v>
      </c>
      <c r="B1055" s="263" t="s">
        <v>1243</v>
      </c>
      <c r="C1055" s="263" t="s">
        <v>191</v>
      </c>
      <c r="D1055" s="263" t="s">
        <v>1244</v>
      </c>
      <c r="E1055" s="263" t="s">
        <v>259</v>
      </c>
      <c r="F1055" s="264">
        <v>35431</v>
      </c>
      <c r="G1055" s="263" t="s">
        <v>549</v>
      </c>
      <c r="H1055" s="263" t="s">
        <v>562</v>
      </c>
      <c r="I1055" s="260" t="s">
        <v>711</v>
      </c>
    </row>
    <row r="1056" spans="1:21" ht="18.75">
      <c r="A1056" s="262">
        <v>806142</v>
      </c>
      <c r="B1056" s="263" t="s">
        <v>1247</v>
      </c>
      <c r="C1056" s="263" t="s">
        <v>84</v>
      </c>
      <c r="D1056" s="263" t="s">
        <v>369</v>
      </c>
      <c r="E1056" s="263" t="s">
        <v>259</v>
      </c>
      <c r="F1056" s="264">
        <v>34648</v>
      </c>
      <c r="G1056" s="263" t="s">
        <v>549</v>
      </c>
      <c r="H1056" s="263" t="s">
        <v>562</v>
      </c>
      <c r="I1056" s="260" t="s">
        <v>711</v>
      </c>
    </row>
    <row r="1057" spans="1:21" ht="18.75">
      <c r="A1057" s="262">
        <v>806180</v>
      </c>
      <c r="B1057" s="263" t="s">
        <v>1251</v>
      </c>
      <c r="C1057" s="263" t="s">
        <v>171</v>
      </c>
      <c r="D1057" s="263" t="s">
        <v>377</v>
      </c>
      <c r="E1057" s="263" t="s">
        <v>260</v>
      </c>
      <c r="F1057" s="270">
        <v>32502</v>
      </c>
      <c r="G1057" s="263" t="s">
        <v>549</v>
      </c>
      <c r="H1057" s="263" t="s">
        <v>562</v>
      </c>
      <c r="I1057" s="260" t="s">
        <v>711</v>
      </c>
    </row>
    <row r="1058" spans="1:21" ht="18.75">
      <c r="A1058" s="262">
        <v>806238</v>
      </c>
      <c r="B1058" s="263" t="s">
        <v>1260</v>
      </c>
      <c r="C1058" s="263" t="s">
        <v>95</v>
      </c>
      <c r="D1058" s="263" t="s">
        <v>526</v>
      </c>
      <c r="E1058" s="263" t="s">
        <v>260</v>
      </c>
      <c r="F1058" s="264">
        <v>34714</v>
      </c>
      <c r="G1058" s="263" t="s">
        <v>612</v>
      </c>
      <c r="H1058" s="263" t="s">
        <v>562</v>
      </c>
      <c r="I1058" s="260" t="s">
        <v>711</v>
      </c>
    </row>
    <row r="1059" spans="1:21" ht="18.75">
      <c r="A1059" s="262">
        <v>806242</v>
      </c>
      <c r="B1059" s="263" t="s">
        <v>1263</v>
      </c>
      <c r="C1059" s="265" t="s">
        <v>79</v>
      </c>
      <c r="D1059" s="265" t="s">
        <v>459</v>
      </c>
      <c r="E1059" s="265" t="s">
        <v>259</v>
      </c>
      <c r="F1059" s="264">
        <v>34468</v>
      </c>
      <c r="G1059" s="263" t="s">
        <v>549</v>
      </c>
      <c r="H1059" s="263" t="s">
        <v>562</v>
      </c>
      <c r="I1059" s="260" t="s">
        <v>711</v>
      </c>
    </row>
    <row r="1060" spans="1:21" ht="18.75">
      <c r="A1060" s="262">
        <v>806258</v>
      </c>
      <c r="B1060" s="263" t="s">
        <v>1264</v>
      </c>
      <c r="C1060" s="263" t="s">
        <v>130</v>
      </c>
      <c r="D1060" s="263" t="s">
        <v>331</v>
      </c>
      <c r="E1060" s="263" t="s">
        <v>260</v>
      </c>
      <c r="F1060" s="264">
        <v>33974</v>
      </c>
      <c r="G1060" s="263" t="s">
        <v>5308</v>
      </c>
      <c r="H1060" s="263" t="s">
        <v>562</v>
      </c>
      <c r="I1060" s="260" t="s">
        <v>711</v>
      </c>
    </row>
    <row r="1061" spans="1:21" ht="18.75">
      <c r="A1061" s="262">
        <v>806309</v>
      </c>
      <c r="B1061" s="263" t="s">
        <v>1269</v>
      </c>
      <c r="C1061" s="263" t="s">
        <v>144</v>
      </c>
      <c r="D1061" s="263" t="s">
        <v>1270</v>
      </c>
      <c r="E1061" s="263" t="s">
        <v>259</v>
      </c>
      <c r="F1061" s="264" t="s">
        <v>5310</v>
      </c>
      <c r="G1061" s="263" t="s">
        <v>549</v>
      </c>
      <c r="H1061" s="263" t="s">
        <v>562</v>
      </c>
      <c r="I1061" s="260" t="s">
        <v>711</v>
      </c>
    </row>
    <row r="1062" spans="1:21" ht="18.75">
      <c r="A1062" s="262">
        <v>806345</v>
      </c>
      <c r="B1062" s="263" t="s">
        <v>1273</v>
      </c>
      <c r="C1062" s="265" t="s">
        <v>110</v>
      </c>
      <c r="D1062" s="265" t="s">
        <v>996</v>
      </c>
      <c r="E1062" s="265" t="s">
        <v>260</v>
      </c>
      <c r="F1062" s="264">
        <v>33629</v>
      </c>
      <c r="G1062" s="263" t="s">
        <v>549</v>
      </c>
      <c r="H1062" s="263" t="s">
        <v>562</v>
      </c>
      <c r="I1062" s="260" t="s">
        <v>711</v>
      </c>
    </row>
    <row r="1063" spans="1:21" ht="18.75">
      <c r="A1063" s="262">
        <v>806371</v>
      </c>
      <c r="B1063" s="263" t="s">
        <v>1277</v>
      </c>
      <c r="C1063" s="263" t="s">
        <v>840</v>
      </c>
      <c r="D1063" s="263" t="s">
        <v>1201</v>
      </c>
      <c r="E1063" s="263" t="s">
        <v>260</v>
      </c>
      <c r="F1063" s="264">
        <v>33604</v>
      </c>
      <c r="G1063" s="263" t="s">
        <v>549</v>
      </c>
      <c r="H1063" s="263" t="s">
        <v>562</v>
      </c>
      <c r="I1063" s="260" t="s">
        <v>711</v>
      </c>
    </row>
    <row r="1064" spans="1:21" ht="18.75">
      <c r="A1064" s="269">
        <v>806379</v>
      </c>
      <c r="B1064" s="263" t="s">
        <v>1278</v>
      </c>
      <c r="C1064" s="269" t="s">
        <v>740</v>
      </c>
      <c r="D1064" s="269" t="s">
        <v>448</v>
      </c>
      <c r="E1064" s="269" t="s">
        <v>259</v>
      </c>
      <c r="F1064" s="270" t="s">
        <v>5313</v>
      </c>
      <c r="G1064" s="267" t="s">
        <v>569</v>
      </c>
      <c r="H1064" s="263" t="s">
        <v>562</v>
      </c>
      <c r="I1064" s="260" t="s">
        <v>711</v>
      </c>
    </row>
    <row r="1065" spans="1:21" ht="18.75">
      <c r="A1065" s="262">
        <v>806383</v>
      </c>
      <c r="B1065" s="263" t="s">
        <v>1279</v>
      </c>
      <c r="C1065" s="263" t="s">
        <v>871</v>
      </c>
      <c r="D1065" s="263" t="s">
        <v>1167</v>
      </c>
      <c r="E1065" s="263" t="s">
        <v>259</v>
      </c>
      <c r="F1065" s="264">
        <v>27182</v>
      </c>
      <c r="G1065" s="263" t="s">
        <v>549</v>
      </c>
      <c r="H1065" s="263" t="s">
        <v>673</v>
      </c>
      <c r="I1065" s="260" t="s">
        <v>711</v>
      </c>
    </row>
    <row r="1066" spans="1:21" ht="18.75">
      <c r="A1066" s="262">
        <v>806395</v>
      </c>
      <c r="B1066" s="263" t="s">
        <v>1283</v>
      </c>
      <c r="C1066" s="263" t="s">
        <v>191</v>
      </c>
      <c r="D1066" s="263" t="s">
        <v>1284</v>
      </c>
      <c r="E1066" s="263" t="s">
        <v>259</v>
      </c>
      <c r="F1066" s="270"/>
      <c r="G1066" s="263" t="s">
        <v>612</v>
      </c>
      <c r="H1066" s="263" t="s">
        <v>562</v>
      </c>
      <c r="I1066" s="260" t="s">
        <v>711</v>
      </c>
    </row>
    <row r="1067" spans="1:21" ht="18.75">
      <c r="A1067" s="262">
        <v>806548</v>
      </c>
      <c r="B1067" s="263" t="s">
        <v>1298</v>
      </c>
      <c r="C1067" s="265" t="s">
        <v>702</v>
      </c>
      <c r="D1067" s="265" t="s">
        <v>1030</v>
      </c>
      <c r="E1067" s="265" t="s">
        <v>259</v>
      </c>
      <c r="F1067" s="264">
        <v>29952</v>
      </c>
      <c r="G1067" s="263" t="s">
        <v>549</v>
      </c>
      <c r="H1067" s="263" t="s">
        <v>562</v>
      </c>
      <c r="I1067" s="260" t="s">
        <v>711</v>
      </c>
    </row>
    <row r="1068" spans="1:21" ht="18.75">
      <c r="A1068" s="262">
        <v>806644</v>
      </c>
      <c r="B1068" s="263" t="s">
        <v>1314</v>
      </c>
      <c r="C1068" s="265" t="s">
        <v>116</v>
      </c>
      <c r="D1068" s="265" t="s">
        <v>703</v>
      </c>
      <c r="E1068" s="265" t="s">
        <v>259</v>
      </c>
      <c r="F1068" s="264">
        <v>35618</v>
      </c>
      <c r="G1068" s="263" t="s">
        <v>615</v>
      </c>
      <c r="H1068" s="263" t="s">
        <v>562</v>
      </c>
      <c r="I1068" s="260" t="s">
        <v>711</v>
      </c>
    </row>
    <row r="1069" spans="1:21" ht="18.75">
      <c r="A1069" s="262">
        <v>806646</v>
      </c>
      <c r="B1069" s="263" t="s">
        <v>1315</v>
      </c>
      <c r="C1069" s="263" t="s">
        <v>146</v>
      </c>
      <c r="D1069" s="263" t="s">
        <v>394</v>
      </c>
      <c r="E1069" s="263" t="s">
        <v>259</v>
      </c>
      <c r="F1069" s="264">
        <v>35067</v>
      </c>
      <c r="G1069" s="263" t="s">
        <v>549</v>
      </c>
      <c r="H1069" s="263" t="s">
        <v>562</v>
      </c>
      <c r="I1069" s="260" t="s">
        <v>711</v>
      </c>
    </row>
    <row r="1070" spans="1:21" ht="18.75">
      <c r="A1070" s="262">
        <v>806660</v>
      </c>
      <c r="B1070" s="263" t="s">
        <v>1317</v>
      </c>
      <c r="C1070" s="265" t="s">
        <v>1318</v>
      </c>
      <c r="D1070" s="265" t="s">
        <v>345</v>
      </c>
      <c r="E1070" s="265" t="s">
        <v>259</v>
      </c>
      <c r="F1070" s="264">
        <v>30682</v>
      </c>
      <c r="G1070" s="263" t="s">
        <v>549</v>
      </c>
      <c r="H1070" s="263" t="s">
        <v>562</v>
      </c>
      <c r="I1070" s="260" t="s">
        <v>711</v>
      </c>
      <c r="S1070" s="260">
        <v>68</v>
      </c>
      <c r="T1070" s="261">
        <v>43837</v>
      </c>
      <c r="U1070" s="260">
        <v>10000</v>
      </c>
    </row>
    <row r="1071" spans="1:21" ht="18.75">
      <c r="A1071" s="269">
        <v>806707</v>
      </c>
      <c r="B1071" s="263" t="s">
        <v>1324</v>
      </c>
      <c r="C1071" s="269" t="s">
        <v>239</v>
      </c>
      <c r="D1071" s="269" t="s">
        <v>358</v>
      </c>
      <c r="E1071" s="269" t="s">
        <v>259</v>
      </c>
      <c r="F1071" s="270">
        <v>35217</v>
      </c>
      <c r="G1071" s="267" t="s">
        <v>549</v>
      </c>
      <c r="H1071" s="263" t="s">
        <v>562</v>
      </c>
      <c r="I1071" s="260" t="s">
        <v>711</v>
      </c>
    </row>
    <row r="1072" spans="1:21" ht="18.75">
      <c r="A1072" s="262">
        <v>806709</v>
      </c>
      <c r="B1072" s="263" t="s">
        <v>1325</v>
      </c>
      <c r="C1072" s="263" t="s">
        <v>79</v>
      </c>
      <c r="D1072" s="263" t="s">
        <v>727</v>
      </c>
      <c r="E1072" s="263" t="s">
        <v>259</v>
      </c>
      <c r="F1072" s="264">
        <v>34921</v>
      </c>
      <c r="G1072" s="263" t="s">
        <v>5323</v>
      </c>
      <c r="H1072" s="263" t="s">
        <v>562</v>
      </c>
      <c r="I1072" s="260" t="s">
        <v>711</v>
      </c>
    </row>
    <row r="1073" spans="1:21" ht="18.75">
      <c r="A1073" s="262">
        <v>806714</v>
      </c>
      <c r="B1073" s="263" t="s">
        <v>1326</v>
      </c>
      <c r="C1073" s="263" t="s">
        <v>82</v>
      </c>
      <c r="D1073" s="263" t="s">
        <v>1327</v>
      </c>
      <c r="E1073" s="263" t="s">
        <v>260</v>
      </c>
      <c r="F1073" s="264">
        <v>34622</v>
      </c>
      <c r="G1073" s="263" t="s">
        <v>549</v>
      </c>
      <c r="H1073" s="263" t="s">
        <v>673</v>
      </c>
      <c r="I1073" s="260" t="s">
        <v>711</v>
      </c>
    </row>
    <row r="1074" spans="1:21" ht="18.75">
      <c r="A1074" s="262">
        <v>806737</v>
      </c>
      <c r="B1074" s="263" t="s">
        <v>1333</v>
      </c>
      <c r="C1074" s="263" t="s">
        <v>79</v>
      </c>
      <c r="D1074" s="263" t="s">
        <v>944</v>
      </c>
      <c r="E1074" s="263" t="s">
        <v>259</v>
      </c>
      <c r="F1074" s="264">
        <v>35551</v>
      </c>
      <c r="G1074" s="263" t="s">
        <v>559</v>
      </c>
      <c r="H1074" s="263" t="s">
        <v>562</v>
      </c>
      <c r="I1074" s="260" t="s">
        <v>711</v>
      </c>
    </row>
    <row r="1075" spans="1:21" ht="18.75">
      <c r="A1075" s="262">
        <v>806747</v>
      </c>
      <c r="B1075" s="263" t="s">
        <v>1334</v>
      </c>
      <c r="C1075" s="263" t="s">
        <v>1335</v>
      </c>
      <c r="D1075" s="263" t="s">
        <v>384</v>
      </c>
      <c r="E1075" s="263" t="s">
        <v>260</v>
      </c>
      <c r="F1075" s="264">
        <v>33521</v>
      </c>
      <c r="G1075" s="263" t="s">
        <v>549</v>
      </c>
      <c r="H1075" s="263" t="s">
        <v>562</v>
      </c>
      <c r="I1075" s="260" t="s">
        <v>711</v>
      </c>
    </row>
    <row r="1076" spans="1:21" ht="18.75">
      <c r="A1076" s="262">
        <v>806751</v>
      </c>
      <c r="B1076" s="263" t="s">
        <v>1336</v>
      </c>
      <c r="C1076" s="265" t="s">
        <v>1295</v>
      </c>
      <c r="D1076" s="265" t="s">
        <v>381</v>
      </c>
      <c r="E1076" s="265" t="s">
        <v>260</v>
      </c>
      <c r="F1076" s="264">
        <v>33239</v>
      </c>
      <c r="G1076" s="263" t="s">
        <v>549</v>
      </c>
      <c r="H1076" s="263" t="s">
        <v>562</v>
      </c>
      <c r="I1076" s="260" t="s">
        <v>711</v>
      </c>
    </row>
    <row r="1077" spans="1:21" ht="18.75">
      <c r="A1077" s="262">
        <v>806755</v>
      </c>
      <c r="B1077" s="263" t="s">
        <v>1337</v>
      </c>
      <c r="C1077" s="265" t="s">
        <v>1338</v>
      </c>
      <c r="D1077" s="265" t="s">
        <v>343</v>
      </c>
      <c r="E1077" s="265" t="s">
        <v>260</v>
      </c>
      <c r="F1077" s="264">
        <v>36161</v>
      </c>
      <c r="G1077" s="263" t="s">
        <v>549</v>
      </c>
      <c r="H1077" s="263" t="s">
        <v>562</v>
      </c>
      <c r="I1077" s="260" t="s">
        <v>711</v>
      </c>
    </row>
    <row r="1078" spans="1:21" ht="18.75">
      <c r="A1078" s="262">
        <v>806761</v>
      </c>
      <c r="B1078" s="263" t="s">
        <v>1340</v>
      </c>
      <c r="C1078" s="265" t="s">
        <v>110</v>
      </c>
      <c r="D1078" s="265" t="s">
        <v>373</v>
      </c>
      <c r="E1078" s="265" t="s">
        <v>260</v>
      </c>
      <c r="F1078" s="264">
        <v>36434</v>
      </c>
      <c r="G1078" s="263" t="s">
        <v>5212</v>
      </c>
      <c r="H1078" s="263" t="s">
        <v>562</v>
      </c>
      <c r="I1078" s="260" t="s">
        <v>711</v>
      </c>
    </row>
    <row r="1079" spans="1:21" ht="18.75">
      <c r="A1079" s="262">
        <v>806764</v>
      </c>
      <c r="B1079" s="263" t="s">
        <v>1341</v>
      </c>
      <c r="C1079" s="263" t="s">
        <v>79</v>
      </c>
      <c r="D1079" s="263" t="s">
        <v>1342</v>
      </c>
      <c r="E1079" s="263" t="s">
        <v>260</v>
      </c>
      <c r="F1079" s="264">
        <v>34644</v>
      </c>
      <c r="G1079" s="263" t="s">
        <v>549</v>
      </c>
      <c r="H1079" s="263" t="s">
        <v>562</v>
      </c>
      <c r="I1079" s="260" t="s">
        <v>711</v>
      </c>
      <c r="S1079" s="260">
        <v>797</v>
      </c>
      <c r="T1079" s="261">
        <v>43880</v>
      </c>
      <c r="U1079" s="260">
        <v>10000</v>
      </c>
    </row>
    <row r="1080" spans="1:21" ht="18.75">
      <c r="A1080" s="262">
        <v>806784</v>
      </c>
      <c r="B1080" s="263" t="s">
        <v>1344</v>
      </c>
      <c r="C1080" s="263" t="s">
        <v>1345</v>
      </c>
      <c r="D1080" s="263" t="s">
        <v>358</v>
      </c>
      <c r="E1080" s="263" t="s">
        <v>259</v>
      </c>
      <c r="F1080" s="264" t="s">
        <v>5324</v>
      </c>
      <c r="G1080" s="263" t="s">
        <v>549</v>
      </c>
      <c r="H1080" s="263" t="s">
        <v>562</v>
      </c>
      <c r="I1080" s="260" t="s">
        <v>711</v>
      </c>
      <c r="S1080" s="260">
        <v>362</v>
      </c>
      <c r="T1080" s="261">
        <v>43846</v>
      </c>
      <c r="U1080" s="260">
        <v>15000</v>
      </c>
    </row>
    <row r="1081" spans="1:21" ht="18.75">
      <c r="A1081" s="262">
        <v>806787</v>
      </c>
      <c r="B1081" s="263" t="s">
        <v>1346</v>
      </c>
      <c r="C1081" s="265" t="s">
        <v>242</v>
      </c>
      <c r="D1081" s="265" t="s">
        <v>340</v>
      </c>
      <c r="E1081" s="265" t="s">
        <v>259</v>
      </c>
      <c r="F1081" s="264">
        <v>35194</v>
      </c>
      <c r="G1081" s="263" t="s">
        <v>551</v>
      </c>
      <c r="H1081" s="263" t="s">
        <v>562</v>
      </c>
      <c r="I1081" s="260" t="s">
        <v>711</v>
      </c>
    </row>
    <row r="1082" spans="1:21" ht="18.75">
      <c r="A1082" s="262">
        <v>806793</v>
      </c>
      <c r="B1082" s="263" t="s">
        <v>1349</v>
      </c>
      <c r="C1082" s="263" t="s">
        <v>120</v>
      </c>
      <c r="D1082" s="263" t="s">
        <v>1350</v>
      </c>
      <c r="E1082" s="263" t="s">
        <v>260</v>
      </c>
      <c r="F1082" s="264">
        <v>35800</v>
      </c>
      <c r="G1082" s="263" t="s">
        <v>549</v>
      </c>
      <c r="H1082" s="263" t="s">
        <v>562</v>
      </c>
      <c r="I1082" s="260" t="s">
        <v>711</v>
      </c>
    </row>
    <row r="1083" spans="1:21" ht="18.75">
      <c r="A1083" s="262">
        <v>806805</v>
      </c>
      <c r="B1083" s="263" t="s">
        <v>1352</v>
      </c>
      <c r="C1083" s="263" t="s">
        <v>460</v>
      </c>
      <c r="D1083" s="263" t="s">
        <v>1353</v>
      </c>
      <c r="E1083" s="263" t="s">
        <v>259</v>
      </c>
      <c r="F1083" s="264">
        <v>34738</v>
      </c>
      <c r="G1083" s="263" t="s">
        <v>549</v>
      </c>
      <c r="H1083" s="263" t="s">
        <v>562</v>
      </c>
      <c r="I1083" s="260" t="s">
        <v>711</v>
      </c>
    </row>
    <row r="1084" spans="1:21" ht="18.75">
      <c r="A1084" s="262">
        <v>806820</v>
      </c>
      <c r="B1084" s="263" t="s">
        <v>1356</v>
      </c>
      <c r="C1084" s="263" t="s">
        <v>593</v>
      </c>
      <c r="D1084" s="263" t="s">
        <v>1357</v>
      </c>
      <c r="E1084" s="263" t="s">
        <v>260</v>
      </c>
      <c r="F1084" s="264">
        <v>33516</v>
      </c>
      <c r="G1084" s="263" t="s">
        <v>612</v>
      </c>
      <c r="H1084" s="263" t="s">
        <v>562</v>
      </c>
      <c r="I1084" s="260" t="s">
        <v>711</v>
      </c>
    </row>
    <row r="1085" spans="1:21" ht="18.75">
      <c r="A1085" s="262">
        <v>806832</v>
      </c>
      <c r="B1085" s="263" t="s">
        <v>1359</v>
      </c>
      <c r="C1085" s="263" t="s">
        <v>146</v>
      </c>
      <c r="D1085" s="263" t="s">
        <v>474</v>
      </c>
      <c r="E1085" s="263" t="s">
        <v>260</v>
      </c>
      <c r="F1085" s="264">
        <v>35896</v>
      </c>
      <c r="G1085" s="263" t="s">
        <v>549</v>
      </c>
      <c r="H1085" s="263" t="s">
        <v>562</v>
      </c>
      <c r="I1085" s="260" t="s">
        <v>711</v>
      </c>
    </row>
    <row r="1086" spans="1:21" ht="18.75">
      <c r="A1086" s="262">
        <v>806864</v>
      </c>
      <c r="B1086" s="263" t="s">
        <v>1364</v>
      </c>
      <c r="C1086" s="263" t="s">
        <v>1365</v>
      </c>
      <c r="D1086" s="263" t="s">
        <v>717</v>
      </c>
      <c r="E1086" s="263" t="s">
        <v>260</v>
      </c>
      <c r="F1086" s="264">
        <v>35796</v>
      </c>
      <c r="G1086" s="263" t="s">
        <v>612</v>
      </c>
      <c r="H1086" s="263" t="s">
        <v>562</v>
      </c>
      <c r="I1086" s="260" t="s">
        <v>711</v>
      </c>
    </row>
    <row r="1087" spans="1:21" ht="18.75">
      <c r="A1087" s="262">
        <v>806889</v>
      </c>
      <c r="B1087" s="263" t="s">
        <v>1370</v>
      </c>
      <c r="C1087" s="265" t="s">
        <v>140</v>
      </c>
      <c r="D1087" s="265" t="s">
        <v>463</v>
      </c>
      <c r="E1087" s="265" t="s">
        <v>260</v>
      </c>
      <c r="F1087" s="264">
        <v>33268</v>
      </c>
      <c r="G1087" s="263" t="s">
        <v>637</v>
      </c>
      <c r="H1087" s="263" t="s">
        <v>562</v>
      </c>
      <c r="I1087" s="260" t="s">
        <v>711</v>
      </c>
    </row>
    <row r="1088" spans="1:21" ht="18.75">
      <c r="A1088" s="262">
        <v>806890</v>
      </c>
      <c r="B1088" s="263" t="s">
        <v>1371</v>
      </c>
      <c r="C1088" s="263" t="s">
        <v>1323</v>
      </c>
      <c r="D1088" s="263" t="s">
        <v>485</v>
      </c>
      <c r="E1088" s="263" t="s">
        <v>260</v>
      </c>
      <c r="F1088" s="266">
        <v>30930</v>
      </c>
      <c r="G1088" s="266" t="s">
        <v>613</v>
      </c>
      <c r="H1088" s="263" t="s">
        <v>673</v>
      </c>
      <c r="I1088" s="260" t="s">
        <v>711</v>
      </c>
    </row>
    <row r="1089" spans="1:9" ht="18.75">
      <c r="A1089" s="262">
        <v>806892</v>
      </c>
      <c r="B1089" s="263" t="s">
        <v>1372</v>
      </c>
      <c r="C1089" s="263" t="s">
        <v>702</v>
      </c>
      <c r="D1089" s="263" t="s">
        <v>703</v>
      </c>
      <c r="E1089" s="263" t="s">
        <v>260</v>
      </c>
      <c r="F1089" s="264">
        <v>1997</v>
      </c>
      <c r="G1089" s="263" t="s">
        <v>549</v>
      </c>
      <c r="H1089" s="263" t="s">
        <v>562</v>
      </c>
      <c r="I1089" s="260" t="s">
        <v>711</v>
      </c>
    </row>
    <row r="1090" spans="1:9" ht="18.75">
      <c r="A1090" s="262">
        <v>806903</v>
      </c>
      <c r="B1090" s="263" t="s">
        <v>1373</v>
      </c>
      <c r="C1090" s="263" t="s">
        <v>1374</v>
      </c>
      <c r="D1090" s="263" t="s">
        <v>1322</v>
      </c>
      <c r="E1090" s="263" t="s">
        <v>260</v>
      </c>
      <c r="F1090" s="270">
        <v>35537</v>
      </c>
      <c r="G1090" s="263" t="s">
        <v>549</v>
      </c>
      <c r="H1090" s="263" t="s">
        <v>562</v>
      </c>
      <c r="I1090" s="260" t="s">
        <v>711</v>
      </c>
    </row>
    <row r="1091" spans="1:9" ht="18.75">
      <c r="A1091" s="262">
        <v>806908</v>
      </c>
      <c r="B1091" s="263" t="s">
        <v>1375</v>
      </c>
      <c r="C1091" s="263" t="s">
        <v>77</v>
      </c>
      <c r="D1091" s="263" t="s">
        <v>342</v>
      </c>
      <c r="E1091" s="265" t="s">
        <v>259</v>
      </c>
      <c r="F1091" s="266" t="s">
        <v>5327</v>
      </c>
      <c r="G1091" s="266" t="s">
        <v>549</v>
      </c>
      <c r="H1091" s="263" t="s">
        <v>673</v>
      </c>
      <c r="I1091" s="260" t="s">
        <v>711</v>
      </c>
    </row>
    <row r="1092" spans="1:9" ht="18.75">
      <c r="A1092" s="262">
        <v>806914</v>
      </c>
      <c r="B1092" s="263" t="s">
        <v>1377</v>
      </c>
      <c r="C1092" s="263" t="s">
        <v>138</v>
      </c>
      <c r="D1092" s="263" t="s">
        <v>1378</v>
      </c>
      <c r="E1092" s="263" t="s">
        <v>260</v>
      </c>
      <c r="F1092" s="264">
        <v>35506</v>
      </c>
      <c r="G1092" s="263" t="s">
        <v>569</v>
      </c>
      <c r="H1092" s="263" t="s">
        <v>562</v>
      </c>
      <c r="I1092" s="260" t="s">
        <v>711</v>
      </c>
    </row>
    <row r="1093" spans="1:9" ht="18.75">
      <c r="A1093" s="262">
        <v>806921</v>
      </c>
      <c r="B1093" s="263" t="s">
        <v>1382</v>
      </c>
      <c r="C1093" s="263" t="s">
        <v>1383</v>
      </c>
      <c r="D1093" s="263" t="s">
        <v>1384</v>
      </c>
      <c r="E1093" s="263" t="s">
        <v>259</v>
      </c>
      <c r="F1093" s="264">
        <v>36161</v>
      </c>
      <c r="G1093" s="263" t="s">
        <v>563</v>
      </c>
      <c r="H1093" s="263" t="s">
        <v>562</v>
      </c>
      <c r="I1093" s="260" t="s">
        <v>711</v>
      </c>
    </row>
    <row r="1094" spans="1:9" ht="18.75">
      <c r="A1094" s="263">
        <v>806929</v>
      </c>
      <c r="B1094" s="263" t="s">
        <v>1386</v>
      </c>
      <c r="C1094" s="268" t="s">
        <v>836</v>
      </c>
      <c r="D1094" s="268" t="s">
        <v>241</v>
      </c>
      <c r="E1094" s="268" t="s">
        <v>260</v>
      </c>
      <c r="F1094" s="270">
        <v>35796</v>
      </c>
      <c r="G1094" s="263" t="s">
        <v>5330</v>
      </c>
      <c r="H1094" s="263" t="s">
        <v>562</v>
      </c>
      <c r="I1094" s="260" t="s">
        <v>711</v>
      </c>
    </row>
    <row r="1095" spans="1:9" ht="18.75">
      <c r="A1095" s="262">
        <v>806943</v>
      </c>
      <c r="B1095" s="263" t="s">
        <v>1388</v>
      </c>
      <c r="C1095" s="263" t="s">
        <v>460</v>
      </c>
      <c r="D1095" s="263" t="s">
        <v>789</v>
      </c>
      <c r="E1095" s="263" t="s">
        <v>259</v>
      </c>
      <c r="F1095" s="266">
        <v>36145</v>
      </c>
      <c r="G1095" s="266" t="s">
        <v>549</v>
      </c>
      <c r="H1095" s="263" t="s">
        <v>674</v>
      </c>
      <c r="I1095" s="260" t="s">
        <v>711</v>
      </c>
    </row>
    <row r="1096" spans="1:9" ht="18.75">
      <c r="A1096" s="262">
        <v>806954</v>
      </c>
      <c r="B1096" s="263" t="s">
        <v>1391</v>
      </c>
      <c r="C1096" s="263" t="s">
        <v>988</v>
      </c>
      <c r="D1096" s="263" t="s">
        <v>1392</v>
      </c>
      <c r="E1096" s="263" t="s">
        <v>259</v>
      </c>
      <c r="F1096" s="264">
        <v>28583</v>
      </c>
      <c r="G1096" s="263" t="s">
        <v>549</v>
      </c>
      <c r="H1096" s="263" t="s">
        <v>562</v>
      </c>
      <c r="I1096" s="260" t="s">
        <v>711</v>
      </c>
    </row>
    <row r="1097" spans="1:9" ht="18.75">
      <c r="A1097" s="269">
        <v>806958</v>
      </c>
      <c r="B1097" s="263" t="s">
        <v>1394</v>
      </c>
      <c r="C1097" s="269" t="s">
        <v>1395</v>
      </c>
      <c r="D1097" s="269" t="s">
        <v>1396</v>
      </c>
      <c r="E1097" s="269" t="s">
        <v>259</v>
      </c>
      <c r="F1097" s="270">
        <v>1998</v>
      </c>
      <c r="G1097" s="267" t="s">
        <v>549</v>
      </c>
      <c r="H1097" s="263" t="s">
        <v>562</v>
      </c>
      <c r="I1097" s="260" t="s">
        <v>711</v>
      </c>
    </row>
    <row r="1098" spans="1:9" ht="18.75">
      <c r="A1098" s="262">
        <v>806961</v>
      </c>
      <c r="B1098" s="263" t="s">
        <v>1397</v>
      </c>
      <c r="C1098" s="263" t="s">
        <v>155</v>
      </c>
      <c r="D1098" s="263" t="s">
        <v>944</v>
      </c>
      <c r="E1098" s="263" t="s">
        <v>259</v>
      </c>
      <c r="F1098" s="264">
        <v>35116</v>
      </c>
      <c r="G1098" s="263" t="s">
        <v>569</v>
      </c>
      <c r="H1098" s="263" t="s">
        <v>562</v>
      </c>
      <c r="I1098" s="260" t="s">
        <v>711</v>
      </c>
    </row>
    <row r="1099" spans="1:9" ht="18.75">
      <c r="A1099" s="262">
        <v>806969</v>
      </c>
      <c r="B1099" s="263" t="s">
        <v>1399</v>
      </c>
      <c r="C1099" s="263" t="s">
        <v>162</v>
      </c>
      <c r="D1099" s="263" t="s">
        <v>510</v>
      </c>
      <c r="E1099" s="263" t="s">
        <v>259</v>
      </c>
      <c r="F1099" s="264"/>
      <c r="G1099" s="263" t="s">
        <v>559</v>
      </c>
      <c r="H1099" s="263" t="s">
        <v>562</v>
      </c>
      <c r="I1099" s="260" t="s">
        <v>711</v>
      </c>
    </row>
    <row r="1100" spans="1:9" ht="18.75">
      <c r="A1100" s="262">
        <v>806981</v>
      </c>
      <c r="B1100" s="263" t="s">
        <v>1401</v>
      </c>
      <c r="C1100" s="263" t="s">
        <v>79</v>
      </c>
      <c r="D1100" s="263" t="s">
        <v>369</v>
      </c>
      <c r="E1100" s="263" t="s">
        <v>259</v>
      </c>
      <c r="F1100" s="264">
        <v>34973</v>
      </c>
      <c r="G1100" s="263" t="s">
        <v>5259</v>
      </c>
      <c r="H1100" s="263" t="s">
        <v>674</v>
      </c>
      <c r="I1100" s="260" t="s">
        <v>711</v>
      </c>
    </row>
    <row r="1101" spans="1:9" ht="18.75">
      <c r="A1101" s="262">
        <v>806983</v>
      </c>
      <c r="B1101" s="263" t="s">
        <v>1402</v>
      </c>
      <c r="C1101" s="265" t="s">
        <v>153</v>
      </c>
      <c r="D1101" s="265" t="s">
        <v>1403</v>
      </c>
      <c r="E1101" s="265" t="s">
        <v>259</v>
      </c>
      <c r="F1101" s="264"/>
      <c r="G1101" s="263" t="s">
        <v>549</v>
      </c>
      <c r="H1101" s="263" t="s">
        <v>562</v>
      </c>
      <c r="I1101" s="260" t="s">
        <v>711</v>
      </c>
    </row>
    <row r="1102" spans="1:9" ht="18.75">
      <c r="A1102" s="262">
        <v>806989</v>
      </c>
      <c r="B1102" s="263" t="s">
        <v>1405</v>
      </c>
      <c r="C1102" s="263" t="s">
        <v>214</v>
      </c>
      <c r="D1102" s="263" t="s">
        <v>358</v>
      </c>
      <c r="E1102" s="263" t="s">
        <v>259</v>
      </c>
      <c r="F1102" s="264">
        <v>32417</v>
      </c>
      <c r="G1102" s="263" t="s">
        <v>5332</v>
      </c>
      <c r="H1102" s="263" t="s">
        <v>562</v>
      </c>
      <c r="I1102" s="260" t="s">
        <v>711</v>
      </c>
    </row>
    <row r="1103" spans="1:9" ht="18.75">
      <c r="A1103" s="262">
        <v>807038</v>
      </c>
      <c r="B1103" s="263" t="s">
        <v>1416</v>
      </c>
      <c r="C1103" s="263" t="s">
        <v>212</v>
      </c>
      <c r="D1103" s="263" t="s">
        <v>399</v>
      </c>
      <c r="E1103" s="263" t="s">
        <v>259</v>
      </c>
      <c r="F1103" s="264">
        <v>36031</v>
      </c>
      <c r="G1103" s="263" t="s">
        <v>569</v>
      </c>
      <c r="H1103" s="263" t="s">
        <v>562</v>
      </c>
      <c r="I1103" s="260" t="s">
        <v>711</v>
      </c>
    </row>
    <row r="1104" spans="1:9" ht="18.75">
      <c r="A1104" s="269">
        <v>807039</v>
      </c>
      <c r="B1104" s="263" t="s">
        <v>1417</v>
      </c>
      <c r="C1104" s="269" t="s">
        <v>1418</v>
      </c>
      <c r="D1104" s="269" t="s">
        <v>1255</v>
      </c>
      <c r="E1104" s="269" t="s">
        <v>260</v>
      </c>
      <c r="F1104" s="270" t="s">
        <v>5334</v>
      </c>
      <c r="G1104" s="267" t="s">
        <v>637</v>
      </c>
      <c r="H1104" s="263" t="s">
        <v>562</v>
      </c>
      <c r="I1104" s="260" t="s">
        <v>711</v>
      </c>
    </row>
    <row r="1105" spans="1:9" ht="18.75">
      <c r="A1105" s="262">
        <v>807058</v>
      </c>
      <c r="B1105" s="263" t="s">
        <v>1419</v>
      </c>
      <c r="C1105" s="265" t="s">
        <v>1420</v>
      </c>
      <c r="D1105" s="265" t="s">
        <v>1421</v>
      </c>
      <c r="E1105" s="265" t="s">
        <v>260</v>
      </c>
      <c r="F1105" s="264" t="s">
        <v>5335</v>
      </c>
      <c r="G1105" s="263" t="s">
        <v>5222</v>
      </c>
      <c r="H1105" s="263" t="s">
        <v>562</v>
      </c>
      <c r="I1105" s="260" t="s">
        <v>711</v>
      </c>
    </row>
    <row r="1106" spans="1:9" ht="18.75">
      <c r="A1106" s="262">
        <v>807063</v>
      </c>
      <c r="B1106" s="263" t="s">
        <v>1424</v>
      </c>
      <c r="C1106" s="263" t="s">
        <v>924</v>
      </c>
      <c r="D1106" s="263" t="s">
        <v>393</v>
      </c>
      <c r="E1106" s="263" t="s">
        <v>260</v>
      </c>
      <c r="F1106" s="264">
        <v>33256</v>
      </c>
      <c r="G1106" s="263" t="s">
        <v>549</v>
      </c>
      <c r="H1106" s="263" t="s">
        <v>562</v>
      </c>
      <c r="I1106" s="260" t="s">
        <v>711</v>
      </c>
    </row>
    <row r="1107" spans="1:9" ht="18.75">
      <c r="A1107" s="262">
        <v>807078</v>
      </c>
      <c r="B1107" s="263" t="s">
        <v>1429</v>
      </c>
      <c r="C1107" s="263" t="s">
        <v>219</v>
      </c>
      <c r="D1107" s="263" t="s">
        <v>361</v>
      </c>
      <c r="E1107" s="263" t="s">
        <v>260</v>
      </c>
      <c r="F1107" s="264">
        <v>35273</v>
      </c>
      <c r="G1107" s="263" t="s">
        <v>549</v>
      </c>
      <c r="H1107" s="263" t="s">
        <v>562</v>
      </c>
      <c r="I1107" s="260" t="s">
        <v>711</v>
      </c>
    </row>
    <row r="1108" spans="1:9" ht="18.75">
      <c r="A1108" s="269">
        <v>807088</v>
      </c>
      <c r="B1108" s="263" t="s">
        <v>1433</v>
      </c>
      <c r="C1108" s="269" t="s">
        <v>1181</v>
      </c>
      <c r="D1108" s="269" t="s">
        <v>340</v>
      </c>
      <c r="E1108" s="269" t="s">
        <v>260</v>
      </c>
      <c r="F1108" s="270" t="s">
        <v>5338</v>
      </c>
      <c r="G1108" s="267" t="s">
        <v>549</v>
      </c>
      <c r="H1108" s="263" t="s">
        <v>562</v>
      </c>
      <c r="I1108" s="260" t="s">
        <v>711</v>
      </c>
    </row>
    <row r="1109" spans="1:9" ht="18.75">
      <c r="A1109" s="262">
        <v>807089</v>
      </c>
      <c r="B1109" s="263" t="s">
        <v>1434</v>
      </c>
      <c r="C1109" s="263" t="s">
        <v>1435</v>
      </c>
      <c r="D1109" s="263" t="s">
        <v>404</v>
      </c>
      <c r="E1109" s="263" t="s">
        <v>260</v>
      </c>
      <c r="F1109" s="264">
        <v>36088</v>
      </c>
      <c r="G1109" s="263" t="s">
        <v>549</v>
      </c>
      <c r="H1109" s="263" t="s">
        <v>562</v>
      </c>
      <c r="I1109" s="260" t="s">
        <v>711</v>
      </c>
    </row>
    <row r="1110" spans="1:9" ht="18.75">
      <c r="A1110" s="262">
        <v>807093</v>
      </c>
      <c r="B1110" s="263" t="s">
        <v>1436</v>
      </c>
      <c r="C1110" s="263" t="s">
        <v>117</v>
      </c>
      <c r="D1110" s="263" t="s">
        <v>1437</v>
      </c>
      <c r="E1110" s="263" t="s">
        <v>260</v>
      </c>
      <c r="F1110" s="266">
        <v>35617</v>
      </c>
      <c r="G1110" s="263" t="s">
        <v>644</v>
      </c>
      <c r="H1110" s="263" t="s">
        <v>562</v>
      </c>
      <c r="I1110" s="260" t="s">
        <v>711</v>
      </c>
    </row>
    <row r="1111" spans="1:9" ht="18.75">
      <c r="A1111" s="262">
        <v>807129</v>
      </c>
      <c r="B1111" s="263" t="s">
        <v>1442</v>
      </c>
      <c r="C1111" s="263" t="s">
        <v>175</v>
      </c>
      <c r="D1111" s="263" t="s">
        <v>1443</v>
      </c>
      <c r="E1111" s="263" t="s">
        <v>260</v>
      </c>
      <c r="F1111" s="264">
        <v>30814</v>
      </c>
      <c r="G1111" s="263" t="s">
        <v>5341</v>
      </c>
      <c r="H1111" s="263" t="s">
        <v>562</v>
      </c>
      <c r="I1111" s="260" t="s">
        <v>711</v>
      </c>
    </row>
    <row r="1112" spans="1:9" ht="18.75">
      <c r="A1112" s="262">
        <v>807137</v>
      </c>
      <c r="B1112" s="263" t="s">
        <v>1444</v>
      </c>
      <c r="C1112" s="263" t="s">
        <v>77</v>
      </c>
      <c r="D1112" s="263" t="s">
        <v>1302</v>
      </c>
      <c r="E1112" s="263" t="s">
        <v>260</v>
      </c>
      <c r="F1112" s="264">
        <v>36342</v>
      </c>
      <c r="G1112" s="263" t="s">
        <v>549</v>
      </c>
      <c r="H1112" s="263" t="s">
        <v>562</v>
      </c>
      <c r="I1112" s="260" t="s">
        <v>711</v>
      </c>
    </row>
    <row r="1113" spans="1:9" ht="18.75">
      <c r="A1113" s="262">
        <v>807149</v>
      </c>
      <c r="B1113" s="263" t="s">
        <v>1449</v>
      </c>
      <c r="C1113" s="263" t="s">
        <v>1450</v>
      </c>
      <c r="D1113" s="263" t="s">
        <v>382</v>
      </c>
      <c r="E1113" s="263" t="s">
        <v>260</v>
      </c>
      <c r="F1113" s="264">
        <v>35855</v>
      </c>
      <c r="G1113" s="263" t="s">
        <v>549</v>
      </c>
      <c r="H1113" s="263" t="s">
        <v>562</v>
      </c>
      <c r="I1113" s="260" t="s">
        <v>711</v>
      </c>
    </row>
    <row r="1114" spans="1:9" ht="18.75">
      <c r="A1114" s="262">
        <v>807171</v>
      </c>
      <c r="B1114" s="263" t="s">
        <v>1454</v>
      </c>
      <c r="C1114" s="263" t="s">
        <v>1455</v>
      </c>
      <c r="D1114" s="263" t="s">
        <v>509</v>
      </c>
      <c r="E1114" s="263" t="s">
        <v>260</v>
      </c>
      <c r="F1114" s="264">
        <v>35094</v>
      </c>
      <c r="G1114" s="263" t="s">
        <v>664</v>
      </c>
      <c r="H1114" s="263" t="s">
        <v>562</v>
      </c>
      <c r="I1114" s="260" t="s">
        <v>711</v>
      </c>
    </row>
    <row r="1115" spans="1:9" ht="18.75">
      <c r="A1115" s="262">
        <v>807191</v>
      </c>
      <c r="B1115" s="263" t="s">
        <v>1458</v>
      </c>
      <c r="C1115" s="265" t="s">
        <v>131</v>
      </c>
      <c r="D1115" s="265" t="s">
        <v>433</v>
      </c>
      <c r="E1115" s="265" t="s">
        <v>260</v>
      </c>
      <c r="F1115" s="264">
        <v>35909</v>
      </c>
      <c r="G1115" s="263" t="s">
        <v>549</v>
      </c>
      <c r="H1115" s="263" t="s">
        <v>562</v>
      </c>
      <c r="I1115" s="260" t="s">
        <v>711</v>
      </c>
    </row>
    <row r="1116" spans="1:9" ht="18.75">
      <c r="A1116" s="262">
        <v>807195</v>
      </c>
      <c r="B1116" s="263" t="s">
        <v>1459</v>
      </c>
      <c r="C1116" s="263" t="s">
        <v>88</v>
      </c>
      <c r="D1116" s="263" t="s">
        <v>1255</v>
      </c>
      <c r="E1116" s="263" t="s">
        <v>260</v>
      </c>
      <c r="F1116" s="264">
        <v>34992</v>
      </c>
      <c r="G1116" s="263" t="s">
        <v>5346</v>
      </c>
      <c r="H1116" s="263" t="s">
        <v>562</v>
      </c>
      <c r="I1116" s="260" t="s">
        <v>711</v>
      </c>
    </row>
    <row r="1117" spans="1:9" ht="18.75">
      <c r="A1117" s="262">
        <v>807217</v>
      </c>
      <c r="B1117" s="263" t="s">
        <v>1465</v>
      </c>
      <c r="C1117" s="268" t="s">
        <v>376</v>
      </c>
      <c r="D1117" s="268" t="s">
        <v>1466</v>
      </c>
      <c r="E1117" s="268" t="s">
        <v>260</v>
      </c>
      <c r="F1117" s="270">
        <v>35130</v>
      </c>
      <c r="G1117" s="263" t="s">
        <v>5263</v>
      </c>
      <c r="H1117" s="263" t="s">
        <v>562</v>
      </c>
      <c r="I1117" s="260" t="s">
        <v>711</v>
      </c>
    </row>
    <row r="1118" spans="1:9" ht="18.75">
      <c r="A1118" s="262">
        <v>807223</v>
      </c>
      <c r="B1118" s="263" t="s">
        <v>1468</v>
      </c>
      <c r="C1118" s="263" t="s">
        <v>1469</v>
      </c>
      <c r="D1118" s="263" t="s">
        <v>1470</v>
      </c>
      <c r="E1118" s="263" t="s">
        <v>260</v>
      </c>
      <c r="F1118" s="264">
        <v>34080</v>
      </c>
      <c r="G1118" s="263" t="s">
        <v>549</v>
      </c>
      <c r="H1118" s="263" t="s">
        <v>562</v>
      </c>
      <c r="I1118" s="260" t="s">
        <v>711</v>
      </c>
    </row>
    <row r="1119" spans="1:9" ht="18.75">
      <c r="A1119" s="262">
        <v>807229</v>
      </c>
      <c r="B1119" s="263" t="s">
        <v>1471</v>
      </c>
      <c r="C1119" s="265" t="s">
        <v>139</v>
      </c>
      <c r="D1119" s="265" t="s">
        <v>603</v>
      </c>
      <c r="E1119" s="265" t="s">
        <v>260</v>
      </c>
      <c r="F1119" s="264">
        <v>35431</v>
      </c>
      <c r="G1119" s="263" t="s">
        <v>612</v>
      </c>
      <c r="H1119" s="263" t="s">
        <v>562</v>
      </c>
      <c r="I1119" s="260" t="s">
        <v>711</v>
      </c>
    </row>
    <row r="1120" spans="1:9" ht="18.75">
      <c r="A1120" s="262">
        <v>807248</v>
      </c>
      <c r="B1120" s="263" t="s">
        <v>1474</v>
      </c>
      <c r="C1120" s="263" t="s">
        <v>89</v>
      </c>
      <c r="D1120" s="263" t="s">
        <v>390</v>
      </c>
      <c r="E1120" s="263" t="s">
        <v>260</v>
      </c>
      <c r="F1120" s="270"/>
      <c r="G1120" s="263">
        <v>0</v>
      </c>
      <c r="H1120" s="263" t="s">
        <v>562</v>
      </c>
      <c r="I1120" s="260" t="s">
        <v>711</v>
      </c>
    </row>
    <row r="1121" spans="1:21" ht="18.75">
      <c r="A1121" s="262">
        <v>807249</v>
      </c>
      <c r="B1121" s="263" t="s">
        <v>1475</v>
      </c>
      <c r="C1121" s="263" t="s">
        <v>599</v>
      </c>
      <c r="D1121" s="263" t="s">
        <v>378</v>
      </c>
      <c r="E1121" s="263" t="s">
        <v>260</v>
      </c>
      <c r="F1121" s="270" t="s">
        <v>5334</v>
      </c>
      <c r="G1121" s="263" t="s">
        <v>549</v>
      </c>
      <c r="H1121" s="263" t="s">
        <v>562</v>
      </c>
      <c r="I1121" s="260" t="s">
        <v>711</v>
      </c>
    </row>
    <row r="1122" spans="1:21" ht="18.75">
      <c r="A1122" s="262">
        <v>807273</v>
      </c>
      <c r="B1122" s="263" t="s">
        <v>1476</v>
      </c>
      <c r="C1122" s="263" t="s">
        <v>139</v>
      </c>
      <c r="D1122" s="263" t="s">
        <v>858</v>
      </c>
      <c r="E1122" s="263" t="s">
        <v>259</v>
      </c>
      <c r="F1122" s="270"/>
      <c r="G1122" s="263" t="s">
        <v>561</v>
      </c>
      <c r="H1122" s="263" t="s">
        <v>562</v>
      </c>
      <c r="I1122" s="260" t="s">
        <v>711</v>
      </c>
    </row>
    <row r="1123" spans="1:21" ht="18.75">
      <c r="A1123" s="262">
        <v>807282</v>
      </c>
      <c r="B1123" s="263" t="s">
        <v>1477</v>
      </c>
      <c r="C1123" s="262" t="s">
        <v>129</v>
      </c>
      <c r="D1123" s="262" t="s">
        <v>338</v>
      </c>
      <c r="E1123" s="263" t="s">
        <v>260</v>
      </c>
      <c r="F1123" s="264" t="s">
        <v>5348</v>
      </c>
      <c r="G1123" s="263" t="s">
        <v>5284</v>
      </c>
      <c r="H1123" s="263" t="s">
        <v>562</v>
      </c>
      <c r="I1123" s="260" t="s">
        <v>711</v>
      </c>
    </row>
    <row r="1124" spans="1:21" ht="18.75">
      <c r="A1124" s="262">
        <v>807313</v>
      </c>
      <c r="B1124" s="263" t="s">
        <v>1484</v>
      </c>
      <c r="C1124" s="262" t="s">
        <v>79</v>
      </c>
      <c r="D1124" s="262" t="s">
        <v>330</v>
      </c>
      <c r="E1124" s="263" t="s">
        <v>260</v>
      </c>
      <c r="F1124" s="264">
        <v>32919</v>
      </c>
      <c r="G1124" s="263" t="s">
        <v>549</v>
      </c>
      <c r="H1124" s="263" t="s">
        <v>562</v>
      </c>
      <c r="I1124" s="260" t="s">
        <v>711</v>
      </c>
      <c r="S1124" s="260">
        <v>754</v>
      </c>
      <c r="T1124" s="261">
        <v>43877</v>
      </c>
      <c r="U1124" s="260">
        <v>12500</v>
      </c>
    </row>
    <row r="1125" spans="1:21" ht="18.75">
      <c r="A1125" s="262">
        <v>807340</v>
      </c>
      <c r="B1125" s="263" t="s">
        <v>1488</v>
      </c>
      <c r="C1125" s="263" t="s">
        <v>152</v>
      </c>
      <c r="D1125" s="263" t="s">
        <v>1489</v>
      </c>
      <c r="E1125" s="263" t="s">
        <v>259</v>
      </c>
      <c r="F1125" s="264" t="s">
        <v>5349</v>
      </c>
      <c r="G1125" s="263" t="s">
        <v>5350</v>
      </c>
      <c r="H1125" s="263" t="s">
        <v>562</v>
      </c>
      <c r="I1125" s="260" t="s">
        <v>711</v>
      </c>
    </row>
    <row r="1126" spans="1:21" ht="18.75">
      <c r="A1126" s="262">
        <v>807344</v>
      </c>
      <c r="B1126" s="263" t="s">
        <v>1490</v>
      </c>
      <c r="C1126" s="263" t="s">
        <v>1491</v>
      </c>
      <c r="D1126" s="263" t="s">
        <v>503</v>
      </c>
      <c r="E1126" s="263" t="s">
        <v>259</v>
      </c>
      <c r="F1126" s="266">
        <v>34878</v>
      </c>
      <c r="G1126" s="266" t="s">
        <v>549</v>
      </c>
      <c r="H1126" s="263" t="s">
        <v>562</v>
      </c>
      <c r="I1126" s="260" t="s">
        <v>711</v>
      </c>
    </row>
    <row r="1127" spans="1:21" ht="18.75">
      <c r="A1127" s="262">
        <v>807348</v>
      </c>
      <c r="B1127" s="263" t="s">
        <v>1493</v>
      </c>
      <c r="C1127" s="263" t="s">
        <v>737</v>
      </c>
      <c r="D1127" s="263" t="s">
        <v>400</v>
      </c>
      <c r="E1127" s="263" t="s">
        <v>259</v>
      </c>
      <c r="F1127" s="264">
        <v>32198</v>
      </c>
      <c r="G1127" s="263"/>
      <c r="H1127" s="263" t="s">
        <v>562</v>
      </c>
      <c r="I1127" s="260" t="s">
        <v>711</v>
      </c>
    </row>
    <row r="1128" spans="1:21" ht="18.75">
      <c r="A1128" s="262">
        <v>807353</v>
      </c>
      <c r="B1128" s="263" t="s">
        <v>1494</v>
      </c>
      <c r="C1128" s="263" t="s">
        <v>155</v>
      </c>
      <c r="D1128" s="263" t="s">
        <v>1495</v>
      </c>
      <c r="E1128" s="263" t="s">
        <v>259</v>
      </c>
      <c r="F1128" s="264">
        <v>35971</v>
      </c>
      <c r="G1128" s="263" t="s">
        <v>549</v>
      </c>
      <c r="H1128" s="263" t="s">
        <v>562</v>
      </c>
      <c r="I1128" s="260" t="s">
        <v>711</v>
      </c>
    </row>
    <row r="1129" spans="1:21" ht="18.75">
      <c r="A1129" s="262">
        <v>807377</v>
      </c>
      <c r="B1129" s="263" t="s">
        <v>1497</v>
      </c>
      <c r="C1129" s="263" t="s">
        <v>118</v>
      </c>
      <c r="D1129" s="263" t="s">
        <v>330</v>
      </c>
      <c r="E1129" s="263" t="s">
        <v>259</v>
      </c>
      <c r="F1129" s="264">
        <v>36281</v>
      </c>
      <c r="G1129" s="263" t="s">
        <v>5250</v>
      </c>
      <c r="H1129" s="263" t="s">
        <v>562</v>
      </c>
      <c r="I1129" s="260" t="s">
        <v>711</v>
      </c>
    </row>
    <row r="1130" spans="1:21" ht="18.75">
      <c r="A1130" s="262">
        <v>807397</v>
      </c>
      <c r="B1130" s="263" t="s">
        <v>1503</v>
      </c>
      <c r="C1130" s="263" t="s">
        <v>1504</v>
      </c>
      <c r="D1130" s="263" t="s">
        <v>985</v>
      </c>
      <c r="E1130" s="263" t="s">
        <v>259</v>
      </c>
      <c r="F1130" s="270">
        <v>33092</v>
      </c>
      <c r="G1130" s="263" t="s">
        <v>565</v>
      </c>
      <c r="H1130" s="263" t="s">
        <v>562</v>
      </c>
      <c r="I1130" s="260" t="s">
        <v>711</v>
      </c>
    </row>
    <row r="1131" spans="1:21" ht="18.75">
      <c r="A1131" s="262">
        <v>807401</v>
      </c>
      <c r="B1131" s="263" t="s">
        <v>1505</v>
      </c>
      <c r="C1131" s="263" t="s">
        <v>707</v>
      </c>
      <c r="D1131" s="263" t="s">
        <v>223</v>
      </c>
      <c r="E1131" s="263" t="s">
        <v>259</v>
      </c>
      <c r="F1131" s="264">
        <v>35552</v>
      </c>
      <c r="G1131" s="263" t="s">
        <v>549</v>
      </c>
      <c r="H1131" s="263" t="s">
        <v>562</v>
      </c>
      <c r="I1131" s="260" t="s">
        <v>711</v>
      </c>
    </row>
    <row r="1132" spans="1:21" ht="18.75">
      <c r="A1132" s="262">
        <v>807407</v>
      </c>
      <c r="B1132" s="263" t="s">
        <v>1507</v>
      </c>
      <c r="C1132" s="263" t="s">
        <v>1508</v>
      </c>
      <c r="D1132" s="263" t="s">
        <v>1057</v>
      </c>
      <c r="E1132" s="263" t="s">
        <v>260</v>
      </c>
      <c r="F1132" s="264">
        <v>29386</v>
      </c>
      <c r="G1132" s="263" t="s">
        <v>549</v>
      </c>
      <c r="H1132" s="263" t="s">
        <v>562</v>
      </c>
      <c r="I1132" s="260" t="s">
        <v>711</v>
      </c>
      <c r="S1132" s="260">
        <v>617</v>
      </c>
      <c r="T1132" s="261">
        <v>43864</v>
      </c>
      <c r="U1132" s="260">
        <v>14000</v>
      </c>
    </row>
    <row r="1133" spans="1:21" ht="18.75">
      <c r="A1133" s="262">
        <v>807419</v>
      </c>
      <c r="B1133" s="263" t="s">
        <v>1509</v>
      </c>
      <c r="C1133" s="265" t="s">
        <v>152</v>
      </c>
      <c r="D1133" s="265" t="s">
        <v>330</v>
      </c>
      <c r="E1133" s="265" t="s">
        <v>259</v>
      </c>
      <c r="F1133" s="264"/>
      <c r="G1133" s="263" t="s">
        <v>624</v>
      </c>
      <c r="H1133" s="263" t="s">
        <v>562</v>
      </c>
      <c r="I1133" s="260" t="s">
        <v>711</v>
      </c>
    </row>
    <row r="1134" spans="1:21" ht="18.75">
      <c r="A1134" s="262">
        <v>807436</v>
      </c>
      <c r="B1134" s="263" t="s">
        <v>1511</v>
      </c>
      <c r="C1134" s="263" t="s">
        <v>1512</v>
      </c>
      <c r="D1134" s="263" t="s">
        <v>1513</v>
      </c>
      <c r="E1134" s="263" t="s">
        <v>260</v>
      </c>
      <c r="F1134" s="264">
        <v>32143</v>
      </c>
      <c r="G1134" s="263" t="s">
        <v>612</v>
      </c>
      <c r="H1134" s="263" t="s">
        <v>562</v>
      </c>
      <c r="I1134" s="260" t="s">
        <v>711</v>
      </c>
    </row>
    <row r="1135" spans="1:21" ht="18.75">
      <c r="A1135" s="262">
        <v>807463</v>
      </c>
      <c r="B1135" s="263" t="s">
        <v>1517</v>
      </c>
      <c r="C1135" s="263" t="s">
        <v>738</v>
      </c>
      <c r="D1135" s="263" t="s">
        <v>1518</v>
      </c>
      <c r="E1135" s="263" t="s">
        <v>259</v>
      </c>
      <c r="F1135" s="264" t="s">
        <v>5357</v>
      </c>
      <c r="G1135" s="263" t="s">
        <v>549</v>
      </c>
      <c r="H1135" s="263" t="s">
        <v>562</v>
      </c>
      <c r="I1135" s="260" t="s">
        <v>711</v>
      </c>
    </row>
    <row r="1136" spans="1:21" ht="18.75">
      <c r="A1136" s="262">
        <v>807469</v>
      </c>
      <c r="B1136" s="263" t="s">
        <v>1519</v>
      </c>
      <c r="C1136" s="262" t="s">
        <v>103</v>
      </c>
      <c r="D1136" s="262" t="s">
        <v>400</v>
      </c>
      <c r="E1136" s="263" t="s">
        <v>259</v>
      </c>
      <c r="F1136" s="264">
        <v>35917</v>
      </c>
      <c r="G1136" s="263" t="s">
        <v>549</v>
      </c>
      <c r="H1136" s="263" t="s">
        <v>562</v>
      </c>
      <c r="I1136" s="260" t="s">
        <v>711</v>
      </c>
    </row>
    <row r="1137" spans="1:21" ht="18.75">
      <c r="A1137" s="262">
        <v>807470</v>
      </c>
      <c r="B1137" s="263" t="s">
        <v>1520</v>
      </c>
      <c r="C1137" s="263" t="s">
        <v>1521</v>
      </c>
      <c r="D1137" s="263" t="s">
        <v>403</v>
      </c>
      <c r="E1137" s="263" t="s">
        <v>259</v>
      </c>
      <c r="F1137" s="264">
        <v>35072</v>
      </c>
      <c r="G1137" s="263" t="s">
        <v>612</v>
      </c>
      <c r="H1137" s="263" t="s">
        <v>562</v>
      </c>
      <c r="I1137" s="260" t="s">
        <v>711</v>
      </c>
    </row>
    <row r="1138" spans="1:21" ht="18.75">
      <c r="A1138" s="262">
        <v>807471</v>
      </c>
      <c r="B1138" s="263" t="s">
        <v>1522</v>
      </c>
      <c r="C1138" s="263" t="s">
        <v>1521</v>
      </c>
      <c r="D1138" s="263" t="s">
        <v>384</v>
      </c>
      <c r="E1138" s="263" t="s">
        <v>259</v>
      </c>
      <c r="F1138" s="264">
        <v>35825</v>
      </c>
      <c r="G1138" s="263" t="s">
        <v>549</v>
      </c>
      <c r="H1138" s="263" t="s">
        <v>562</v>
      </c>
      <c r="I1138" s="260" t="s">
        <v>711</v>
      </c>
    </row>
    <row r="1139" spans="1:21" ht="18.75">
      <c r="A1139" s="262">
        <v>807474</v>
      </c>
      <c r="B1139" s="263" t="s">
        <v>1523</v>
      </c>
      <c r="C1139" s="263" t="s">
        <v>1524</v>
      </c>
      <c r="D1139" s="263" t="s">
        <v>1525</v>
      </c>
      <c r="E1139" s="263" t="s">
        <v>259</v>
      </c>
      <c r="F1139" s="264">
        <v>31413</v>
      </c>
      <c r="G1139" s="263"/>
      <c r="H1139" s="263" t="s">
        <v>562</v>
      </c>
      <c r="I1139" s="260" t="s">
        <v>711</v>
      </c>
    </row>
    <row r="1140" spans="1:21" ht="18.75">
      <c r="A1140" s="262">
        <v>807514</v>
      </c>
      <c r="B1140" s="263" t="s">
        <v>1530</v>
      </c>
      <c r="C1140" s="265" t="s">
        <v>205</v>
      </c>
      <c r="D1140" s="265" t="s">
        <v>382</v>
      </c>
      <c r="E1140" s="265" t="s">
        <v>259</v>
      </c>
      <c r="F1140" s="264">
        <v>36191</v>
      </c>
      <c r="G1140" s="263" t="s">
        <v>549</v>
      </c>
      <c r="H1140" s="263" t="s">
        <v>562</v>
      </c>
      <c r="I1140" s="260" t="s">
        <v>711</v>
      </c>
    </row>
    <row r="1141" spans="1:21" ht="18.75">
      <c r="A1141" s="262">
        <v>807515</v>
      </c>
      <c r="B1141" s="263" t="s">
        <v>1531</v>
      </c>
      <c r="C1141" s="263" t="s">
        <v>99</v>
      </c>
      <c r="D1141" s="263" t="s">
        <v>384</v>
      </c>
      <c r="E1141" s="263" t="s">
        <v>259</v>
      </c>
      <c r="F1141" s="264">
        <v>35825</v>
      </c>
      <c r="G1141" s="263" t="s">
        <v>5359</v>
      </c>
      <c r="H1141" s="263" t="s">
        <v>562</v>
      </c>
      <c r="I1141" s="260" t="s">
        <v>711</v>
      </c>
    </row>
    <row r="1142" spans="1:21" ht="18.75">
      <c r="A1142" s="262">
        <v>807523</v>
      </c>
      <c r="B1142" s="263" t="s">
        <v>1532</v>
      </c>
      <c r="C1142" s="263" t="s">
        <v>1481</v>
      </c>
      <c r="D1142" s="263" t="s">
        <v>1533</v>
      </c>
      <c r="E1142" s="263" t="s">
        <v>260</v>
      </c>
      <c r="F1142" s="264">
        <v>36025</v>
      </c>
      <c r="G1142" s="263" t="s">
        <v>549</v>
      </c>
      <c r="H1142" s="263" t="s">
        <v>562</v>
      </c>
      <c r="I1142" s="260" t="s">
        <v>711</v>
      </c>
    </row>
    <row r="1143" spans="1:21" ht="18.75">
      <c r="A1143" s="262">
        <v>807540</v>
      </c>
      <c r="B1143" s="263" t="s">
        <v>1534</v>
      </c>
      <c r="C1143" s="263" t="s">
        <v>79</v>
      </c>
      <c r="D1143" s="263" t="s">
        <v>407</v>
      </c>
      <c r="E1143" s="263" t="s">
        <v>260</v>
      </c>
      <c r="F1143" s="270">
        <v>34018</v>
      </c>
      <c r="G1143" s="263" t="s">
        <v>549</v>
      </c>
      <c r="H1143" s="263" t="s">
        <v>562</v>
      </c>
      <c r="I1143" s="260" t="s">
        <v>711</v>
      </c>
    </row>
    <row r="1144" spans="1:21" ht="18.75">
      <c r="A1144" s="262">
        <v>807565</v>
      </c>
      <c r="B1144" s="263" t="s">
        <v>1538</v>
      </c>
      <c r="C1144" s="263" t="s">
        <v>1003</v>
      </c>
      <c r="D1144" s="266" t="s">
        <v>331</v>
      </c>
      <c r="E1144" s="263" t="s">
        <v>260</v>
      </c>
      <c r="F1144" s="266" t="s">
        <v>5361</v>
      </c>
      <c r="G1144" s="266" t="s">
        <v>643</v>
      </c>
      <c r="H1144" s="263" t="s">
        <v>562</v>
      </c>
      <c r="I1144" s="260" t="s">
        <v>711</v>
      </c>
    </row>
    <row r="1145" spans="1:21" ht="18.75">
      <c r="A1145" s="262">
        <v>807566</v>
      </c>
      <c r="B1145" s="263" t="s">
        <v>1539</v>
      </c>
      <c r="C1145" s="265" t="s">
        <v>700</v>
      </c>
      <c r="D1145" s="265" t="s">
        <v>366</v>
      </c>
      <c r="E1145" s="265" t="s">
        <v>260</v>
      </c>
      <c r="F1145" s="264" t="s">
        <v>5362</v>
      </c>
      <c r="G1145" s="263" t="s">
        <v>612</v>
      </c>
      <c r="H1145" s="263" t="s">
        <v>562</v>
      </c>
      <c r="I1145" s="260" t="s">
        <v>711</v>
      </c>
      <c r="S1145" s="260">
        <v>347</v>
      </c>
      <c r="T1145" s="261">
        <v>43846</v>
      </c>
      <c r="U1145" s="260">
        <v>11500</v>
      </c>
    </row>
    <row r="1146" spans="1:21" ht="18.75">
      <c r="A1146" s="262">
        <v>807576</v>
      </c>
      <c r="B1146" s="263" t="s">
        <v>1540</v>
      </c>
      <c r="C1146" s="263" t="s">
        <v>1541</v>
      </c>
      <c r="D1146" s="263" t="s">
        <v>347</v>
      </c>
      <c r="E1146" s="263" t="s">
        <v>260</v>
      </c>
      <c r="F1146" s="264">
        <v>35802</v>
      </c>
      <c r="G1146" s="263" t="s">
        <v>549</v>
      </c>
      <c r="H1146" s="263" t="s">
        <v>562</v>
      </c>
      <c r="I1146" s="260" t="s">
        <v>711</v>
      </c>
    </row>
    <row r="1147" spans="1:21" ht="18.75">
      <c r="A1147" s="262">
        <v>807578</v>
      </c>
      <c r="B1147" s="263" t="s">
        <v>1542</v>
      </c>
      <c r="C1147" s="263" t="s">
        <v>82</v>
      </c>
      <c r="D1147" s="263" t="s">
        <v>394</v>
      </c>
      <c r="E1147" s="263" t="s">
        <v>260</v>
      </c>
      <c r="F1147" s="270"/>
      <c r="G1147" s="263">
        <v>0</v>
      </c>
      <c r="H1147" s="263" t="s">
        <v>562</v>
      </c>
      <c r="I1147" s="260" t="s">
        <v>711</v>
      </c>
    </row>
    <row r="1148" spans="1:21" ht="18.75">
      <c r="A1148" s="262">
        <v>807584</v>
      </c>
      <c r="B1148" s="263" t="s">
        <v>1543</v>
      </c>
      <c r="C1148" s="263" t="s">
        <v>798</v>
      </c>
      <c r="D1148" s="263" t="s">
        <v>449</v>
      </c>
      <c r="E1148" s="263" t="s">
        <v>259</v>
      </c>
      <c r="F1148" s="264">
        <v>35462</v>
      </c>
      <c r="G1148" s="263" t="s">
        <v>5363</v>
      </c>
      <c r="H1148" s="263" t="s">
        <v>562</v>
      </c>
      <c r="I1148" s="260" t="s">
        <v>711</v>
      </c>
    </row>
    <row r="1149" spans="1:21" ht="18.75">
      <c r="A1149" s="262">
        <v>807589</v>
      </c>
      <c r="B1149" s="263" t="s">
        <v>1544</v>
      </c>
      <c r="C1149" s="263" t="s">
        <v>79</v>
      </c>
      <c r="D1149" s="263" t="s">
        <v>1545</v>
      </c>
      <c r="E1149" s="263" t="s">
        <v>260</v>
      </c>
      <c r="F1149" s="264">
        <v>36165</v>
      </c>
      <c r="G1149" s="263" t="s">
        <v>571</v>
      </c>
      <c r="H1149" s="263" t="s">
        <v>562</v>
      </c>
      <c r="I1149" s="260" t="s">
        <v>711</v>
      </c>
    </row>
    <row r="1150" spans="1:21" ht="18.75">
      <c r="A1150" s="262">
        <v>807592</v>
      </c>
      <c r="B1150" s="263" t="s">
        <v>1546</v>
      </c>
      <c r="C1150" s="263" t="s">
        <v>103</v>
      </c>
      <c r="D1150" s="263" t="s">
        <v>382</v>
      </c>
      <c r="E1150" s="263" t="s">
        <v>260</v>
      </c>
      <c r="F1150" s="264">
        <v>35071</v>
      </c>
      <c r="G1150" s="263" t="s">
        <v>549</v>
      </c>
      <c r="H1150" s="263" t="s">
        <v>562</v>
      </c>
      <c r="I1150" s="260" t="s">
        <v>711</v>
      </c>
    </row>
    <row r="1151" spans="1:21" ht="18.75">
      <c r="A1151" s="262">
        <v>807595</v>
      </c>
      <c r="B1151" s="263" t="s">
        <v>1547</v>
      </c>
      <c r="C1151" s="263" t="s">
        <v>138</v>
      </c>
      <c r="D1151" s="263" t="s">
        <v>1548</v>
      </c>
      <c r="E1151" s="263" t="s">
        <v>259</v>
      </c>
      <c r="F1151" s="264"/>
      <c r="G1151" s="263" t="s">
        <v>549</v>
      </c>
      <c r="H1151" s="263" t="s">
        <v>562</v>
      </c>
      <c r="I1151" s="260" t="s">
        <v>711</v>
      </c>
    </row>
    <row r="1152" spans="1:21" ht="18.75">
      <c r="A1152" s="262">
        <v>807597</v>
      </c>
      <c r="B1152" s="263" t="s">
        <v>1549</v>
      </c>
      <c r="C1152" s="265" t="s">
        <v>511</v>
      </c>
      <c r="D1152" s="265" t="s">
        <v>1550</v>
      </c>
      <c r="E1152" s="265" t="s">
        <v>260</v>
      </c>
      <c r="F1152" s="264">
        <v>33979</v>
      </c>
      <c r="G1152" s="263" t="s">
        <v>664</v>
      </c>
      <c r="H1152" s="263" t="s">
        <v>562</v>
      </c>
      <c r="I1152" s="260" t="s">
        <v>711</v>
      </c>
    </row>
    <row r="1153" spans="1:21" ht="18.75">
      <c r="A1153" s="262">
        <v>807600</v>
      </c>
      <c r="B1153" s="263" t="s">
        <v>1551</v>
      </c>
      <c r="C1153" s="263" t="s">
        <v>171</v>
      </c>
      <c r="D1153" s="263" t="s">
        <v>491</v>
      </c>
      <c r="E1153" s="263" t="s">
        <v>259</v>
      </c>
      <c r="F1153" s="270">
        <v>36002</v>
      </c>
      <c r="G1153" s="263" t="s">
        <v>646</v>
      </c>
      <c r="H1153" s="263" t="s">
        <v>562</v>
      </c>
      <c r="I1153" s="260" t="s">
        <v>711</v>
      </c>
      <c r="S1153" s="260">
        <v>167</v>
      </c>
      <c r="T1153" s="261">
        <v>43842</v>
      </c>
      <c r="U1153" s="260">
        <v>10000</v>
      </c>
    </row>
    <row r="1154" spans="1:21" ht="18.75">
      <c r="A1154" s="262">
        <v>807643</v>
      </c>
      <c r="B1154" s="263" t="s">
        <v>1556</v>
      </c>
      <c r="C1154" s="263" t="s">
        <v>80</v>
      </c>
      <c r="D1154" s="263" t="s">
        <v>1109</v>
      </c>
      <c r="E1154" s="263" t="s">
        <v>260</v>
      </c>
      <c r="F1154" s="264">
        <v>35518</v>
      </c>
      <c r="G1154" s="263" t="s">
        <v>549</v>
      </c>
      <c r="H1154" s="263" t="s">
        <v>562</v>
      </c>
      <c r="I1154" s="260" t="s">
        <v>711</v>
      </c>
    </row>
    <row r="1155" spans="1:21" ht="18.75">
      <c r="A1155" s="262">
        <v>807648</v>
      </c>
      <c r="B1155" s="263" t="s">
        <v>1557</v>
      </c>
      <c r="C1155" s="263" t="s">
        <v>737</v>
      </c>
      <c r="D1155" s="263" t="s">
        <v>367</v>
      </c>
      <c r="E1155" s="263" t="s">
        <v>260</v>
      </c>
      <c r="F1155" s="264">
        <v>35314</v>
      </c>
      <c r="G1155" s="263" t="s">
        <v>549</v>
      </c>
      <c r="H1155" s="263" t="s">
        <v>562</v>
      </c>
      <c r="I1155" s="260" t="s">
        <v>711</v>
      </c>
    </row>
    <row r="1156" spans="1:21" ht="18.75">
      <c r="A1156" s="262">
        <v>807664</v>
      </c>
      <c r="B1156" s="263" t="s">
        <v>1559</v>
      </c>
      <c r="C1156" s="263" t="s">
        <v>79</v>
      </c>
      <c r="D1156" s="263" t="s">
        <v>1560</v>
      </c>
      <c r="E1156" s="263" t="s">
        <v>260</v>
      </c>
      <c r="F1156" s="264">
        <v>35118</v>
      </c>
      <c r="G1156" s="263" t="s">
        <v>549</v>
      </c>
      <c r="H1156" s="263" t="s">
        <v>562</v>
      </c>
      <c r="I1156" s="260" t="s">
        <v>711</v>
      </c>
    </row>
    <row r="1157" spans="1:21" ht="18.75">
      <c r="A1157" s="262">
        <v>807690</v>
      </c>
      <c r="B1157" s="263" t="s">
        <v>1563</v>
      </c>
      <c r="C1157" s="263" t="s">
        <v>79</v>
      </c>
      <c r="D1157" s="263" t="s">
        <v>514</v>
      </c>
      <c r="E1157" s="263" t="s">
        <v>259</v>
      </c>
      <c r="F1157" s="264">
        <v>34722</v>
      </c>
      <c r="G1157" s="263" t="s">
        <v>559</v>
      </c>
      <c r="H1157" s="263" t="s">
        <v>562</v>
      </c>
      <c r="I1157" s="260" t="s">
        <v>711</v>
      </c>
      <c r="S1157" s="260">
        <v>575</v>
      </c>
      <c r="T1157" s="261">
        <v>43860</v>
      </c>
      <c r="U1157" s="260">
        <v>14000</v>
      </c>
    </row>
    <row r="1158" spans="1:21" ht="18.75">
      <c r="A1158" s="262">
        <v>807709</v>
      </c>
      <c r="B1158" s="263" t="s">
        <v>1565</v>
      </c>
      <c r="C1158" s="263" t="s">
        <v>1150</v>
      </c>
      <c r="D1158" s="263" t="s">
        <v>1566</v>
      </c>
      <c r="E1158" s="263" t="s">
        <v>259</v>
      </c>
      <c r="F1158" s="264">
        <v>36176</v>
      </c>
      <c r="G1158" s="263" t="s">
        <v>612</v>
      </c>
      <c r="H1158" s="263" t="s">
        <v>562</v>
      </c>
      <c r="I1158" s="260" t="s">
        <v>711</v>
      </c>
    </row>
    <row r="1159" spans="1:21" ht="18.75">
      <c r="A1159" s="262">
        <v>807712</v>
      </c>
      <c r="B1159" s="263" t="s">
        <v>1567</v>
      </c>
      <c r="C1159" s="263" t="s">
        <v>178</v>
      </c>
      <c r="D1159" s="263" t="s">
        <v>1568</v>
      </c>
      <c r="E1159" s="263" t="s">
        <v>259</v>
      </c>
      <c r="F1159" s="264">
        <v>28121</v>
      </c>
      <c r="G1159" s="263" t="s">
        <v>5367</v>
      </c>
      <c r="H1159" s="263" t="s">
        <v>6024</v>
      </c>
      <c r="I1159" s="260" t="s">
        <v>711</v>
      </c>
    </row>
    <row r="1160" spans="1:21" ht="18.75">
      <c r="A1160" s="262">
        <v>807718</v>
      </c>
      <c r="B1160" s="263" t="s">
        <v>1569</v>
      </c>
      <c r="C1160" s="263" t="s">
        <v>119</v>
      </c>
      <c r="D1160" s="263" t="s">
        <v>944</v>
      </c>
      <c r="E1160" s="263" t="s">
        <v>259</v>
      </c>
      <c r="F1160" s="264">
        <v>35851</v>
      </c>
      <c r="G1160" s="263" t="s">
        <v>649</v>
      </c>
      <c r="H1160" s="263" t="s">
        <v>562</v>
      </c>
      <c r="I1160" s="260" t="s">
        <v>711</v>
      </c>
    </row>
    <row r="1161" spans="1:21" ht="18.75">
      <c r="A1161" s="262">
        <v>807738</v>
      </c>
      <c r="B1161" s="263" t="s">
        <v>1574</v>
      </c>
      <c r="C1161" s="263" t="s">
        <v>211</v>
      </c>
      <c r="D1161" s="263" t="s">
        <v>360</v>
      </c>
      <c r="E1161" s="263" t="s">
        <v>259</v>
      </c>
      <c r="F1161" s="264">
        <v>34429</v>
      </c>
      <c r="G1161" s="263" t="s">
        <v>5370</v>
      </c>
      <c r="H1161" s="263" t="s">
        <v>562</v>
      </c>
      <c r="I1161" s="260" t="s">
        <v>711</v>
      </c>
    </row>
    <row r="1162" spans="1:21" ht="18.75">
      <c r="A1162" s="262">
        <v>807744</v>
      </c>
      <c r="B1162" s="263" t="s">
        <v>1575</v>
      </c>
      <c r="C1162" s="263" t="s">
        <v>1276</v>
      </c>
      <c r="D1162" s="263" t="s">
        <v>333</v>
      </c>
      <c r="E1162" s="263" t="s">
        <v>259</v>
      </c>
      <c r="F1162" s="264" t="s">
        <v>5371</v>
      </c>
      <c r="G1162" s="263" t="s">
        <v>549</v>
      </c>
      <c r="H1162" s="263" t="s">
        <v>562</v>
      </c>
      <c r="I1162" s="260" t="s">
        <v>711</v>
      </c>
    </row>
    <row r="1163" spans="1:21" ht="18.75">
      <c r="A1163" s="269">
        <v>807791</v>
      </c>
      <c r="B1163" s="263" t="s">
        <v>1581</v>
      </c>
      <c r="C1163" s="269" t="s">
        <v>81</v>
      </c>
      <c r="D1163" s="269" t="s">
        <v>1582</v>
      </c>
      <c r="E1163" s="269" t="s">
        <v>259</v>
      </c>
      <c r="F1163" s="270" t="s">
        <v>5372</v>
      </c>
      <c r="G1163" s="267" t="s">
        <v>549</v>
      </c>
      <c r="H1163" s="263" t="s">
        <v>562</v>
      </c>
      <c r="I1163" s="260" t="s">
        <v>711</v>
      </c>
    </row>
    <row r="1164" spans="1:21" ht="18.75">
      <c r="A1164" s="262">
        <v>807794</v>
      </c>
      <c r="B1164" s="263" t="s">
        <v>1583</v>
      </c>
      <c r="C1164" s="263" t="s">
        <v>233</v>
      </c>
      <c r="D1164" s="263" t="s">
        <v>223</v>
      </c>
      <c r="E1164" s="263" t="s">
        <v>259</v>
      </c>
      <c r="F1164" s="264">
        <v>33604</v>
      </c>
      <c r="G1164" s="263" t="s">
        <v>549</v>
      </c>
      <c r="H1164" s="263" t="s">
        <v>562</v>
      </c>
      <c r="I1164" s="260" t="s">
        <v>711</v>
      </c>
    </row>
    <row r="1165" spans="1:21" ht="18.75">
      <c r="A1165" s="263">
        <v>807795</v>
      </c>
      <c r="B1165" s="263" t="s">
        <v>1584</v>
      </c>
      <c r="C1165" s="271" t="s">
        <v>76</v>
      </c>
      <c r="D1165" s="271" t="s">
        <v>457</v>
      </c>
      <c r="E1165" s="263" t="s">
        <v>259</v>
      </c>
      <c r="F1165" s="270">
        <v>35431</v>
      </c>
      <c r="G1165" s="263" t="s">
        <v>5206</v>
      </c>
      <c r="H1165" s="263" t="s">
        <v>562</v>
      </c>
      <c r="I1165" s="260" t="s">
        <v>711</v>
      </c>
    </row>
    <row r="1166" spans="1:21" ht="18.75">
      <c r="A1166" s="262">
        <v>807798</v>
      </c>
      <c r="B1166" s="263" t="s">
        <v>1585</v>
      </c>
      <c r="C1166" s="263" t="s">
        <v>997</v>
      </c>
      <c r="D1166" s="263" t="s">
        <v>331</v>
      </c>
      <c r="E1166" s="263" t="s">
        <v>259</v>
      </c>
      <c r="F1166" s="264">
        <v>1994</v>
      </c>
      <c r="G1166" s="263"/>
      <c r="H1166" s="263" t="s">
        <v>562</v>
      </c>
      <c r="I1166" s="260" t="s">
        <v>711</v>
      </c>
    </row>
    <row r="1167" spans="1:21" ht="18.75">
      <c r="A1167" s="262">
        <v>807818</v>
      </c>
      <c r="B1167" s="263" t="s">
        <v>1587</v>
      </c>
      <c r="C1167" s="263" t="s">
        <v>1521</v>
      </c>
      <c r="D1167" s="263" t="s">
        <v>1588</v>
      </c>
      <c r="E1167" s="263" t="s">
        <v>259</v>
      </c>
      <c r="F1167" s="270">
        <v>35066</v>
      </c>
      <c r="G1167" s="263" t="s">
        <v>549</v>
      </c>
      <c r="H1167" s="263" t="s">
        <v>562</v>
      </c>
      <c r="I1167" s="260" t="s">
        <v>711</v>
      </c>
    </row>
    <row r="1168" spans="1:21" ht="18.75">
      <c r="A1168" s="262">
        <v>807834</v>
      </c>
      <c r="B1168" s="263" t="s">
        <v>1592</v>
      </c>
      <c r="C1168" s="263" t="s">
        <v>1593</v>
      </c>
      <c r="D1168" s="263" t="s">
        <v>709</v>
      </c>
      <c r="E1168" s="263" t="s">
        <v>259</v>
      </c>
      <c r="F1168" s="264">
        <v>35438</v>
      </c>
      <c r="G1168" s="263" t="s">
        <v>549</v>
      </c>
      <c r="H1168" s="263" t="s">
        <v>562</v>
      </c>
      <c r="I1168" s="260" t="s">
        <v>711</v>
      </c>
    </row>
    <row r="1169" spans="1:9" ht="18.75">
      <c r="A1169" s="262">
        <v>807841</v>
      </c>
      <c r="B1169" s="263" t="s">
        <v>1594</v>
      </c>
      <c r="C1169" s="263" t="s">
        <v>213</v>
      </c>
      <c r="D1169" s="263" t="s">
        <v>332</v>
      </c>
      <c r="E1169" s="263" t="s">
        <v>259</v>
      </c>
      <c r="F1169" s="270">
        <v>33817</v>
      </c>
      <c r="G1169" s="263" t="s">
        <v>549</v>
      </c>
      <c r="H1169" s="263" t="s">
        <v>562</v>
      </c>
      <c r="I1169" s="260" t="s">
        <v>711</v>
      </c>
    </row>
    <row r="1170" spans="1:9" ht="18.75">
      <c r="A1170" s="262">
        <v>807876</v>
      </c>
      <c r="B1170" s="263" t="s">
        <v>1598</v>
      </c>
      <c r="C1170" s="263" t="s">
        <v>1599</v>
      </c>
      <c r="D1170" s="263" t="s">
        <v>596</v>
      </c>
      <c r="E1170" s="263" t="s">
        <v>259</v>
      </c>
      <c r="F1170" s="264">
        <v>35588</v>
      </c>
      <c r="G1170" s="263" t="s">
        <v>612</v>
      </c>
      <c r="H1170" s="263" t="s">
        <v>562</v>
      </c>
      <c r="I1170" s="260" t="s">
        <v>711</v>
      </c>
    </row>
    <row r="1171" spans="1:9" ht="18.75">
      <c r="A1171" s="262">
        <v>807884</v>
      </c>
      <c r="B1171" s="263" t="s">
        <v>1602</v>
      </c>
      <c r="C1171" s="263" t="s">
        <v>1086</v>
      </c>
      <c r="D1171" s="263" t="s">
        <v>1603</v>
      </c>
      <c r="E1171" s="263" t="s">
        <v>259</v>
      </c>
      <c r="F1171" s="270">
        <v>35431</v>
      </c>
      <c r="G1171" s="263" t="s">
        <v>549</v>
      </c>
      <c r="H1171" s="263" t="s">
        <v>562</v>
      </c>
      <c r="I1171" s="260" t="s">
        <v>711</v>
      </c>
    </row>
    <row r="1172" spans="1:9" ht="18.75">
      <c r="A1172" s="262">
        <v>807928</v>
      </c>
      <c r="B1172" s="263" t="s">
        <v>1607</v>
      </c>
      <c r="C1172" s="262" t="s">
        <v>1608</v>
      </c>
      <c r="D1172" s="262" t="s">
        <v>337</v>
      </c>
      <c r="E1172" s="263" t="s">
        <v>259</v>
      </c>
      <c r="F1172" s="264" t="s">
        <v>5377</v>
      </c>
      <c r="G1172" s="263" t="s">
        <v>551</v>
      </c>
      <c r="H1172" s="263" t="s">
        <v>562</v>
      </c>
      <c r="I1172" s="260" t="s">
        <v>711</v>
      </c>
    </row>
    <row r="1173" spans="1:9" ht="18.75">
      <c r="A1173" s="262">
        <v>807954</v>
      </c>
      <c r="B1173" s="263" t="s">
        <v>1616</v>
      </c>
      <c r="C1173" s="263" t="s">
        <v>76</v>
      </c>
      <c r="D1173" s="263" t="s">
        <v>431</v>
      </c>
      <c r="E1173" s="263" t="s">
        <v>259</v>
      </c>
      <c r="F1173" s="264">
        <v>35738</v>
      </c>
      <c r="G1173" s="263" t="s">
        <v>549</v>
      </c>
      <c r="H1173" s="263" t="s">
        <v>562</v>
      </c>
      <c r="I1173" s="260" t="s">
        <v>711</v>
      </c>
    </row>
    <row r="1174" spans="1:9" ht="18.75">
      <c r="A1174" s="262">
        <v>807964</v>
      </c>
      <c r="B1174" s="263" t="s">
        <v>1618</v>
      </c>
      <c r="C1174" s="263" t="s">
        <v>79</v>
      </c>
      <c r="D1174" s="263" t="s">
        <v>359</v>
      </c>
      <c r="E1174" s="263" t="s">
        <v>259</v>
      </c>
      <c r="F1174" s="264">
        <v>35065</v>
      </c>
      <c r="G1174" s="263" t="s">
        <v>549</v>
      </c>
      <c r="H1174" s="263" t="s">
        <v>562</v>
      </c>
      <c r="I1174" s="260" t="s">
        <v>711</v>
      </c>
    </row>
    <row r="1175" spans="1:9" ht="18.75">
      <c r="A1175" s="262">
        <v>807981</v>
      </c>
      <c r="B1175" s="263" t="s">
        <v>1621</v>
      </c>
      <c r="C1175" s="263" t="s">
        <v>1622</v>
      </c>
      <c r="D1175" s="263" t="s">
        <v>827</v>
      </c>
      <c r="E1175" s="263" t="s">
        <v>260</v>
      </c>
      <c r="F1175" s="264">
        <v>36161</v>
      </c>
      <c r="G1175" s="263" t="s">
        <v>549</v>
      </c>
      <c r="H1175" s="263" t="s">
        <v>562</v>
      </c>
      <c r="I1175" s="260" t="s">
        <v>711</v>
      </c>
    </row>
    <row r="1176" spans="1:9" ht="18.75">
      <c r="A1176" s="262">
        <v>808000</v>
      </c>
      <c r="B1176" s="263" t="s">
        <v>1626</v>
      </c>
      <c r="C1176" s="263" t="s">
        <v>1627</v>
      </c>
      <c r="D1176" s="263" t="s">
        <v>1628</v>
      </c>
      <c r="E1176" s="263" t="s">
        <v>260</v>
      </c>
      <c r="F1176" s="264">
        <v>34238</v>
      </c>
      <c r="G1176" s="263" t="s">
        <v>569</v>
      </c>
      <c r="H1176" s="263" t="s">
        <v>562</v>
      </c>
      <c r="I1176" s="260" t="s">
        <v>711</v>
      </c>
    </row>
    <row r="1177" spans="1:9" ht="18.75">
      <c r="A1177" s="262">
        <v>808008</v>
      </c>
      <c r="B1177" s="263" t="s">
        <v>1629</v>
      </c>
      <c r="C1177" s="263" t="s">
        <v>79</v>
      </c>
      <c r="D1177" s="263" t="s">
        <v>491</v>
      </c>
      <c r="E1177" s="263" t="s">
        <v>260</v>
      </c>
      <c r="F1177" s="264">
        <v>33032</v>
      </c>
      <c r="G1177" s="263" t="s">
        <v>5213</v>
      </c>
      <c r="H1177" s="263" t="s">
        <v>673</v>
      </c>
      <c r="I1177" s="260" t="s">
        <v>711</v>
      </c>
    </row>
    <row r="1178" spans="1:9" ht="18.75">
      <c r="A1178" s="262">
        <v>808013</v>
      </c>
      <c r="B1178" s="263" t="s">
        <v>1630</v>
      </c>
      <c r="C1178" s="265" t="s">
        <v>118</v>
      </c>
      <c r="D1178" s="265" t="s">
        <v>336</v>
      </c>
      <c r="E1178" s="265" t="s">
        <v>259</v>
      </c>
      <c r="F1178" s="264">
        <v>35431</v>
      </c>
      <c r="G1178" s="263" t="s">
        <v>549</v>
      </c>
      <c r="H1178" s="263" t="s">
        <v>562</v>
      </c>
      <c r="I1178" s="260" t="s">
        <v>711</v>
      </c>
    </row>
    <row r="1179" spans="1:9" ht="18.75">
      <c r="A1179" s="262">
        <v>808026</v>
      </c>
      <c r="B1179" s="263" t="s">
        <v>1633</v>
      </c>
      <c r="C1179" s="263" t="s">
        <v>79</v>
      </c>
      <c r="D1179" s="263" t="s">
        <v>428</v>
      </c>
      <c r="E1179" s="263" t="s">
        <v>259</v>
      </c>
      <c r="F1179" s="264">
        <v>35803</v>
      </c>
      <c r="G1179" s="263" t="s">
        <v>549</v>
      </c>
      <c r="H1179" s="263" t="s">
        <v>562</v>
      </c>
      <c r="I1179" s="260" t="s">
        <v>711</v>
      </c>
    </row>
    <row r="1180" spans="1:9" ht="18.75">
      <c r="A1180" s="269">
        <v>808059</v>
      </c>
      <c r="B1180" s="263" t="s">
        <v>1647</v>
      </c>
      <c r="C1180" s="269" t="s">
        <v>79</v>
      </c>
      <c r="D1180" s="269" t="s">
        <v>344</v>
      </c>
      <c r="E1180" s="269" t="s">
        <v>259</v>
      </c>
      <c r="F1180" s="270">
        <v>28400</v>
      </c>
      <c r="G1180" s="267" t="s">
        <v>5291</v>
      </c>
      <c r="H1180" s="263" t="s">
        <v>562</v>
      </c>
      <c r="I1180" s="260" t="s">
        <v>711</v>
      </c>
    </row>
    <row r="1181" spans="1:9" ht="18.75">
      <c r="A1181" s="262">
        <v>808077</v>
      </c>
      <c r="B1181" s="263" t="s">
        <v>1649</v>
      </c>
      <c r="C1181" s="263" t="s">
        <v>77</v>
      </c>
      <c r="D1181" s="263" t="s">
        <v>422</v>
      </c>
      <c r="E1181" s="263" t="s">
        <v>260</v>
      </c>
      <c r="F1181" s="264">
        <v>33604</v>
      </c>
      <c r="G1181" s="263" t="s">
        <v>549</v>
      </c>
      <c r="H1181" s="263" t="s">
        <v>562</v>
      </c>
      <c r="I1181" s="260" t="s">
        <v>711</v>
      </c>
    </row>
    <row r="1182" spans="1:9" ht="18.75">
      <c r="A1182" s="262">
        <v>808079</v>
      </c>
      <c r="B1182" s="263" t="s">
        <v>1650</v>
      </c>
      <c r="C1182" s="263" t="s">
        <v>1651</v>
      </c>
      <c r="D1182" s="263" t="s">
        <v>516</v>
      </c>
      <c r="E1182" s="263" t="s">
        <v>260</v>
      </c>
      <c r="F1182" s="264">
        <v>34171</v>
      </c>
      <c r="G1182" s="263" t="s">
        <v>612</v>
      </c>
      <c r="H1182" s="263" t="s">
        <v>562</v>
      </c>
      <c r="I1182" s="260" t="s">
        <v>711</v>
      </c>
    </row>
    <row r="1183" spans="1:9" ht="18.75">
      <c r="A1183" s="262">
        <v>808133</v>
      </c>
      <c r="B1183" s="263" t="s">
        <v>1658</v>
      </c>
      <c r="C1183" s="263" t="s">
        <v>109</v>
      </c>
      <c r="D1183" s="263" t="s">
        <v>381</v>
      </c>
      <c r="E1183" s="263" t="s">
        <v>260</v>
      </c>
      <c r="F1183" s="264" t="s">
        <v>5382</v>
      </c>
      <c r="G1183" s="263" t="s">
        <v>549</v>
      </c>
      <c r="H1183" s="263" t="s">
        <v>562</v>
      </c>
      <c r="I1183" s="260" t="s">
        <v>711</v>
      </c>
    </row>
    <row r="1184" spans="1:9" ht="18.75">
      <c r="A1184" s="262">
        <v>808168</v>
      </c>
      <c r="B1184" s="263" t="s">
        <v>1665</v>
      </c>
      <c r="C1184" s="263" t="s">
        <v>83</v>
      </c>
      <c r="D1184" s="263" t="s">
        <v>452</v>
      </c>
      <c r="E1184" s="263" t="s">
        <v>260</v>
      </c>
      <c r="F1184" s="264">
        <v>35096</v>
      </c>
      <c r="G1184" s="263" t="s">
        <v>654</v>
      </c>
      <c r="H1184" s="263" t="s">
        <v>562</v>
      </c>
      <c r="I1184" s="260" t="s">
        <v>711</v>
      </c>
    </row>
    <row r="1185" spans="1:21" ht="18.75">
      <c r="A1185" s="262">
        <v>808187</v>
      </c>
      <c r="B1185" s="263" t="s">
        <v>1669</v>
      </c>
      <c r="C1185" s="263" t="s">
        <v>1670</v>
      </c>
      <c r="D1185" s="263" t="s">
        <v>400</v>
      </c>
      <c r="E1185" s="263" t="s">
        <v>260</v>
      </c>
      <c r="F1185" s="270">
        <v>32391</v>
      </c>
      <c r="G1185" s="263" t="s">
        <v>559</v>
      </c>
      <c r="H1185" s="263" t="s">
        <v>562</v>
      </c>
      <c r="I1185" s="260" t="s">
        <v>711</v>
      </c>
    </row>
    <row r="1186" spans="1:21" ht="18.75">
      <c r="A1186" s="262">
        <v>808206</v>
      </c>
      <c r="B1186" s="263" t="s">
        <v>1672</v>
      </c>
      <c r="C1186" s="263" t="s">
        <v>798</v>
      </c>
      <c r="D1186" s="263" t="s">
        <v>1673</v>
      </c>
      <c r="E1186" s="263" t="s">
        <v>260</v>
      </c>
      <c r="F1186" s="264">
        <v>35799</v>
      </c>
      <c r="G1186" s="263" t="s">
        <v>549</v>
      </c>
      <c r="H1186" s="263" t="s">
        <v>562</v>
      </c>
      <c r="I1186" s="260" t="s">
        <v>711</v>
      </c>
    </row>
    <row r="1187" spans="1:21" ht="18.75">
      <c r="A1187" s="262">
        <v>808267</v>
      </c>
      <c r="B1187" s="263" t="s">
        <v>1682</v>
      </c>
      <c r="C1187" s="263" t="s">
        <v>1683</v>
      </c>
      <c r="D1187" s="263" t="s">
        <v>371</v>
      </c>
      <c r="E1187" s="263" t="s">
        <v>260</v>
      </c>
      <c r="F1187" s="264">
        <v>33239</v>
      </c>
      <c r="G1187" s="263" t="s">
        <v>569</v>
      </c>
      <c r="H1187" s="263" t="s">
        <v>562</v>
      </c>
      <c r="I1187" s="260" t="s">
        <v>711</v>
      </c>
    </row>
    <row r="1188" spans="1:21" ht="18.75">
      <c r="A1188" s="262">
        <v>808284</v>
      </c>
      <c r="B1188" s="263" t="s">
        <v>1687</v>
      </c>
      <c r="C1188" s="263" t="s">
        <v>117</v>
      </c>
      <c r="D1188" s="263" t="s">
        <v>417</v>
      </c>
      <c r="E1188" s="263" t="s">
        <v>259</v>
      </c>
      <c r="F1188" s="264">
        <v>35662</v>
      </c>
      <c r="G1188" s="263" t="s">
        <v>5386</v>
      </c>
      <c r="H1188" s="263" t="s">
        <v>562</v>
      </c>
      <c r="I1188" s="260" t="s">
        <v>711</v>
      </c>
    </row>
    <row r="1189" spans="1:21" ht="18.75">
      <c r="A1189" s="262">
        <v>808316</v>
      </c>
      <c r="B1189" s="263" t="s">
        <v>1697</v>
      </c>
      <c r="C1189" s="263" t="s">
        <v>81</v>
      </c>
      <c r="D1189" s="263"/>
      <c r="E1189" s="263" t="s">
        <v>260</v>
      </c>
      <c r="F1189" s="264"/>
      <c r="G1189" s="263"/>
      <c r="H1189" s="263" t="s">
        <v>562</v>
      </c>
      <c r="I1189" s="260" t="s">
        <v>711</v>
      </c>
    </row>
    <row r="1190" spans="1:21" ht="18.75">
      <c r="A1190" s="262">
        <v>808322</v>
      </c>
      <c r="B1190" s="263" t="s">
        <v>1698</v>
      </c>
      <c r="C1190" s="263" t="s">
        <v>515</v>
      </c>
      <c r="D1190" s="263" t="s">
        <v>1456</v>
      </c>
      <c r="E1190" s="263" t="s">
        <v>260</v>
      </c>
      <c r="F1190" s="264"/>
      <c r="G1190" s="263" t="s">
        <v>612</v>
      </c>
      <c r="H1190" s="263" t="s">
        <v>562</v>
      </c>
      <c r="I1190" s="260" t="s">
        <v>711</v>
      </c>
    </row>
    <row r="1191" spans="1:21" ht="18.75">
      <c r="A1191" s="262">
        <v>808332</v>
      </c>
      <c r="B1191" s="263" t="s">
        <v>1699</v>
      </c>
      <c r="C1191" s="263" t="s">
        <v>1700</v>
      </c>
      <c r="D1191" s="263" t="s">
        <v>1701</v>
      </c>
      <c r="E1191" s="263" t="s">
        <v>259</v>
      </c>
      <c r="F1191" s="264">
        <v>31048</v>
      </c>
      <c r="G1191" s="263" t="s">
        <v>5389</v>
      </c>
      <c r="H1191" s="263" t="s">
        <v>562</v>
      </c>
      <c r="I1191" s="260" t="s">
        <v>711</v>
      </c>
    </row>
    <row r="1192" spans="1:21" ht="18.75">
      <c r="A1192" s="262">
        <v>808348</v>
      </c>
      <c r="B1192" s="263" t="s">
        <v>1704</v>
      </c>
      <c r="C1192" s="265" t="s">
        <v>156</v>
      </c>
      <c r="D1192" s="265" t="s">
        <v>467</v>
      </c>
      <c r="E1192" s="265" t="s">
        <v>259</v>
      </c>
      <c r="F1192" s="266">
        <v>35096</v>
      </c>
      <c r="G1192" s="266" t="s">
        <v>5268</v>
      </c>
      <c r="H1192" s="263" t="s">
        <v>562</v>
      </c>
      <c r="I1192" s="260" t="s">
        <v>711</v>
      </c>
      <c r="S1192" s="260">
        <v>546</v>
      </c>
      <c r="T1192" s="261">
        <v>43859</v>
      </c>
      <c r="U1192" s="260">
        <v>30500</v>
      </c>
    </row>
    <row r="1193" spans="1:21" ht="18.75">
      <c r="A1193" s="262">
        <v>808352</v>
      </c>
      <c r="B1193" s="263" t="s">
        <v>1705</v>
      </c>
      <c r="C1193" s="265" t="s">
        <v>198</v>
      </c>
      <c r="D1193" s="265" t="s">
        <v>1080</v>
      </c>
      <c r="E1193" s="265" t="s">
        <v>259</v>
      </c>
      <c r="F1193" s="264">
        <v>32874</v>
      </c>
      <c r="G1193" s="263" t="s">
        <v>612</v>
      </c>
      <c r="H1193" s="263" t="s">
        <v>562</v>
      </c>
      <c r="I1193" s="260" t="s">
        <v>711</v>
      </c>
    </row>
    <row r="1194" spans="1:21" ht="18.75">
      <c r="A1194" s="262">
        <v>808356</v>
      </c>
      <c r="B1194" s="263" t="s">
        <v>1706</v>
      </c>
      <c r="C1194" s="262" t="s">
        <v>80</v>
      </c>
      <c r="D1194" s="262" t="s">
        <v>1707</v>
      </c>
      <c r="E1194" s="263" t="s">
        <v>259</v>
      </c>
      <c r="F1194" s="270" t="s">
        <v>5390</v>
      </c>
      <c r="G1194" s="267" t="s">
        <v>5237</v>
      </c>
      <c r="H1194" s="263" t="s">
        <v>562</v>
      </c>
      <c r="I1194" s="260" t="s">
        <v>711</v>
      </c>
    </row>
    <row r="1195" spans="1:21" ht="18.75">
      <c r="A1195" s="262">
        <v>808368</v>
      </c>
      <c r="B1195" s="263" t="s">
        <v>1711</v>
      </c>
      <c r="C1195" s="263" t="s">
        <v>162</v>
      </c>
      <c r="D1195" s="263" t="s">
        <v>1712</v>
      </c>
      <c r="E1195" s="263" t="s">
        <v>259</v>
      </c>
      <c r="F1195" s="264">
        <v>36113</v>
      </c>
      <c r="G1195" s="263" t="s">
        <v>5293</v>
      </c>
      <c r="H1195" s="263" t="s">
        <v>562</v>
      </c>
      <c r="I1195" s="260" t="s">
        <v>711</v>
      </c>
    </row>
    <row r="1196" spans="1:21" ht="18.75">
      <c r="A1196" s="262">
        <v>808400</v>
      </c>
      <c r="B1196" s="263" t="s">
        <v>1723</v>
      </c>
      <c r="C1196" s="263" t="s">
        <v>1724</v>
      </c>
      <c r="D1196" s="263" t="s">
        <v>417</v>
      </c>
      <c r="E1196" s="263" t="s">
        <v>259</v>
      </c>
      <c r="F1196" s="264">
        <v>36209</v>
      </c>
      <c r="G1196" s="263" t="s">
        <v>549</v>
      </c>
      <c r="H1196" s="263" t="s">
        <v>562</v>
      </c>
      <c r="I1196" s="260" t="s">
        <v>711</v>
      </c>
      <c r="S1196" s="260">
        <v>69</v>
      </c>
      <c r="T1196" s="261">
        <v>43837</v>
      </c>
      <c r="U1196" s="260">
        <v>10000</v>
      </c>
    </row>
    <row r="1197" spans="1:21" ht="18.75">
      <c r="A1197" s="262">
        <v>808406</v>
      </c>
      <c r="B1197" s="263" t="s">
        <v>1727</v>
      </c>
      <c r="C1197" s="263" t="s">
        <v>840</v>
      </c>
      <c r="D1197" s="263" t="s">
        <v>824</v>
      </c>
      <c r="E1197" s="263" t="s">
        <v>259</v>
      </c>
      <c r="F1197" s="264">
        <v>35432</v>
      </c>
      <c r="G1197" s="263" t="s">
        <v>549</v>
      </c>
      <c r="H1197" s="263" t="s">
        <v>562</v>
      </c>
      <c r="I1197" s="260" t="s">
        <v>711</v>
      </c>
    </row>
    <row r="1198" spans="1:21" ht="18.75">
      <c r="A1198" s="262">
        <v>808416</v>
      </c>
      <c r="B1198" s="263" t="s">
        <v>1730</v>
      </c>
      <c r="C1198" s="265" t="s">
        <v>138</v>
      </c>
      <c r="D1198" s="265" t="s">
        <v>1731</v>
      </c>
      <c r="E1198" s="265" t="s">
        <v>259</v>
      </c>
      <c r="F1198" s="264"/>
      <c r="G1198" s="263" t="s">
        <v>549</v>
      </c>
      <c r="H1198" s="263" t="s">
        <v>562</v>
      </c>
      <c r="I1198" s="260" t="s">
        <v>711</v>
      </c>
    </row>
    <row r="1199" spans="1:21" ht="18.75">
      <c r="A1199" s="262">
        <v>808421</v>
      </c>
      <c r="B1199" s="263" t="s">
        <v>1733</v>
      </c>
      <c r="C1199" s="265" t="s">
        <v>1597</v>
      </c>
      <c r="D1199" s="265" t="s">
        <v>948</v>
      </c>
      <c r="E1199" s="265" t="s">
        <v>259</v>
      </c>
      <c r="F1199" s="264">
        <v>35766</v>
      </c>
      <c r="G1199" s="263" t="s">
        <v>620</v>
      </c>
      <c r="H1199" s="263" t="s">
        <v>562</v>
      </c>
      <c r="I1199" s="260" t="s">
        <v>711</v>
      </c>
    </row>
    <row r="1200" spans="1:21" ht="18.75">
      <c r="A1200" s="262">
        <v>808439</v>
      </c>
      <c r="B1200" s="263" t="s">
        <v>1736</v>
      </c>
      <c r="C1200" s="263" t="s">
        <v>81</v>
      </c>
      <c r="D1200" s="263" t="s">
        <v>332</v>
      </c>
      <c r="E1200" s="263" t="s">
        <v>259</v>
      </c>
      <c r="F1200" s="264">
        <v>36221</v>
      </c>
      <c r="G1200" s="263" t="s">
        <v>565</v>
      </c>
      <c r="H1200" s="263" t="s">
        <v>562</v>
      </c>
      <c r="I1200" s="260" t="s">
        <v>711</v>
      </c>
    </row>
    <row r="1201" spans="1:21" ht="18.75">
      <c r="A1201" s="262">
        <v>808442</v>
      </c>
      <c r="B1201" s="263" t="s">
        <v>1737</v>
      </c>
      <c r="C1201" s="263" t="s">
        <v>77</v>
      </c>
      <c r="D1201" s="263" t="s">
        <v>948</v>
      </c>
      <c r="E1201" s="263" t="s">
        <v>259</v>
      </c>
      <c r="F1201" s="264">
        <v>36526</v>
      </c>
      <c r="G1201" s="263" t="s">
        <v>551</v>
      </c>
      <c r="H1201" s="263" t="s">
        <v>562</v>
      </c>
      <c r="I1201" s="260" t="s">
        <v>711</v>
      </c>
    </row>
    <row r="1202" spans="1:21" ht="18.75">
      <c r="A1202" s="262">
        <v>808460</v>
      </c>
      <c r="B1202" s="263" t="s">
        <v>1741</v>
      </c>
      <c r="C1202" s="263" t="s">
        <v>113</v>
      </c>
      <c r="D1202" s="263" t="s">
        <v>1742</v>
      </c>
      <c r="E1202" s="263" t="s">
        <v>259</v>
      </c>
      <c r="F1202" s="264">
        <v>35533</v>
      </c>
      <c r="G1202" s="263" t="s">
        <v>569</v>
      </c>
      <c r="H1202" s="263" t="s">
        <v>562</v>
      </c>
      <c r="I1202" s="260" t="s">
        <v>711</v>
      </c>
    </row>
    <row r="1203" spans="1:21" ht="18.75">
      <c r="A1203" s="262">
        <v>808479</v>
      </c>
      <c r="B1203" s="263" t="s">
        <v>1743</v>
      </c>
      <c r="C1203" s="263" t="s">
        <v>118</v>
      </c>
      <c r="D1203" s="263" t="s">
        <v>358</v>
      </c>
      <c r="E1203" s="263" t="s">
        <v>260</v>
      </c>
      <c r="F1203" s="264">
        <v>34610</v>
      </c>
      <c r="G1203" s="263" t="s">
        <v>549</v>
      </c>
      <c r="H1203" s="263" t="s">
        <v>562</v>
      </c>
      <c r="I1203" s="260" t="s">
        <v>711</v>
      </c>
    </row>
    <row r="1204" spans="1:21" ht="18.75">
      <c r="A1204" s="262">
        <v>808486</v>
      </c>
      <c r="B1204" s="263" t="s">
        <v>1745</v>
      </c>
      <c r="C1204" s="263" t="s">
        <v>145</v>
      </c>
      <c r="D1204" s="263" t="s">
        <v>381</v>
      </c>
      <c r="E1204" s="263" t="s">
        <v>259</v>
      </c>
      <c r="F1204" s="264">
        <v>36282</v>
      </c>
      <c r="G1204" s="263" t="s">
        <v>569</v>
      </c>
      <c r="H1204" s="263" t="s">
        <v>562</v>
      </c>
      <c r="I1204" s="260" t="s">
        <v>711</v>
      </c>
    </row>
    <row r="1205" spans="1:21" ht="18.75">
      <c r="A1205" s="262">
        <v>808498</v>
      </c>
      <c r="B1205" s="263" t="s">
        <v>1751</v>
      </c>
      <c r="C1205" s="263" t="s">
        <v>1274</v>
      </c>
      <c r="D1205" s="263" t="s">
        <v>1275</v>
      </c>
      <c r="E1205" s="263" t="s">
        <v>260</v>
      </c>
      <c r="F1205" s="270" t="s">
        <v>5400</v>
      </c>
      <c r="G1205" s="263" t="s">
        <v>612</v>
      </c>
      <c r="H1205" s="263" t="s">
        <v>562</v>
      </c>
      <c r="I1205" s="260" t="s">
        <v>711</v>
      </c>
    </row>
    <row r="1206" spans="1:21" ht="18.75">
      <c r="A1206" s="262">
        <v>808499</v>
      </c>
      <c r="B1206" s="263" t="s">
        <v>1752</v>
      </c>
      <c r="C1206" s="263" t="s">
        <v>179</v>
      </c>
      <c r="D1206" s="263" t="s">
        <v>223</v>
      </c>
      <c r="E1206" s="263" t="s">
        <v>260</v>
      </c>
      <c r="F1206" s="266">
        <v>35161</v>
      </c>
      <c r="G1206" s="263" t="s">
        <v>549</v>
      </c>
      <c r="H1206" s="263" t="s">
        <v>562</v>
      </c>
      <c r="I1206" s="260" t="s">
        <v>711</v>
      </c>
    </row>
    <row r="1207" spans="1:21" ht="18.75">
      <c r="A1207" s="262">
        <v>808508</v>
      </c>
      <c r="B1207" s="263" t="s">
        <v>1753</v>
      </c>
      <c r="C1207" s="263" t="s">
        <v>77</v>
      </c>
      <c r="D1207" s="263" t="s">
        <v>1754</v>
      </c>
      <c r="E1207" s="263" t="s">
        <v>260</v>
      </c>
      <c r="F1207" s="270">
        <v>33609</v>
      </c>
      <c r="G1207" s="263" t="s">
        <v>549</v>
      </c>
      <c r="H1207" s="263" t="s">
        <v>562</v>
      </c>
      <c r="I1207" s="260" t="s">
        <v>711</v>
      </c>
    </row>
    <row r="1208" spans="1:21" ht="18.75">
      <c r="A1208" s="262">
        <v>808513</v>
      </c>
      <c r="B1208" s="263" t="s">
        <v>1756</v>
      </c>
      <c r="C1208" s="263" t="s">
        <v>74</v>
      </c>
      <c r="D1208" s="263" t="s">
        <v>1757</v>
      </c>
      <c r="E1208" s="263" t="s">
        <v>260</v>
      </c>
      <c r="F1208" s="264">
        <v>32027</v>
      </c>
      <c r="G1208" s="266" t="s">
        <v>5401</v>
      </c>
      <c r="H1208" s="263" t="s">
        <v>674</v>
      </c>
      <c r="I1208" s="260" t="s">
        <v>711</v>
      </c>
    </row>
    <row r="1209" spans="1:21" ht="18.75">
      <c r="A1209" s="262">
        <v>808524</v>
      </c>
      <c r="B1209" s="263" t="s">
        <v>1760</v>
      </c>
      <c r="C1209" s="263" t="s">
        <v>82</v>
      </c>
      <c r="D1209" s="263" t="s">
        <v>1761</v>
      </c>
      <c r="E1209" s="263" t="s">
        <v>260</v>
      </c>
      <c r="F1209" s="264" t="s">
        <v>5404</v>
      </c>
      <c r="G1209" s="263" t="s">
        <v>5405</v>
      </c>
      <c r="H1209" s="263" t="s">
        <v>562</v>
      </c>
      <c r="I1209" s="260" t="s">
        <v>711</v>
      </c>
      <c r="S1209" s="260">
        <v>135</v>
      </c>
      <c r="T1209" s="261">
        <v>43839</v>
      </c>
      <c r="U1209" s="260">
        <v>10000</v>
      </c>
    </row>
    <row r="1210" spans="1:21" ht="18.75">
      <c r="A1210" s="262">
        <v>808534</v>
      </c>
      <c r="B1210" s="263" t="s">
        <v>1763</v>
      </c>
      <c r="C1210" s="265" t="s">
        <v>77</v>
      </c>
      <c r="D1210" s="265" t="s">
        <v>365</v>
      </c>
      <c r="E1210" s="265" t="s">
        <v>260</v>
      </c>
      <c r="F1210" s="264">
        <v>31074</v>
      </c>
      <c r="G1210" s="263" t="s">
        <v>549</v>
      </c>
      <c r="H1210" s="263" t="s">
        <v>562</v>
      </c>
      <c r="I1210" s="260" t="s">
        <v>711</v>
      </c>
    </row>
    <row r="1211" spans="1:21" ht="18.75">
      <c r="A1211" s="262">
        <v>808538</v>
      </c>
      <c r="B1211" s="263" t="s">
        <v>1764</v>
      </c>
      <c r="C1211" s="263" t="s">
        <v>77</v>
      </c>
      <c r="D1211" s="263" t="s">
        <v>408</v>
      </c>
      <c r="E1211" s="263" t="s">
        <v>259</v>
      </c>
      <c r="F1211" s="264">
        <v>36526</v>
      </c>
      <c r="G1211" s="263" t="s">
        <v>5406</v>
      </c>
      <c r="H1211" s="263" t="s">
        <v>562</v>
      </c>
      <c r="I1211" s="260" t="s">
        <v>711</v>
      </c>
    </row>
    <row r="1212" spans="1:21" ht="18.75">
      <c r="A1212" s="262">
        <v>808550</v>
      </c>
      <c r="B1212" s="263" t="s">
        <v>1768</v>
      </c>
      <c r="C1212" s="263" t="s">
        <v>1769</v>
      </c>
      <c r="D1212" s="263" t="s">
        <v>427</v>
      </c>
      <c r="E1212" s="263" t="s">
        <v>260</v>
      </c>
      <c r="F1212" s="264">
        <v>35091</v>
      </c>
      <c r="G1212" s="263" t="s">
        <v>612</v>
      </c>
      <c r="H1212" s="263" t="s">
        <v>562</v>
      </c>
      <c r="I1212" s="260" t="s">
        <v>711</v>
      </c>
    </row>
    <row r="1213" spans="1:21" ht="18.75">
      <c r="A1213" s="262">
        <v>808557</v>
      </c>
      <c r="B1213" s="263" t="s">
        <v>1770</v>
      </c>
      <c r="C1213" s="263" t="s">
        <v>1771</v>
      </c>
      <c r="D1213" s="263" t="s">
        <v>1772</v>
      </c>
      <c r="E1213" s="263" t="s">
        <v>260</v>
      </c>
      <c r="F1213" s="264">
        <v>32787</v>
      </c>
      <c r="G1213" s="263" t="s">
        <v>383</v>
      </c>
      <c r="H1213" s="263" t="s">
        <v>562</v>
      </c>
      <c r="I1213" s="260" t="s">
        <v>711</v>
      </c>
    </row>
    <row r="1214" spans="1:21" ht="18.75">
      <c r="A1214" s="262">
        <v>808568</v>
      </c>
      <c r="B1214" s="263" t="s">
        <v>1778</v>
      </c>
      <c r="C1214" s="263" t="s">
        <v>1479</v>
      </c>
      <c r="D1214" s="263" t="s">
        <v>847</v>
      </c>
      <c r="E1214" s="263" t="s">
        <v>260</v>
      </c>
      <c r="F1214" s="264">
        <v>34335</v>
      </c>
      <c r="G1214" s="263" t="s">
        <v>612</v>
      </c>
      <c r="H1214" s="263" t="s">
        <v>562</v>
      </c>
      <c r="I1214" s="260" t="s">
        <v>711</v>
      </c>
    </row>
    <row r="1215" spans="1:21" ht="18.75">
      <c r="A1215" s="262">
        <v>808569</v>
      </c>
      <c r="B1215" s="263" t="s">
        <v>1779</v>
      </c>
      <c r="C1215" s="265" t="s">
        <v>1780</v>
      </c>
      <c r="D1215" s="265" t="s">
        <v>373</v>
      </c>
      <c r="E1215" s="265" t="s">
        <v>260</v>
      </c>
      <c r="F1215" s="264">
        <v>32210</v>
      </c>
      <c r="G1215" s="263" t="s">
        <v>549</v>
      </c>
      <c r="H1215" s="263" t="s">
        <v>562</v>
      </c>
      <c r="I1215" s="260" t="s">
        <v>711</v>
      </c>
    </row>
    <row r="1216" spans="1:21" ht="18.75">
      <c r="A1216" s="262">
        <v>808574</v>
      </c>
      <c r="B1216" s="263" t="s">
        <v>1782</v>
      </c>
      <c r="C1216" s="263" t="s">
        <v>1595</v>
      </c>
      <c r="D1216" s="263" t="s">
        <v>1783</v>
      </c>
      <c r="E1216" s="263" t="s">
        <v>259</v>
      </c>
      <c r="F1216" s="264">
        <v>36800</v>
      </c>
      <c r="G1216" s="263" t="s">
        <v>549</v>
      </c>
      <c r="H1216" s="263" t="s">
        <v>562</v>
      </c>
      <c r="I1216" s="260" t="s">
        <v>711</v>
      </c>
    </row>
    <row r="1217" spans="1:21" ht="18.75">
      <c r="A1217" s="262">
        <v>808575</v>
      </c>
      <c r="B1217" s="263" t="s">
        <v>1784</v>
      </c>
      <c r="C1217" s="263" t="s">
        <v>221</v>
      </c>
      <c r="D1217" s="263" t="s">
        <v>371</v>
      </c>
      <c r="E1217" s="263" t="s">
        <v>259</v>
      </c>
      <c r="F1217" s="264">
        <v>25874</v>
      </c>
      <c r="G1217" s="263" t="s">
        <v>549</v>
      </c>
      <c r="H1217" s="263" t="s">
        <v>562</v>
      </c>
      <c r="I1217" s="260" t="s">
        <v>711</v>
      </c>
      <c r="S1217" s="260">
        <v>4261</v>
      </c>
      <c r="T1217" s="261">
        <v>43818</v>
      </c>
      <c r="U1217" s="260">
        <v>14000</v>
      </c>
    </row>
    <row r="1218" spans="1:21" ht="18.75">
      <c r="A1218" s="262">
        <v>808579</v>
      </c>
      <c r="B1218" s="263" t="s">
        <v>1786</v>
      </c>
      <c r="C1218" s="263" t="s">
        <v>1787</v>
      </c>
      <c r="D1218" s="263" t="s">
        <v>1041</v>
      </c>
      <c r="E1218" s="263" t="s">
        <v>259</v>
      </c>
      <c r="F1218" s="264">
        <v>36404</v>
      </c>
      <c r="G1218" s="263" t="s">
        <v>549</v>
      </c>
      <c r="H1218" s="263" t="s">
        <v>562</v>
      </c>
      <c r="I1218" s="260" t="s">
        <v>711</v>
      </c>
    </row>
    <row r="1219" spans="1:21" ht="18.75">
      <c r="A1219" s="262">
        <v>808588</v>
      </c>
      <c r="B1219" s="263" t="s">
        <v>1790</v>
      </c>
      <c r="C1219" s="263" t="s">
        <v>95</v>
      </c>
      <c r="D1219" s="263" t="s">
        <v>589</v>
      </c>
      <c r="E1219" s="263" t="s">
        <v>260</v>
      </c>
      <c r="F1219" s="264">
        <v>35462</v>
      </c>
      <c r="G1219" s="263" t="s">
        <v>612</v>
      </c>
      <c r="H1219" s="263" t="s">
        <v>562</v>
      </c>
      <c r="I1219" s="260" t="s">
        <v>711</v>
      </c>
    </row>
    <row r="1220" spans="1:21" ht="18.75">
      <c r="A1220" s="262">
        <v>808592</v>
      </c>
      <c r="B1220" s="263" t="s">
        <v>1794</v>
      </c>
      <c r="C1220" s="263" t="s">
        <v>1795</v>
      </c>
      <c r="D1220" s="263" t="s">
        <v>1796</v>
      </c>
      <c r="E1220" s="263" t="s">
        <v>259</v>
      </c>
      <c r="F1220" s="264">
        <v>35796</v>
      </c>
      <c r="G1220" s="263" t="s">
        <v>5412</v>
      </c>
      <c r="H1220" s="263" t="s">
        <v>562</v>
      </c>
      <c r="I1220" s="260" t="s">
        <v>711</v>
      </c>
    </row>
    <row r="1221" spans="1:21" ht="18.75">
      <c r="A1221" s="262">
        <v>808601</v>
      </c>
      <c r="B1221" s="263" t="s">
        <v>1799</v>
      </c>
      <c r="C1221" s="265" t="s">
        <v>1800</v>
      </c>
      <c r="D1221" s="265" t="s">
        <v>223</v>
      </c>
      <c r="E1221" s="265" t="s">
        <v>260</v>
      </c>
      <c r="F1221" s="264">
        <v>35906</v>
      </c>
      <c r="G1221" s="263" t="s">
        <v>549</v>
      </c>
      <c r="H1221" s="263" t="s">
        <v>562</v>
      </c>
      <c r="I1221" s="260" t="s">
        <v>711</v>
      </c>
    </row>
    <row r="1222" spans="1:21" ht="18.75">
      <c r="A1222" s="262">
        <v>808602</v>
      </c>
      <c r="B1222" s="263" t="s">
        <v>1801</v>
      </c>
      <c r="C1222" s="265" t="s">
        <v>1017</v>
      </c>
      <c r="D1222" s="265" t="s">
        <v>1802</v>
      </c>
      <c r="E1222" s="265" t="s">
        <v>260</v>
      </c>
      <c r="F1222" s="264">
        <v>36267</v>
      </c>
      <c r="G1222" s="263" t="s">
        <v>649</v>
      </c>
      <c r="H1222" s="263" t="s">
        <v>562</v>
      </c>
      <c r="I1222" s="260" t="s">
        <v>711</v>
      </c>
    </row>
    <row r="1223" spans="1:21" ht="18.75">
      <c r="A1223" s="262">
        <v>808616</v>
      </c>
      <c r="B1223" s="263" t="s">
        <v>1804</v>
      </c>
      <c r="C1223" s="265" t="s">
        <v>1805</v>
      </c>
      <c r="D1223" s="265" t="s">
        <v>1351</v>
      </c>
      <c r="E1223" s="265" t="s">
        <v>260</v>
      </c>
      <c r="F1223" s="264">
        <v>36550</v>
      </c>
      <c r="G1223" s="263" t="s">
        <v>5414</v>
      </c>
      <c r="H1223" s="263" t="s">
        <v>562</v>
      </c>
      <c r="I1223" s="260" t="s">
        <v>711</v>
      </c>
    </row>
    <row r="1224" spans="1:21" ht="18.75">
      <c r="A1224" s="262">
        <v>808629</v>
      </c>
      <c r="B1224" s="263" t="s">
        <v>1807</v>
      </c>
      <c r="C1224" s="265" t="s">
        <v>130</v>
      </c>
      <c r="D1224" s="265" t="s">
        <v>1808</v>
      </c>
      <c r="E1224" s="265" t="s">
        <v>260</v>
      </c>
      <c r="F1224" s="264">
        <v>36073</v>
      </c>
      <c r="G1224" s="263" t="s">
        <v>573</v>
      </c>
      <c r="H1224" s="263" t="s">
        <v>562</v>
      </c>
      <c r="I1224" s="260" t="s">
        <v>711</v>
      </c>
    </row>
    <row r="1225" spans="1:21" ht="18.75">
      <c r="A1225" s="262">
        <v>808646</v>
      </c>
      <c r="B1225" s="263" t="s">
        <v>1810</v>
      </c>
      <c r="C1225" s="263" t="s">
        <v>119</v>
      </c>
      <c r="D1225" s="263" t="s">
        <v>241</v>
      </c>
      <c r="E1225" s="263" t="s">
        <v>259</v>
      </c>
      <c r="F1225" s="264"/>
      <c r="G1225" s="263" t="s">
        <v>617</v>
      </c>
      <c r="H1225" s="263" t="s">
        <v>562</v>
      </c>
      <c r="I1225" s="260" t="s">
        <v>711</v>
      </c>
    </row>
    <row r="1226" spans="1:21" ht="18.75">
      <c r="A1226" s="262">
        <v>808660</v>
      </c>
      <c r="B1226" s="263" t="s">
        <v>1813</v>
      </c>
      <c r="C1226" s="265" t="s">
        <v>76</v>
      </c>
      <c r="D1226" s="265" t="s">
        <v>1814</v>
      </c>
      <c r="E1226" s="265" t="s">
        <v>260</v>
      </c>
      <c r="F1226" s="264">
        <v>33973</v>
      </c>
      <c r="G1226" s="263" t="s">
        <v>5206</v>
      </c>
      <c r="H1226" s="263" t="s">
        <v>562</v>
      </c>
      <c r="I1226" s="260" t="s">
        <v>711</v>
      </c>
      <c r="S1226" s="260">
        <v>102</v>
      </c>
      <c r="T1226" s="261">
        <v>43837</v>
      </c>
      <c r="U1226" s="260">
        <v>20500</v>
      </c>
    </row>
    <row r="1227" spans="1:21" ht="18.75">
      <c r="A1227" s="262">
        <v>808669</v>
      </c>
      <c r="B1227" s="263" t="s">
        <v>1815</v>
      </c>
      <c r="C1227" s="263" t="s">
        <v>79</v>
      </c>
      <c r="D1227" s="263" t="s">
        <v>333</v>
      </c>
      <c r="E1227" s="263" t="s">
        <v>260</v>
      </c>
      <c r="F1227" s="266">
        <v>36586</v>
      </c>
      <c r="G1227" s="263" t="s">
        <v>563</v>
      </c>
      <c r="H1227" s="263" t="s">
        <v>6022</v>
      </c>
      <c r="I1227" s="260" t="s">
        <v>711</v>
      </c>
    </row>
    <row r="1228" spans="1:21" ht="18.75">
      <c r="A1228" s="262">
        <v>808675</v>
      </c>
      <c r="B1228" s="263" t="s">
        <v>1816</v>
      </c>
      <c r="C1228" s="263" t="s">
        <v>1817</v>
      </c>
      <c r="D1228" s="263" t="s">
        <v>1818</v>
      </c>
      <c r="E1228" s="263" t="s">
        <v>260</v>
      </c>
      <c r="F1228" s="264">
        <v>34867</v>
      </c>
      <c r="G1228" s="263" t="s">
        <v>619</v>
      </c>
      <c r="H1228" s="263" t="s">
        <v>562</v>
      </c>
      <c r="I1228" s="260" t="s">
        <v>711</v>
      </c>
    </row>
    <row r="1229" spans="1:21" ht="18.75">
      <c r="A1229" s="262">
        <v>808686</v>
      </c>
      <c r="B1229" s="263" t="s">
        <v>1820</v>
      </c>
      <c r="C1229" s="263" t="s">
        <v>104</v>
      </c>
      <c r="D1229" s="263" t="s">
        <v>815</v>
      </c>
      <c r="E1229" s="263" t="s">
        <v>259</v>
      </c>
      <c r="F1229" s="264">
        <v>35065</v>
      </c>
      <c r="G1229" s="267"/>
      <c r="H1229" s="263" t="s">
        <v>562</v>
      </c>
      <c r="I1229" s="260" t="s">
        <v>711</v>
      </c>
    </row>
    <row r="1230" spans="1:21" ht="18.75">
      <c r="A1230" s="262">
        <v>808689</v>
      </c>
      <c r="B1230" s="263" t="s">
        <v>1825</v>
      </c>
      <c r="C1230" s="263" t="s">
        <v>1826</v>
      </c>
      <c r="D1230" s="263" t="s">
        <v>1827</v>
      </c>
      <c r="E1230" s="263" t="s">
        <v>259</v>
      </c>
      <c r="F1230" s="264">
        <v>35551</v>
      </c>
      <c r="G1230" s="263" t="s">
        <v>5419</v>
      </c>
      <c r="H1230" s="263" t="s">
        <v>562</v>
      </c>
      <c r="I1230" s="260" t="s">
        <v>711</v>
      </c>
    </row>
    <row r="1231" spans="1:21" ht="18.75">
      <c r="A1231" s="262">
        <v>808720</v>
      </c>
      <c r="B1231" s="263" t="s">
        <v>1837</v>
      </c>
      <c r="C1231" s="263" t="s">
        <v>1838</v>
      </c>
      <c r="D1231" s="263" t="s">
        <v>1486</v>
      </c>
      <c r="E1231" s="265" t="s">
        <v>259</v>
      </c>
      <c r="F1231" s="264">
        <v>35796</v>
      </c>
      <c r="G1231" s="263" t="s">
        <v>640</v>
      </c>
      <c r="H1231" s="263" t="s">
        <v>562</v>
      </c>
      <c r="I1231" s="260" t="s">
        <v>711</v>
      </c>
    </row>
    <row r="1232" spans="1:21" ht="18.75">
      <c r="A1232" s="262">
        <v>808745</v>
      </c>
      <c r="B1232" s="263" t="s">
        <v>1844</v>
      </c>
      <c r="C1232" s="263" t="s">
        <v>118</v>
      </c>
      <c r="D1232" s="263" t="s">
        <v>393</v>
      </c>
      <c r="E1232" s="263" t="s">
        <v>259</v>
      </c>
      <c r="F1232" s="264">
        <v>36175</v>
      </c>
      <c r="G1232" s="263" t="s">
        <v>560</v>
      </c>
      <c r="H1232" s="263" t="s">
        <v>562</v>
      </c>
      <c r="I1232" s="260" t="s">
        <v>711</v>
      </c>
    </row>
    <row r="1233" spans="1:9" ht="18.75">
      <c r="A1233" s="262">
        <v>808746</v>
      </c>
      <c r="B1233" s="263" t="s">
        <v>1845</v>
      </c>
      <c r="C1233" s="263" t="s">
        <v>132</v>
      </c>
      <c r="D1233" s="263" t="s">
        <v>1846</v>
      </c>
      <c r="E1233" s="263" t="s">
        <v>259</v>
      </c>
      <c r="F1233" s="264">
        <v>29719</v>
      </c>
      <c r="G1233" s="263" t="s">
        <v>569</v>
      </c>
      <c r="H1233" s="263" t="s">
        <v>562</v>
      </c>
      <c r="I1233" s="260" t="s">
        <v>711</v>
      </c>
    </row>
    <row r="1234" spans="1:9" ht="18.75">
      <c r="A1234" s="262">
        <v>808785</v>
      </c>
      <c r="B1234" s="263" t="s">
        <v>1859</v>
      </c>
      <c r="C1234" s="263" t="s">
        <v>193</v>
      </c>
      <c r="D1234" s="263" t="s">
        <v>337</v>
      </c>
      <c r="E1234" s="263" t="s">
        <v>259</v>
      </c>
      <c r="F1234" s="264">
        <v>32960</v>
      </c>
      <c r="G1234" s="263" t="s">
        <v>549</v>
      </c>
      <c r="H1234" s="263" t="s">
        <v>562</v>
      </c>
      <c r="I1234" s="260" t="s">
        <v>711</v>
      </c>
    </row>
    <row r="1235" spans="1:9" ht="18.75">
      <c r="A1235" s="269">
        <v>808797</v>
      </c>
      <c r="B1235" s="263" t="s">
        <v>1862</v>
      </c>
      <c r="C1235" s="269" t="s">
        <v>103</v>
      </c>
      <c r="D1235" s="269" t="s">
        <v>345</v>
      </c>
      <c r="E1235" s="269" t="s">
        <v>259</v>
      </c>
      <c r="F1235" s="266">
        <v>29763</v>
      </c>
      <c r="G1235" s="267" t="s">
        <v>549</v>
      </c>
      <c r="H1235" s="267" t="s">
        <v>6023</v>
      </c>
      <c r="I1235" s="260" t="s">
        <v>711</v>
      </c>
    </row>
    <row r="1236" spans="1:9" ht="18.75">
      <c r="A1236" s="262">
        <v>808832</v>
      </c>
      <c r="B1236" s="263" t="s">
        <v>1866</v>
      </c>
      <c r="C1236" s="263" t="s">
        <v>133</v>
      </c>
      <c r="D1236" s="263" t="s">
        <v>338</v>
      </c>
      <c r="E1236" s="263" t="s">
        <v>260</v>
      </c>
      <c r="F1236" s="264">
        <v>31088</v>
      </c>
      <c r="G1236" s="263" t="s">
        <v>5425</v>
      </c>
      <c r="H1236" s="263" t="s">
        <v>562</v>
      </c>
      <c r="I1236" s="260" t="s">
        <v>711</v>
      </c>
    </row>
    <row r="1237" spans="1:9" ht="18.75">
      <c r="A1237" s="262">
        <v>808836</v>
      </c>
      <c r="B1237" s="263" t="s">
        <v>1868</v>
      </c>
      <c r="C1237" s="263" t="s">
        <v>118</v>
      </c>
      <c r="D1237" s="263" t="s">
        <v>1869</v>
      </c>
      <c r="E1237" s="263" t="s">
        <v>260</v>
      </c>
      <c r="F1237" s="264">
        <v>34904</v>
      </c>
      <c r="G1237" s="263" t="s">
        <v>634</v>
      </c>
      <c r="H1237" s="263" t="s">
        <v>562</v>
      </c>
      <c r="I1237" s="260" t="s">
        <v>711</v>
      </c>
    </row>
    <row r="1238" spans="1:9" ht="18.75">
      <c r="A1238" s="262">
        <v>808841</v>
      </c>
      <c r="B1238" s="263" t="s">
        <v>1871</v>
      </c>
      <c r="C1238" s="265" t="s">
        <v>138</v>
      </c>
      <c r="D1238" s="265" t="s">
        <v>241</v>
      </c>
      <c r="E1238" s="265" t="s">
        <v>260</v>
      </c>
      <c r="F1238" s="264">
        <v>31098</v>
      </c>
      <c r="G1238" s="263" t="s">
        <v>5426</v>
      </c>
      <c r="H1238" s="263" t="s">
        <v>562</v>
      </c>
      <c r="I1238" s="260" t="s">
        <v>711</v>
      </c>
    </row>
    <row r="1239" spans="1:9" ht="18.75">
      <c r="A1239" s="262">
        <v>808861</v>
      </c>
      <c r="B1239" s="263" t="s">
        <v>1879</v>
      </c>
      <c r="C1239" s="263" t="s">
        <v>104</v>
      </c>
      <c r="D1239" s="263" t="s">
        <v>1880</v>
      </c>
      <c r="E1239" s="263" t="s">
        <v>259</v>
      </c>
      <c r="F1239" s="264">
        <v>32524</v>
      </c>
      <c r="G1239" s="266" t="s">
        <v>5429</v>
      </c>
      <c r="H1239" s="263" t="s">
        <v>673</v>
      </c>
      <c r="I1239" s="260" t="s">
        <v>711</v>
      </c>
    </row>
    <row r="1240" spans="1:9" ht="18.75">
      <c r="A1240" s="262">
        <v>808881</v>
      </c>
      <c r="B1240" s="263" t="s">
        <v>1889</v>
      </c>
      <c r="C1240" s="263" t="s">
        <v>144</v>
      </c>
      <c r="D1240" s="263" t="s">
        <v>762</v>
      </c>
      <c r="E1240" s="263" t="s">
        <v>260</v>
      </c>
      <c r="F1240" s="264">
        <v>35521</v>
      </c>
      <c r="G1240" s="263" t="s">
        <v>551</v>
      </c>
      <c r="H1240" s="263" t="s">
        <v>562</v>
      </c>
      <c r="I1240" s="260" t="s">
        <v>711</v>
      </c>
    </row>
    <row r="1241" spans="1:9" ht="18.75">
      <c r="A1241" s="262">
        <v>808883</v>
      </c>
      <c r="B1241" s="263" t="s">
        <v>1890</v>
      </c>
      <c r="C1241" s="263" t="s">
        <v>133</v>
      </c>
      <c r="D1241" s="263" t="s">
        <v>919</v>
      </c>
      <c r="E1241" s="263" t="s">
        <v>260</v>
      </c>
      <c r="F1241" s="270">
        <v>26018</v>
      </c>
      <c r="G1241" s="263" t="s">
        <v>549</v>
      </c>
      <c r="H1241" s="263" t="s">
        <v>562</v>
      </c>
      <c r="I1241" s="260" t="s">
        <v>711</v>
      </c>
    </row>
    <row r="1242" spans="1:9" ht="18.75">
      <c r="A1242" s="262">
        <v>808892</v>
      </c>
      <c r="B1242" s="263" t="s">
        <v>1892</v>
      </c>
      <c r="C1242" s="263" t="s">
        <v>118</v>
      </c>
      <c r="D1242" s="263" t="s">
        <v>1893</v>
      </c>
      <c r="E1242" s="263" t="s">
        <v>260</v>
      </c>
      <c r="F1242" s="264">
        <v>36526</v>
      </c>
      <c r="G1242" s="263" t="s">
        <v>612</v>
      </c>
      <c r="H1242" s="263" t="s">
        <v>562</v>
      </c>
      <c r="I1242" s="260" t="s">
        <v>711</v>
      </c>
    </row>
    <row r="1243" spans="1:9" ht="18.75">
      <c r="A1243" s="262">
        <v>808901</v>
      </c>
      <c r="B1243" s="263" t="s">
        <v>1899</v>
      </c>
      <c r="C1243" s="265" t="s">
        <v>920</v>
      </c>
      <c r="D1243" s="265" t="s">
        <v>1900</v>
      </c>
      <c r="E1243" s="265" t="s">
        <v>259</v>
      </c>
      <c r="F1243" s="264">
        <v>36188</v>
      </c>
      <c r="G1243" s="263" t="s">
        <v>5431</v>
      </c>
      <c r="H1243" s="263" t="s">
        <v>562</v>
      </c>
      <c r="I1243" s="260" t="s">
        <v>711</v>
      </c>
    </row>
    <row r="1244" spans="1:9" ht="18.75">
      <c r="A1244" s="262">
        <v>808902</v>
      </c>
      <c r="B1244" s="263" t="s">
        <v>1901</v>
      </c>
      <c r="C1244" s="263" t="s">
        <v>1049</v>
      </c>
      <c r="D1244" s="263" t="s">
        <v>403</v>
      </c>
      <c r="E1244" s="263" t="s">
        <v>259</v>
      </c>
      <c r="F1244" s="270">
        <v>36161</v>
      </c>
      <c r="G1244" s="263" t="s">
        <v>5306</v>
      </c>
      <c r="H1244" s="263" t="s">
        <v>562</v>
      </c>
      <c r="I1244" s="260" t="s">
        <v>711</v>
      </c>
    </row>
    <row r="1245" spans="1:9" ht="18.75">
      <c r="A1245" s="262">
        <v>808905</v>
      </c>
      <c r="B1245" s="263" t="s">
        <v>1902</v>
      </c>
      <c r="C1245" s="263" t="s">
        <v>104</v>
      </c>
      <c r="D1245" s="263" t="s">
        <v>330</v>
      </c>
      <c r="E1245" s="263" t="s">
        <v>260</v>
      </c>
      <c r="F1245" s="264">
        <v>33239</v>
      </c>
      <c r="G1245" s="263" t="s">
        <v>549</v>
      </c>
      <c r="H1245" s="263" t="s">
        <v>562</v>
      </c>
      <c r="I1245" s="260" t="s">
        <v>711</v>
      </c>
    </row>
    <row r="1246" spans="1:9" ht="18.75">
      <c r="A1246" s="262">
        <v>808906</v>
      </c>
      <c r="B1246" s="263" t="s">
        <v>1903</v>
      </c>
      <c r="C1246" s="265" t="s">
        <v>79</v>
      </c>
      <c r="D1246" s="265" t="s">
        <v>422</v>
      </c>
      <c r="E1246" s="265" t="s">
        <v>260</v>
      </c>
      <c r="F1246" s="264">
        <v>34201</v>
      </c>
      <c r="G1246" s="263" t="s">
        <v>551</v>
      </c>
      <c r="H1246" s="263" t="s">
        <v>562</v>
      </c>
      <c r="I1246" s="260" t="s">
        <v>711</v>
      </c>
    </row>
    <row r="1247" spans="1:9" ht="18.75">
      <c r="A1247" s="263">
        <v>808911</v>
      </c>
      <c r="B1247" s="263" t="s">
        <v>1904</v>
      </c>
      <c r="C1247" s="268" t="s">
        <v>79</v>
      </c>
      <c r="D1247" s="268" t="s">
        <v>584</v>
      </c>
      <c r="E1247" s="268" t="s">
        <v>260</v>
      </c>
      <c r="F1247" s="270">
        <v>33601</v>
      </c>
      <c r="G1247" s="266" t="s">
        <v>5213</v>
      </c>
      <c r="H1247" s="263" t="s">
        <v>562</v>
      </c>
      <c r="I1247" s="260" t="s">
        <v>711</v>
      </c>
    </row>
    <row r="1248" spans="1:9" ht="18.75">
      <c r="A1248" s="262">
        <v>808921</v>
      </c>
      <c r="B1248" s="263" t="s">
        <v>1909</v>
      </c>
      <c r="C1248" s="263" t="s">
        <v>1852</v>
      </c>
      <c r="D1248" s="263" t="s">
        <v>371</v>
      </c>
      <c r="E1248" s="263" t="s">
        <v>260</v>
      </c>
      <c r="F1248" s="264">
        <v>35570</v>
      </c>
      <c r="G1248" s="263" t="s">
        <v>5433</v>
      </c>
      <c r="H1248" s="263" t="s">
        <v>562</v>
      </c>
      <c r="I1248" s="260" t="s">
        <v>711</v>
      </c>
    </row>
    <row r="1249" spans="1:21" ht="18.75">
      <c r="A1249" s="262">
        <v>808924</v>
      </c>
      <c r="B1249" s="263" t="s">
        <v>1910</v>
      </c>
      <c r="C1249" s="263" t="s">
        <v>109</v>
      </c>
      <c r="D1249" s="263" t="s">
        <v>776</v>
      </c>
      <c r="E1249" s="263" t="s">
        <v>260</v>
      </c>
      <c r="F1249" s="264">
        <v>35799</v>
      </c>
      <c r="G1249" s="263" t="s">
        <v>549</v>
      </c>
      <c r="H1249" s="263" t="s">
        <v>562</v>
      </c>
      <c r="I1249" s="260" t="s">
        <v>711</v>
      </c>
    </row>
    <row r="1250" spans="1:21" ht="18.75">
      <c r="A1250" s="262">
        <v>808925</v>
      </c>
      <c r="B1250" s="263" t="s">
        <v>1911</v>
      </c>
      <c r="C1250" s="265" t="s">
        <v>1322</v>
      </c>
      <c r="D1250" s="265" t="s">
        <v>346</v>
      </c>
      <c r="E1250" s="265" t="s">
        <v>260</v>
      </c>
      <c r="F1250" s="264">
        <v>36190</v>
      </c>
      <c r="G1250" s="263" t="s">
        <v>549</v>
      </c>
      <c r="H1250" s="263" t="s">
        <v>562</v>
      </c>
      <c r="I1250" s="260" t="s">
        <v>711</v>
      </c>
    </row>
    <row r="1251" spans="1:21" ht="18.75">
      <c r="A1251" s="262">
        <v>808934</v>
      </c>
      <c r="B1251" s="263" t="s">
        <v>1913</v>
      </c>
      <c r="C1251" s="263" t="s">
        <v>1597</v>
      </c>
      <c r="D1251" s="263" t="s">
        <v>1914</v>
      </c>
      <c r="E1251" s="263" t="s">
        <v>260</v>
      </c>
      <c r="F1251" s="266">
        <v>34386</v>
      </c>
      <c r="G1251" s="263" t="s">
        <v>5434</v>
      </c>
      <c r="H1251" s="263" t="s">
        <v>562</v>
      </c>
      <c r="I1251" s="260" t="s">
        <v>711</v>
      </c>
    </row>
    <row r="1252" spans="1:21" ht="18.75">
      <c r="A1252" s="262">
        <v>808937</v>
      </c>
      <c r="B1252" s="263" t="s">
        <v>1915</v>
      </c>
      <c r="C1252" s="265" t="s">
        <v>1916</v>
      </c>
      <c r="D1252" s="265" t="s">
        <v>1754</v>
      </c>
      <c r="E1252" s="265" t="s">
        <v>259</v>
      </c>
      <c r="F1252" s="264">
        <v>34714</v>
      </c>
      <c r="G1252" s="263" t="s">
        <v>549</v>
      </c>
      <c r="H1252" s="263" t="s">
        <v>562</v>
      </c>
      <c r="I1252" s="260" t="s">
        <v>711</v>
      </c>
    </row>
    <row r="1253" spans="1:21" ht="18.75">
      <c r="A1253" s="262">
        <v>808947</v>
      </c>
      <c r="B1253" s="263" t="s">
        <v>1919</v>
      </c>
      <c r="C1253" s="265" t="s">
        <v>101</v>
      </c>
      <c r="D1253" s="265" t="s">
        <v>336</v>
      </c>
      <c r="E1253" s="265" t="s">
        <v>260</v>
      </c>
      <c r="F1253" s="264">
        <v>36169</v>
      </c>
      <c r="G1253" s="263" t="s">
        <v>549</v>
      </c>
      <c r="H1253" s="263" t="s">
        <v>562</v>
      </c>
      <c r="I1253" s="260" t="s">
        <v>711</v>
      </c>
    </row>
    <row r="1254" spans="1:21" ht="18.75">
      <c r="A1254" s="262">
        <v>808949</v>
      </c>
      <c r="B1254" s="263" t="s">
        <v>1920</v>
      </c>
      <c r="C1254" s="263" t="s">
        <v>115</v>
      </c>
      <c r="D1254" s="263" t="s">
        <v>1921</v>
      </c>
      <c r="E1254" s="263" t="s">
        <v>260</v>
      </c>
      <c r="F1254" s="264">
        <v>32509</v>
      </c>
      <c r="G1254" s="263" t="s">
        <v>549</v>
      </c>
      <c r="H1254" s="263" t="s">
        <v>562</v>
      </c>
      <c r="I1254" s="260" t="s">
        <v>711</v>
      </c>
    </row>
    <row r="1255" spans="1:21" ht="18.75">
      <c r="A1255" s="262">
        <v>808953</v>
      </c>
      <c r="B1255" s="263" t="s">
        <v>1923</v>
      </c>
      <c r="C1255" s="265" t="s">
        <v>167</v>
      </c>
      <c r="D1255" s="265" t="s">
        <v>425</v>
      </c>
      <c r="E1255" s="265" t="s">
        <v>260</v>
      </c>
      <c r="F1255" s="264">
        <v>36526</v>
      </c>
      <c r="G1255" s="263" t="s">
        <v>549</v>
      </c>
      <c r="H1255" s="263" t="s">
        <v>562</v>
      </c>
      <c r="I1255" s="260" t="s">
        <v>711</v>
      </c>
    </row>
    <row r="1256" spans="1:21" ht="18.75">
      <c r="A1256" s="262">
        <v>808957</v>
      </c>
      <c r="B1256" s="263" t="s">
        <v>1926</v>
      </c>
      <c r="C1256" s="263" t="s">
        <v>158</v>
      </c>
      <c r="D1256" s="263" t="s">
        <v>1927</v>
      </c>
      <c r="E1256" s="263" t="s">
        <v>260</v>
      </c>
      <c r="F1256" s="264">
        <v>35742</v>
      </c>
      <c r="G1256" s="263" t="s">
        <v>549</v>
      </c>
      <c r="H1256" s="263" t="s">
        <v>673</v>
      </c>
      <c r="I1256" s="260" t="s">
        <v>711</v>
      </c>
    </row>
    <row r="1257" spans="1:21" ht="18.75">
      <c r="A1257" s="262">
        <v>808967</v>
      </c>
      <c r="B1257" s="263" t="s">
        <v>1928</v>
      </c>
      <c r="C1257" s="263" t="s">
        <v>1929</v>
      </c>
      <c r="D1257" s="263" t="s">
        <v>328</v>
      </c>
      <c r="E1257" s="263" t="s">
        <v>259</v>
      </c>
      <c r="F1257" s="266">
        <v>33086</v>
      </c>
      <c r="G1257" s="263" t="s">
        <v>549</v>
      </c>
      <c r="H1257" s="263" t="s">
        <v>673</v>
      </c>
      <c r="I1257" s="260" t="s">
        <v>711</v>
      </c>
    </row>
    <row r="1258" spans="1:21" ht="18.75">
      <c r="A1258" s="262">
        <v>808968</v>
      </c>
      <c r="B1258" s="263" t="s">
        <v>1930</v>
      </c>
      <c r="C1258" s="263" t="s">
        <v>1931</v>
      </c>
      <c r="D1258" s="263" t="s">
        <v>591</v>
      </c>
      <c r="E1258" s="263" t="s">
        <v>260</v>
      </c>
      <c r="F1258" s="264">
        <v>29318</v>
      </c>
      <c r="G1258" s="263" t="s">
        <v>612</v>
      </c>
      <c r="H1258" s="263" t="s">
        <v>562</v>
      </c>
      <c r="I1258" s="260" t="s">
        <v>711</v>
      </c>
    </row>
    <row r="1259" spans="1:21" ht="18.75">
      <c r="A1259" s="262">
        <v>808971</v>
      </c>
      <c r="B1259" s="263" t="s">
        <v>1932</v>
      </c>
      <c r="C1259" s="263" t="s">
        <v>126</v>
      </c>
      <c r="D1259" s="263" t="s">
        <v>1421</v>
      </c>
      <c r="E1259" s="263" t="s">
        <v>260</v>
      </c>
      <c r="F1259" s="264"/>
      <c r="G1259" s="263"/>
      <c r="H1259" s="263" t="s">
        <v>562</v>
      </c>
      <c r="I1259" s="260" t="s">
        <v>711</v>
      </c>
    </row>
    <row r="1260" spans="1:21" ht="18.75">
      <c r="A1260" s="269">
        <v>808981</v>
      </c>
      <c r="B1260" s="263" t="s">
        <v>1934</v>
      </c>
      <c r="C1260" s="269" t="s">
        <v>82</v>
      </c>
      <c r="D1260" s="269" t="s">
        <v>1063</v>
      </c>
      <c r="E1260" s="269" t="s">
        <v>260</v>
      </c>
      <c r="F1260" s="270">
        <v>30317</v>
      </c>
      <c r="G1260" s="267" t="s">
        <v>549</v>
      </c>
      <c r="H1260" s="263" t="s">
        <v>562</v>
      </c>
      <c r="I1260" s="260" t="s">
        <v>711</v>
      </c>
      <c r="S1260" s="260">
        <v>348</v>
      </c>
      <c r="T1260" s="261">
        <v>43846</v>
      </c>
      <c r="U1260" s="260">
        <v>10000</v>
      </c>
    </row>
    <row r="1261" spans="1:21" ht="18.75">
      <c r="A1261" s="262">
        <v>808987</v>
      </c>
      <c r="B1261" s="263" t="s">
        <v>1937</v>
      </c>
      <c r="C1261" s="265" t="s">
        <v>129</v>
      </c>
      <c r="D1261" s="265" t="s">
        <v>1322</v>
      </c>
      <c r="E1261" s="265" t="s">
        <v>259</v>
      </c>
      <c r="F1261" s="264">
        <v>35094</v>
      </c>
      <c r="G1261" s="267" t="s">
        <v>5435</v>
      </c>
      <c r="H1261" s="263" t="s">
        <v>562</v>
      </c>
      <c r="I1261" s="260" t="s">
        <v>711</v>
      </c>
    </row>
    <row r="1262" spans="1:21" ht="18.75">
      <c r="A1262" s="262">
        <v>808990</v>
      </c>
      <c r="B1262" s="263" t="s">
        <v>1940</v>
      </c>
      <c r="C1262" s="263" t="s">
        <v>79</v>
      </c>
      <c r="D1262" s="263" t="s">
        <v>413</v>
      </c>
      <c r="E1262" s="263" t="s">
        <v>260</v>
      </c>
      <c r="F1262" s="264">
        <v>32511</v>
      </c>
      <c r="G1262" s="263" t="s">
        <v>560</v>
      </c>
      <c r="H1262" s="263" t="s">
        <v>562</v>
      </c>
      <c r="I1262" s="260" t="s">
        <v>711</v>
      </c>
    </row>
    <row r="1263" spans="1:21" ht="18.75">
      <c r="A1263" s="269">
        <v>809016</v>
      </c>
      <c r="B1263" s="263" t="s">
        <v>1945</v>
      </c>
      <c r="C1263" s="269" t="s">
        <v>81</v>
      </c>
      <c r="D1263" s="269" t="s">
        <v>350</v>
      </c>
      <c r="E1263" s="269" t="s">
        <v>259</v>
      </c>
      <c r="F1263" s="270">
        <v>31694</v>
      </c>
      <c r="G1263" s="267" t="s">
        <v>612</v>
      </c>
      <c r="H1263" s="263" t="s">
        <v>562</v>
      </c>
      <c r="I1263" s="260" t="s">
        <v>711</v>
      </c>
    </row>
    <row r="1264" spans="1:21" ht="18.75">
      <c r="A1264" s="262">
        <v>809021</v>
      </c>
      <c r="B1264" s="263" t="s">
        <v>1946</v>
      </c>
      <c r="C1264" s="263" t="s">
        <v>109</v>
      </c>
      <c r="D1264" s="263" t="s">
        <v>1302</v>
      </c>
      <c r="E1264" s="263" t="s">
        <v>260</v>
      </c>
      <c r="F1264" s="264">
        <v>36379</v>
      </c>
      <c r="G1264" s="263" t="s">
        <v>5439</v>
      </c>
      <c r="H1264" s="263" t="s">
        <v>562</v>
      </c>
      <c r="I1264" s="260" t="s">
        <v>711</v>
      </c>
    </row>
    <row r="1265" spans="1:21" ht="18.75">
      <c r="A1265" s="262">
        <v>809024</v>
      </c>
      <c r="B1265" s="263" t="s">
        <v>1947</v>
      </c>
      <c r="C1265" s="263" t="s">
        <v>1265</v>
      </c>
      <c r="D1265" s="263" t="s">
        <v>378</v>
      </c>
      <c r="E1265" s="263" t="s">
        <v>260</v>
      </c>
      <c r="F1265" s="264">
        <v>36162</v>
      </c>
      <c r="G1265" s="263" t="s">
        <v>549</v>
      </c>
      <c r="H1265" s="263" t="s">
        <v>562</v>
      </c>
      <c r="I1265" s="260" t="s">
        <v>711</v>
      </c>
    </row>
    <row r="1266" spans="1:21" ht="18.75">
      <c r="A1266" s="269">
        <v>809045</v>
      </c>
      <c r="B1266" s="263" t="s">
        <v>1950</v>
      </c>
      <c r="C1266" s="269" t="s">
        <v>106</v>
      </c>
      <c r="D1266" s="269" t="s">
        <v>358</v>
      </c>
      <c r="E1266" s="269" t="s">
        <v>260</v>
      </c>
      <c r="F1266" s="270" t="s">
        <v>5440</v>
      </c>
      <c r="G1266" s="267" t="s">
        <v>549</v>
      </c>
      <c r="H1266" s="263" t="s">
        <v>562</v>
      </c>
      <c r="I1266" s="260" t="s">
        <v>711</v>
      </c>
      <c r="S1266" s="260">
        <v>363</v>
      </c>
      <c r="T1266" s="261">
        <v>43846</v>
      </c>
      <c r="U1266" s="260">
        <v>10000</v>
      </c>
    </row>
    <row r="1267" spans="1:21" ht="18.75">
      <c r="A1267" s="262">
        <v>809058</v>
      </c>
      <c r="B1267" s="263" t="s">
        <v>1955</v>
      </c>
      <c r="C1267" s="265" t="s">
        <v>77</v>
      </c>
      <c r="D1267" s="265" t="s">
        <v>1956</v>
      </c>
      <c r="E1267" s="265" t="s">
        <v>260</v>
      </c>
      <c r="F1267" s="264">
        <v>36526</v>
      </c>
      <c r="G1267" s="263" t="s">
        <v>549</v>
      </c>
      <c r="H1267" s="263" t="s">
        <v>562</v>
      </c>
      <c r="I1267" s="260" t="s">
        <v>711</v>
      </c>
    </row>
    <row r="1268" spans="1:21" ht="18.75">
      <c r="A1268" s="262">
        <v>809061</v>
      </c>
      <c r="B1268" s="263" t="s">
        <v>1959</v>
      </c>
      <c r="C1268" s="263" t="s">
        <v>139</v>
      </c>
      <c r="D1268" s="263" t="s">
        <v>858</v>
      </c>
      <c r="E1268" s="263" t="s">
        <v>260</v>
      </c>
      <c r="F1268" s="264">
        <v>35917</v>
      </c>
      <c r="G1268" s="263" t="s">
        <v>569</v>
      </c>
      <c r="H1268" s="263" t="s">
        <v>562</v>
      </c>
      <c r="I1268" s="260" t="s">
        <v>711</v>
      </c>
    </row>
    <row r="1269" spans="1:21" ht="18.75">
      <c r="A1269" s="262">
        <v>809063</v>
      </c>
      <c r="B1269" s="263" t="s">
        <v>1960</v>
      </c>
      <c r="C1269" s="263" t="s">
        <v>122</v>
      </c>
      <c r="D1269" s="263" t="s">
        <v>1961</v>
      </c>
      <c r="E1269" s="263" t="s">
        <v>260</v>
      </c>
      <c r="F1269" s="264">
        <v>33752</v>
      </c>
      <c r="G1269" s="263" t="s">
        <v>1440</v>
      </c>
      <c r="H1269" s="263" t="s">
        <v>562</v>
      </c>
      <c r="I1269" s="260" t="s">
        <v>711</v>
      </c>
    </row>
    <row r="1270" spans="1:21" ht="18.75">
      <c r="A1270" s="262">
        <v>809066</v>
      </c>
      <c r="B1270" s="263" t="s">
        <v>1962</v>
      </c>
      <c r="C1270" s="265" t="s">
        <v>213</v>
      </c>
      <c r="D1270" s="265" t="s">
        <v>1281</v>
      </c>
      <c r="E1270" s="265" t="s">
        <v>260</v>
      </c>
      <c r="F1270" s="264">
        <v>35796</v>
      </c>
      <c r="G1270" s="263" t="s">
        <v>549</v>
      </c>
      <c r="H1270" s="263" t="s">
        <v>562</v>
      </c>
      <c r="I1270" s="260" t="s">
        <v>711</v>
      </c>
    </row>
    <row r="1271" spans="1:21" ht="18.75">
      <c r="A1271" s="262">
        <v>809071</v>
      </c>
      <c r="B1271" s="263" t="s">
        <v>1963</v>
      </c>
      <c r="C1271" s="263" t="s">
        <v>726</v>
      </c>
      <c r="D1271" s="263" t="s">
        <v>379</v>
      </c>
      <c r="E1271" s="263" t="s">
        <v>260</v>
      </c>
      <c r="F1271" s="264">
        <v>36526</v>
      </c>
      <c r="G1271" s="263" t="s">
        <v>549</v>
      </c>
      <c r="H1271" s="263" t="s">
        <v>562</v>
      </c>
      <c r="I1271" s="260" t="s">
        <v>711</v>
      </c>
    </row>
    <row r="1272" spans="1:21" ht="18.75">
      <c r="A1272" s="262">
        <v>809079</v>
      </c>
      <c r="B1272" s="263" t="s">
        <v>1967</v>
      </c>
      <c r="C1272" s="265" t="s">
        <v>742</v>
      </c>
      <c r="D1272" s="265" t="s">
        <v>337</v>
      </c>
      <c r="E1272" s="265" t="s">
        <v>260</v>
      </c>
      <c r="F1272" s="264">
        <v>35641</v>
      </c>
      <c r="G1272" s="263" t="s">
        <v>549</v>
      </c>
      <c r="H1272" s="263" t="s">
        <v>562</v>
      </c>
      <c r="I1272" s="260" t="s">
        <v>711</v>
      </c>
    </row>
    <row r="1273" spans="1:21" ht="18.75">
      <c r="A1273" s="262">
        <v>809087</v>
      </c>
      <c r="B1273" s="263" t="s">
        <v>1968</v>
      </c>
      <c r="C1273" s="263" t="s">
        <v>1393</v>
      </c>
      <c r="D1273" s="263" t="s">
        <v>1969</v>
      </c>
      <c r="E1273" s="263" t="s">
        <v>260</v>
      </c>
      <c r="F1273" s="264">
        <v>33822</v>
      </c>
      <c r="G1273" s="263" t="s">
        <v>658</v>
      </c>
      <c r="H1273" s="263" t="s">
        <v>562</v>
      </c>
      <c r="I1273" s="260" t="s">
        <v>711</v>
      </c>
    </row>
    <row r="1274" spans="1:21" ht="18.75">
      <c r="A1274" s="262">
        <v>809095</v>
      </c>
      <c r="B1274" s="263" t="s">
        <v>1970</v>
      </c>
      <c r="C1274" s="263" t="s">
        <v>1971</v>
      </c>
      <c r="D1274" s="263" t="s">
        <v>815</v>
      </c>
      <c r="E1274" s="263" t="s">
        <v>260</v>
      </c>
      <c r="F1274" s="264">
        <v>35796</v>
      </c>
      <c r="G1274" s="263" t="s">
        <v>549</v>
      </c>
      <c r="H1274" s="263" t="s">
        <v>562</v>
      </c>
      <c r="I1274" s="260" t="s">
        <v>711</v>
      </c>
    </row>
    <row r="1275" spans="1:21" ht="18.75">
      <c r="A1275" s="269">
        <v>809108</v>
      </c>
      <c r="B1275" s="263" t="s">
        <v>1973</v>
      </c>
      <c r="C1275" s="269" t="s">
        <v>1292</v>
      </c>
      <c r="D1275" s="269" t="s">
        <v>874</v>
      </c>
      <c r="E1275" s="269" t="s">
        <v>260</v>
      </c>
      <c r="F1275" s="270" t="s">
        <v>5442</v>
      </c>
      <c r="G1275" s="267" t="s">
        <v>653</v>
      </c>
      <c r="H1275" s="263" t="s">
        <v>562</v>
      </c>
      <c r="I1275" s="260" t="s">
        <v>711</v>
      </c>
    </row>
    <row r="1276" spans="1:21" ht="18.75">
      <c r="A1276" s="262">
        <v>809111</v>
      </c>
      <c r="B1276" s="263" t="s">
        <v>1974</v>
      </c>
      <c r="C1276" s="265" t="s">
        <v>721</v>
      </c>
      <c r="D1276" s="265" t="s">
        <v>1063</v>
      </c>
      <c r="E1276" s="265" t="s">
        <v>260</v>
      </c>
      <c r="F1276" s="264">
        <v>35065</v>
      </c>
      <c r="G1276" s="263" t="s">
        <v>549</v>
      </c>
      <c r="H1276" s="263" t="s">
        <v>562</v>
      </c>
      <c r="I1276" s="260" t="s">
        <v>711</v>
      </c>
    </row>
    <row r="1277" spans="1:21" ht="18.75">
      <c r="A1277" s="262">
        <v>809122</v>
      </c>
      <c r="B1277" s="263" t="s">
        <v>1975</v>
      </c>
      <c r="C1277" s="263" t="s">
        <v>740</v>
      </c>
      <c r="D1277" s="263" t="s">
        <v>360</v>
      </c>
      <c r="E1277" s="263" t="s">
        <v>260</v>
      </c>
      <c r="F1277" s="264" t="s">
        <v>5443</v>
      </c>
      <c r="G1277" s="263" t="s">
        <v>549</v>
      </c>
      <c r="H1277" s="263" t="s">
        <v>562</v>
      </c>
      <c r="I1277" s="260" t="s">
        <v>711</v>
      </c>
    </row>
    <row r="1278" spans="1:21" ht="18.75">
      <c r="A1278" s="262">
        <v>809124</v>
      </c>
      <c r="B1278" s="263" t="s">
        <v>1976</v>
      </c>
      <c r="C1278" s="265" t="s">
        <v>156</v>
      </c>
      <c r="D1278" s="265" t="s">
        <v>369</v>
      </c>
      <c r="E1278" s="265" t="s">
        <v>260</v>
      </c>
      <c r="F1278" s="264"/>
      <c r="G1278" s="263"/>
      <c r="H1278" s="263" t="s">
        <v>562</v>
      </c>
      <c r="I1278" s="260" t="s">
        <v>711</v>
      </c>
    </row>
    <row r="1279" spans="1:21" ht="18.75">
      <c r="A1279" s="262">
        <v>809149</v>
      </c>
      <c r="B1279" s="263" t="s">
        <v>1980</v>
      </c>
      <c r="C1279" s="263" t="s">
        <v>114</v>
      </c>
      <c r="D1279" s="263" t="s">
        <v>1981</v>
      </c>
      <c r="E1279" s="263" t="s">
        <v>260</v>
      </c>
      <c r="F1279" s="264">
        <v>28773</v>
      </c>
      <c r="G1279" s="263" t="s">
        <v>646</v>
      </c>
      <c r="H1279" s="263" t="s">
        <v>562</v>
      </c>
      <c r="I1279" s="260" t="s">
        <v>711</v>
      </c>
    </row>
    <row r="1280" spans="1:21" ht="18.75">
      <c r="A1280" s="262">
        <v>809153</v>
      </c>
      <c r="B1280" s="263" t="s">
        <v>1982</v>
      </c>
      <c r="C1280" s="263" t="s">
        <v>74</v>
      </c>
      <c r="D1280" s="263" t="s">
        <v>1983</v>
      </c>
      <c r="E1280" s="263" t="s">
        <v>260</v>
      </c>
      <c r="F1280" s="264">
        <v>35874</v>
      </c>
      <c r="G1280" s="263" t="s">
        <v>549</v>
      </c>
      <c r="H1280" s="263" t="s">
        <v>673</v>
      </c>
      <c r="I1280" s="260" t="s">
        <v>711</v>
      </c>
    </row>
    <row r="1281" spans="1:21" ht="18.75">
      <c r="A1281" s="262">
        <v>809155</v>
      </c>
      <c r="B1281" s="263" t="s">
        <v>1984</v>
      </c>
      <c r="C1281" s="265" t="s">
        <v>1985</v>
      </c>
      <c r="D1281" s="265" t="s">
        <v>358</v>
      </c>
      <c r="E1281" s="265" t="s">
        <v>260</v>
      </c>
      <c r="F1281" s="264">
        <v>35901</v>
      </c>
      <c r="G1281" s="263" t="s">
        <v>549</v>
      </c>
      <c r="H1281" s="263" t="s">
        <v>562</v>
      </c>
      <c r="I1281" s="260" t="s">
        <v>711</v>
      </c>
    </row>
    <row r="1282" spans="1:21" ht="18.75">
      <c r="A1282" s="263">
        <v>809178</v>
      </c>
      <c r="B1282" s="263" t="s">
        <v>1989</v>
      </c>
      <c r="C1282" s="268" t="s">
        <v>79</v>
      </c>
      <c r="D1282" s="268" t="s">
        <v>369</v>
      </c>
      <c r="E1282" s="268" t="s">
        <v>259</v>
      </c>
      <c r="F1282" s="270">
        <v>36526</v>
      </c>
      <c r="G1282" s="263" t="s">
        <v>549</v>
      </c>
      <c r="H1282" s="263" t="s">
        <v>562</v>
      </c>
      <c r="I1282" s="260" t="s">
        <v>711</v>
      </c>
      <c r="S1282" s="260">
        <v>4132</v>
      </c>
      <c r="T1282" s="261">
        <v>43816</v>
      </c>
      <c r="U1282" s="260">
        <v>13000</v>
      </c>
    </row>
    <row r="1283" spans="1:21" ht="18.75">
      <c r="A1283" s="262">
        <v>809187</v>
      </c>
      <c r="B1283" s="263" t="s">
        <v>1995</v>
      </c>
      <c r="C1283" s="263" t="s">
        <v>1479</v>
      </c>
      <c r="D1283" s="263" t="s">
        <v>428</v>
      </c>
      <c r="E1283" s="263" t="s">
        <v>260</v>
      </c>
      <c r="F1283" s="264">
        <v>34546</v>
      </c>
      <c r="G1283" s="263" t="s">
        <v>612</v>
      </c>
      <c r="H1283" s="263" t="s">
        <v>562</v>
      </c>
      <c r="I1283" s="260" t="s">
        <v>711</v>
      </c>
      <c r="S1283" s="260">
        <v>714</v>
      </c>
      <c r="T1283" s="261">
        <v>43872</v>
      </c>
      <c r="U1283" s="260">
        <v>13000</v>
      </c>
    </row>
    <row r="1284" spans="1:21" ht="18.75">
      <c r="A1284" s="262">
        <v>809199</v>
      </c>
      <c r="B1284" s="263" t="s">
        <v>1997</v>
      </c>
      <c r="C1284" s="263" t="s">
        <v>101</v>
      </c>
      <c r="D1284" s="263" t="s">
        <v>459</v>
      </c>
      <c r="E1284" s="263" t="s">
        <v>260</v>
      </c>
      <c r="F1284" s="266">
        <v>34360</v>
      </c>
      <c r="G1284" s="266" t="s">
        <v>549</v>
      </c>
      <c r="H1284" s="263" t="s">
        <v>562</v>
      </c>
      <c r="I1284" s="260" t="s">
        <v>711</v>
      </c>
      <c r="S1284" s="260">
        <v>602</v>
      </c>
      <c r="T1284" s="261">
        <v>43863</v>
      </c>
      <c r="U1284" s="260">
        <v>16500</v>
      </c>
    </row>
    <row r="1285" spans="1:21" ht="18.75">
      <c r="A1285" s="262">
        <v>809206</v>
      </c>
      <c r="B1285" s="263" t="s">
        <v>1998</v>
      </c>
      <c r="C1285" s="263" t="s">
        <v>1999</v>
      </c>
      <c r="D1285" s="263" t="s">
        <v>488</v>
      </c>
      <c r="E1285" s="263" t="s">
        <v>260</v>
      </c>
      <c r="F1285" s="264">
        <v>35453</v>
      </c>
      <c r="G1285" s="267" t="s">
        <v>549</v>
      </c>
      <c r="H1285" s="263" t="s">
        <v>673</v>
      </c>
      <c r="I1285" s="260" t="s">
        <v>711</v>
      </c>
    </row>
    <row r="1286" spans="1:21" ht="18.75">
      <c r="A1286" s="262">
        <v>809209</v>
      </c>
      <c r="B1286" s="263" t="s">
        <v>2000</v>
      </c>
      <c r="C1286" s="265" t="s">
        <v>134</v>
      </c>
      <c r="D1286" s="265" t="s">
        <v>804</v>
      </c>
      <c r="E1286" s="265" t="s">
        <v>260</v>
      </c>
      <c r="F1286" s="264"/>
      <c r="G1286" s="263"/>
      <c r="H1286" s="263" t="s">
        <v>562</v>
      </c>
      <c r="I1286" s="260" t="s">
        <v>711</v>
      </c>
    </row>
    <row r="1287" spans="1:21" ht="18.75">
      <c r="A1287" s="262">
        <v>809214</v>
      </c>
      <c r="B1287" s="263" t="s">
        <v>2002</v>
      </c>
      <c r="C1287" s="263" t="s">
        <v>436</v>
      </c>
      <c r="D1287" s="263" t="s">
        <v>351</v>
      </c>
      <c r="E1287" s="263" t="s">
        <v>259</v>
      </c>
      <c r="F1287" s="264">
        <v>36221</v>
      </c>
      <c r="G1287" s="263" t="s">
        <v>549</v>
      </c>
      <c r="H1287" s="263" t="s">
        <v>562</v>
      </c>
      <c r="I1287" s="260" t="s">
        <v>711</v>
      </c>
    </row>
    <row r="1288" spans="1:21" ht="18.75">
      <c r="A1288" s="262">
        <v>809226</v>
      </c>
      <c r="B1288" s="263" t="s">
        <v>2005</v>
      </c>
      <c r="C1288" s="263" t="s">
        <v>163</v>
      </c>
      <c r="D1288" s="263" t="s">
        <v>2006</v>
      </c>
      <c r="E1288" s="263" t="s">
        <v>260</v>
      </c>
      <c r="F1288" s="264">
        <v>31757</v>
      </c>
      <c r="G1288" s="263" t="s">
        <v>571</v>
      </c>
      <c r="H1288" s="263" t="s">
        <v>562</v>
      </c>
      <c r="I1288" s="260" t="s">
        <v>711</v>
      </c>
    </row>
    <row r="1289" spans="1:21" ht="18.75">
      <c r="A1289" s="262">
        <v>809229</v>
      </c>
      <c r="B1289" s="263" t="s">
        <v>2007</v>
      </c>
      <c r="C1289" s="263" t="s">
        <v>1293</v>
      </c>
      <c r="D1289" s="263" t="s">
        <v>2008</v>
      </c>
      <c r="E1289" s="263" t="s">
        <v>260</v>
      </c>
      <c r="F1289" s="270">
        <v>33979</v>
      </c>
      <c r="G1289" s="263" t="s">
        <v>549</v>
      </c>
      <c r="H1289" s="263" t="s">
        <v>562</v>
      </c>
      <c r="I1289" s="260" t="s">
        <v>711</v>
      </c>
    </row>
    <row r="1290" spans="1:21" ht="18.75">
      <c r="A1290" s="262">
        <v>809231</v>
      </c>
      <c r="B1290" s="263" t="s">
        <v>2009</v>
      </c>
      <c r="C1290" s="263" t="s">
        <v>2010</v>
      </c>
      <c r="D1290" s="263" t="s">
        <v>354</v>
      </c>
      <c r="E1290" s="263" t="s">
        <v>260</v>
      </c>
      <c r="F1290" s="264">
        <v>35454</v>
      </c>
      <c r="G1290" s="263" t="s">
        <v>549</v>
      </c>
      <c r="H1290" s="263" t="s">
        <v>562</v>
      </c>
      <c r="I1290" s="260" t="s">
        <v>711</v>
      </c>
    </row>
    <row r="1291" spans="1:21" ht="18.75">
      <c r="A1291" s="262">
        <v>809234</v>
      </c>
      <c r="B1291" s="263" t="s">
        <v>2011</v>
      </c>
      <c r="C1291" s="265" t="s">
        <v>74</v>
      </c>
      <c r="D1291" s="265" t="s">
        <v>421</v>
      </c>
      <c r="E1291" s="265" t="s">
        <v>260</v>
      </c>
      <c r="F1291" s="264">
        <v>33947</v>
      </c>
      <c r="G1291" s="263" t="s">
        <v>5222</v>
      </c>
      <c r="H1291" s="263" t="s">
        <v>562</v>
      </c>
      <c r="I1291" s="260" t="s">
        <v>711</v>
      </c>
    </row>
    <row r="1292" spans="1:21" ht="18.75">
      <c r="A1292" s="262">
        <v>809237</v>
      </c>
      <c r="B1292" s="263" t="s">
        <v>2014</v>
      </c>
      <c r="C1292" s="265" t="s">
        <v>1138</v>
      </c>
      <c r="D1292" s="265" t="s">
        <v>1256</v>
      </c>
      <c r="E1292" s="265" t="s">
        <v>260</v>
      </c>
      <c r="F1292" s="264">
        <v>36526</v>
      </c>
      <c r="G1292" s="263" t="s">
        <v>549</v>
      </c>
      <c r="H1292" s="263" t="s">
        <v>562</v>
      </c>
      <c r="I1292" s="260" t="s">
        <v>711</v>
      </c>
    </row>
    <row r="1293" spans="1:21" ht="18.75">
      <c r="A1293" s="262">
        <v>809239</v>
      </c>
      <c r="B1293" s="263" t="s">
        <v>2015</v>
      </c>
      <c r="C1293" s="263" t="s">
        <v>966</v>
      </c>
      <c r="D1293" s="263" t="s">
        <v>1620</v>
      </c>
      <c r="E1293" s="263" t="s">
        <v>260</v>
      </c>
      <c r="F1293" s="264">
        <v>36398</v>
      </c>
      <c r="G1293" s="263" t="s">
        <v>569</v>
      </c>
      <c r="H1293" s="263" t="s">
        <v>562</v>
      </c>
      <c r="I1293" s="260" t="s">
        <v>711</v>
      </c>
    </row>
    <row r="1294" spans="1:21" ht="18.75">
      <c r="A1294" s="262">
        <v>809240</v>
      </c>
      <c r="B1294" s="263" t="s">
        <v>2016</v>
      </c>
      <c r="C1294" s="263" t="s">
        <v>155</v>
      </c>
      <c r="D1294" s="263" t="s">
        <v>425</v>
      </c>
      <c r="E1294" s="263" t="s">
        <v>260</v>
      </c>
      <c r="F1294" s="264">
        <v>36266</v>
      </c>
      <c r="G1294" s="263" t="s">
        <v>549</v>
      </c>
      <c r="H1294" s="263" t="s">
        <v>562</v>
      </c>
      <c r="I1294" s="260" t="s">
        <v>711</v>
      </c>
    </row>
    <row r="1295" spans="1:21" ht="18.75">
      <c r="A1295" s="262">
        <v>809258</v>
      </c>
      <c r="B1295" s="263" t="s">
        <v>2021</v>
      </c>
      <c r="C1295" s="265" t="s">
        <v>79</v>
      </c>
      <c r="D1295" s="265" t="s">
        <v>347</v>
      </c>
      <c r="E1295" s="265" t="s">
        <v>260</v>
      </c>
      <c r="F1295" s="266" t="s">
        <v>5446</v>
      </c>
      <c r="G1295" s="266" t="s">
        <v>5337</v>
      </c>
      <c r="H1295" s="263" t="s">
        <v>562</v>
      </c>
      <c r="I1295" s="260" t="s">
        <v>711</v>
      </c>
    </row>
    <row r="1296" spans="1:21" ht="18.75">
      <c r="A1296" s="262">
        <v>809260</v>
      </c>
      <c r="B1296" s="263" t="s">
        <v>2022</v>
      </c>
      <c r="C1296" s="263" t="s">
        <v>82</v>
      </c>
      <c r="D1296" s="263" t="s">
        <v>1637</v>
      </c>
      <c r="E1296" s="263" t="s">
        <v>260</v>
      </c>
      <c r="F1296" s="264">
        <v>28967</v>
      </c>
      <c r="G1296" s="263" t="s">
        <v>549</v>
      </c>
      <c r="H1296" s="263" t="s">
        <v>562</v>
      </c>
      <c r="I1296" s="260" t="s">
        <v>711</v>
      </c>
    </row>
    <row r="1297" spans="1:21" ht="18.75">
      <c r="A1297" s="262">
        <v>809264</v>
      </c>
      <c r="B1297" s="263" t="s">
        <v>2024</v>
      </c>
      <c r="C1297" s="263" t="s">
        <v>81</v>
      </c>
      <c r="D1297" s="263" t="s">
        <v>375</v>
      </c>
      <c r="E1297" s="263" t="s">
        <v>259</v>
      </c>
      <c r="F1297" s="264">
        <v>36093</v>
      </c>
      <c r="G1297" s="263" t="s">
        <v>549</v>
      </c>
      <c r="H1297" s="263" t="s">
        <v>562</v>
      </c>
      <c r="I1297" s="260" t="s">
        <v>711</v>
      </c>
    </row>
    <row r="1298" spans="1:21" ht="18.75">
      <c r="A1298" s="262">
        <v>809266</v>
      </c>
      <c r="B1298" s="263" t="s">
        <v>2025</v>
      </c>
      <c r="C1298" s="263" t="s">
        <v>118</v>
      </c>
      <c r="D1298" s="263" t="s">
        <v>330</v>
      </c>
      <c r="E1298" s="263" t="s">
        <v>260</v>
      </c>
      <c r="F1298" s="264">
        <v>36296</v>
      </c>
      <c r="G1298" s="263" t="s">
        <v>549</v>
      </c>
      <c r="H1298" s="263" t="s">
        <v>562</v>
      </c>
      <c r="I1298" s="260" t="s">
        <v>711</v>
      </c>
    </row>
    <row r="1299" spans="1:21" ht="18.75">
      <c r="A1299" s="262">
        <v>809273</v>
      </c>
      <c r="B1299" s="263" t="s">
        <v>2026</v>
      </c>
      <c r="C1299" s="263" t="s">
        <v>760</v>
      </c>
      <c r="D1299" s="263" t="s">
        <v>358</v>
      </c>
      <c r="E1299" s="263" t="s">
        <v>260</v>
      </c>
      <c r="F1299" s="264">
        <v>30451</v>
      </c>
      <c r="G1299" s="263" t="s">
        <v>5447</v>
      </c>
      <c r="H1299" s="263" t="s">
        <v>562</v>
      </c>
      <c r="I1299" s="260" t="s">
        <v>711</v>
      </c>
    </row>
    <row r="1300" spans="1:21" ht="18.75">
      <c r="A1300" s="262">
        <v>809314</v>
      </c>
      <c r="B1300" s="263" t="s">
        <v>2032</v>
      </c>
      <c r="C1300" s="263" t="s">
        <v>1309</v>
      </c>
      <c r="D1300" s="263" t="s">
        <v>333</v>
      </c>
      <c r="E1300" s="263" t="s">
        <v>259</v>
      </c>
      <c r="F1300" s="264">
        <v>36161</v>
      </c>
      <c r="G1300" s="263" t="s">
        <v>646</v>
      </c>
      <c r="H1300" s="263" t="s">
        <v>562</v>
      </c>
      <c r="I1300" s="260" t="s">
        <v>711</v>
      </c>
    </row>
    <row r="1301" spans="1:21" ht="18.75">
      <c r="A1301" s="262">
        <v>809319</v>
      </c>
      <c r="B1301" s="263" t="s">
        <v>2034</v>
      </c>
      <c r="C1301" s="263" t="s">
        <v>737</v>
      </c>
      <c r="D1301" s="263" t="s">
        <v>367</v>
      </c>
      <c r="E1301" s="263" t="s">
        <v>259</v>
      </c>
      <c r="F1301" s="264">
        <v>36161</v>
      </c>
      <c r="G1301" s="263" t="s">
        <v>549</v>
      </c>
      <c r="H1301" s="263" t="s">
        <v>562</v>
      </c>
      <c r="I1301" s="260" t="s">
        <v>711</v>
      </c>
    </row>
    <row r="1302" spans="1:21" ht="18.75">
      <c r="A1302" s="262">
        <v>809320</v>
      </c>
      <c r="B1302" s="263" t="s">
        <v>2035</v>
      </c>
      <c r="C1302" s="263" t="s">
        <v>1034</v>
      </c>
      <c r="D1302" s="263" t="s">
        <v>1384</v>
      </c>
      <c r="E1302" s="263" t="s">
        <v>259</v>
      </c>
      <c r="F1302" s="266">
        <v>35796</v>
      </c>
      <c r="G1302" s="266" t="s">
        <v>624</v>
      </c>
      <c r="H1302" s="263" t="s">
        <v>562</v>
      </c>
      <c r="I1302" s="260" t="s">
        <v>711</v>
      </c>
    </row>
    <row r="1303" spans="1:21" ht="18.75">
      <c r="A1303" s="262">
        <v>809333</v>
      </c>
      <c r="B1303" s="263" t="s">
        <v>2038</v>
      </c>
      <c r="C1303" s="263" t="s">
        <v>80</v>
      </c>
      <c r="D1303" s="263" t="s">
        <v>358</v>
      </c>
      <c r="E1303" s="263" t="s">
        <v>259</v>
      </c>
      <c r="F1303" s="264">
        <v>35963</v>
      </c>
      <c r="G1303" s="263" t="s">
        <v>549</v>
      </c>
      <c r="H1303" s="263" t="s">
        <v>562</v>
      </c>
      <c r="I1303" s="260" t="s">
        <v>711</v>
      </c>
      <c r="S1303" s="260">
        <v>4055</v>
      </c>
      <c r="T1303" s="261">
        <v>43814</v>
      </c>
      <c r="U1303" s="260">
        <v>37500</v>
      </c>
    </row>
    <row r="1304" spans="1:21" ht="18.75">
      <c r="A1304" s="262">
        <v>809351</v>
      </c>
      <c r="B1304" s="263" t="s">
        <v>2041</v>
      </c>
      <c r="C1304" s="265" t="s">
        <v>783</v>
      </c>
      <c r="D1304" s="265" t="s">
        <v>2042</v>
      </c>
      <c r="E1304" s="265" t="s">
        <v>260</v>
      </c>
      <c r="F1304" s="264">
        <v>36399</v>
      </c>
      <c r="G1304" s="263" t="s">
        <v>5210</v>
      </c>
      <c r="H1304" s="263" t="s">
        <v>562</v>
      </c>
      <c r="I1304" s="260" t="s">
        <v>711</v>
      </c>
    </row>
    <row r="1305" spans="1:21" ht="18.75">
      <c r="A1305" s="262">
        <v>809356</v>
      </c>
      <c r="B1305" s="263" t="s">
        <v>2044</v>
      </c>
      <c r="C1305" s="263" t="s">
        <v>82</v>
      </c>
      <c r="D1305" s="263" t="s">
        <v>2045</v>
      </c>
      <c r="E1305" s="263" t="s">
        <v>260</v>
      </c>
      <c r="F1305" s="264">
        <v>35078</v>
      </c>
      <c r="G1305" s="263" t="s">
        <v>5270</v>
      </c>
      <c r="H1305" s="263" t="s">
        <v>673</v>
      </c>
      <c r="I1305" s="260" t="s">
        <v>711</v>
      </c>
    </row>
    <row r="1306" spans="1:21" ht="18.75">
      <c r="A1306" s="262">
        <v>809369</v>
      </c>
      <c r="B1306" s="263" t="s">
        <v>2050</v>
      </c>
      <c r="C1306" s="263" t="s">
        <v>81</v>
      </c>
      <c r="D1306" s="263" t="s">
        <v>2051</v>
      </c>
      <c r="E1306" s="263" t="s">
        <v>259</v>
      </c>
      <c r="F1306" s="264">
        <v>35580</v>
      </c>
      <c r="G1306" s="263" t="s">
        <v>549</v>
      </c>
      <c r="H1306" s="263" t="s">
        <v>562</v>
      </c>
      <c r="I1306" s="260" t="s">
        <v>711</v>
      </c>
    </row>
    <row r="1307" spans="1:21" ht="18.75">
      <c r="A1307" s="262">
        <v>809371</v>
      </c>
      <c r="B1307" s="263" t="s">
        <v>2052</v>
      </c>
      <c r="C1307" s="263" t="s">
        <v>927</v>
      </c>
      <c r="D1307" s="263" t="s">
        <v>952</v>
      </c>
      <c r="E1307" s="263" t="s">
        <v>259</v>
      </c>
      <c r="F1307" s="264">
        <v>36526</v>
      </c>
      <c r="G1307" s="263" t="s">
        <v>549</v>
      </c>
      <c r="H1307" s="263" t="s">
        <v>562</v>
      </c>
      <c r="I1307" s="260" t="s">
        <v>711</v>
      </c>
    </row>
    <row r="1308" spans="1:21" ht="18.75">
      <c r="A1308" s="262">
        <v>809377</v>
      </c>
      <c r="B1308" s="263" t="s">
        <v>2055</v>
      </c>
      <c r="C1308" s="265" t="s">
        <v>190</v>
      </c>
      <c r="D1308" s="265" t="s">
        <v>448</v>
      </c>
      <c r="E1308" s="265" t="s">
        <v>259</v>
      </c>
      <c r="F1308" s="264">
        <v>36526</v>
      </c>
      <c r="G1308" s="263" t="s">
        <v>549</v>
      </c>
      <c r="H1308" s="263" t="s">
        <v>562</v>
      </c>
      <c r="I1308" s="260" t="s">
        <v>711</v>
      </c>
    </row>
    <row r="1309" spans="1:21" ht="18.75">
      <c r="A1309" s="262">
        <v>809379</v>
      </c>
      <c r="B1309" s="263" t="s">
        <v>2056</v>
      </c>
      <c r="C1309" s="263" t="s">
        <v>114</v>
      </c>
      <c r="D1309" s="263" t="s">
        <v>482</v>
      </c>
      <c r="E1309" s="263" t="s">
        <v>260</v>
      </c>
      <c r="F1309" s="264">
        <v>26178</v>
      </c>
      <c r="G1309" s="263" t="s">
        <v>626</v>
      </c>
      <c r="H1309" s="263" t="s">
        <v>562</v>
      </c>
      <c r="I1309" s="260" t="s">
        <v>711</v>
      </c>
    </row>
    <row r="1310" spans="1:21" ht="18.75">
      <c r="A1310" s="262">
        <v>809380</v>
      </c>
      <c r="B1310" s="263" t="s">
        <v>2057</v>
      </c>
      <c r="C1310" s="265" t="s">
        <v>235</v>
      </c>
      <c r="D1310" s="265" t="s">
        <v>950</v>
      </c>
      <c r="E1310" s="265" t="s">
        <v>260</v>
      </c>
      <c r="F1310" s="264">
        <v>36236</v>
      </c>
      <c r="G1310" s="263" t="s">
        <v>5340</v>
      </c>
      <c r="H1310" s="263" t="s">
        <v>562</v>
      </c>
      <c r="I1310" s="260" t="s">
        <v>711</v>
      </c>
      <c r="S1310" s="260">
        <v>4283</v>
      </c>
      <c r="T1310" s="261">
        <v>43822</v>
      </c>
      <c r="U1310" s="260">
        <v>10000</v>
      </c>
    </row>
    <row r="1311" spans="1:21" ht="18.75">
      <c r="A1311" s="262">
        <v>809387</v>
      </c>
      <c r="B1311" s="263" t="s">
        <v>2058</v>
      </c>
      <c r="C1311" s="263" t="s">
        <v>110</v>
      </c>
      <c r="D1311" s="263" t="s">
        <v>384</v>
      </c>
      <c r="E1311" s="263" t="s">
        <v>259</v>
      </c>
      <c r="F1311" s="264">
        <v>29107</v>
      </c>
      <c r="G1311" s="263" t="s">
        <v>549</v>
      </c>
      <c r="H1311" s="263" t="s">
        <v>562</v>
      </c>
      <c r="I1311" s="260" t="s">
        <v>711</v>
      </c>
      <c r="S1311" s="260">
        <v>731</v>
      </c>
      <c r="T1311" s="261">
        <v>43874</v>
      </c>
      <c r="U1311" s="260">
        <v>8250</v>
      </c>
    </row>
    <row r="1312" spans="1:21" ht="18.75">
      <c r="A1312" s="262">
        <v>809439</v>
      </c>
      <c r="B1312" s="263" t="s">
        <v>2074</v>
      </c>
      <c r="C1312" s="263" t="s">
        <v>171</v>
      </c>
      <c r="D1312" s="263" t="s">
        <v>373</v>
      </c>
      <c r="E1312" s="263" t="s">
        <v>259</v>
      </c>
      <c r="F1312" s="264">
        <v>35266</v>
      </c>
      <c r="G1312" s="263" t="s">
        <v>549</v>
      </c>
      <c r="H1312" s="263" t="s">
        <v>562</v>
      </c>
      <c r="I1312" s="260" t="s">
        <v>711</v>
      </c>
    </row>
    <row r="1313" spans="1:21" ht="18.75">
      <c r="A1313" s="262">
        <v>809441</v>
      </c>
      <c r="B1313" s="263" t="s">
        <v>2076</v>
      </c>
      <c r="C1313" s="263" t="s">
        <v>74</v>
      </c>
      <c r="D1313" s="263" t="s">
        <v>378</v>
      </c>
      <c r="E1313" s="263" t="s">
        <v>259</v>
      </c>
      <c r="F1313" s="266">
        <v>36170</v>
      </c>
      <c r="G1313" s="263" t="s">
        <v>5456</v>
      </c>
      <c r="H1313" s="263" t="s">
        <v>562</v>
      </c>
      <c r="I1313" s="260" t="s">
        <v>711</v>
      </c>
    </row>
    <row r="1314" spans="1:21" ht="18.75">
      <c r="A1314" s="262">
        <v>809447</v>
      </c>
      <c r="B1314" s="263" t="s">
        <v>2077</v>
      </c>
      <c r="C1314" s="263" t="s">
        <v>104</v>
      </c>
      <c r="D1314" s="263" t="s">
        <v>1677</v>
      </c>
      <c r="E1314" s="263" t="s">
        <v>259</v>
      </c>
      <c r="F1314" s="264">
        <v>32874</v>
      </c>
      <c r="G1314" s="263" t="s">
        <v>5293</v>
      </c>
      <c r="H1314" s="263" t="s">
        <v>562</v>
      </c>
      <c r="I1314" s="260" t="s">
        <v>711</v>
      </c>
    </row>
    <row r="1315" spans="1:21" ht="18.75">
      <c r="A1315" s="262">
        <v>809448</v>
      </c>
      <c r="B1315" s="263" t="s">
        <v>2078</v>
      </c>
      <c r="C1315" s="263" t="s">
        <v>2079</v>
      </c>
      <c r="D1315" s="263" t="s">
        <v>331</v>
      </c>
      <c r="E1315" s="263" t="s">
        <v>259</v>
      </c>
      <c r="F1315" s="264">
        <v>35830</v>
      </c>
      <c r="G1315" s="263" t="s">
        <v>549</v>
      </c>
      <c r="H1315" s="263" t="s">
        <v>562</v>
      </c>
      <c r="I1315" s="260" t="s">
        <v>711</v>
      </c>
    </row>
    <row r="1316" spans="1:21" ht="18.75">
      <c r="A1316" s="262">
        <v>809459</v>
      </c>
      <c r="B1316" s="263" t="s">
        <v>2080</v>
      </c>
      <c r="C1316" s="263" t="s">
        <v>155</v>
      </c>
      <c r="D1316" s="263" t="s">
        <v>241</v>
      </c>
      <c r="E1316" s="263" t="s">
        <v>259</v>
      </c>
      <c r="F1316" s="264">
        <v>36770</v>
      </c>
      <c r="G1316" s="263" t="s">
        <v>549</v>
      </c>
      <c r="H1316" s="263" t="s">
        <v>562</v>
      </c>
      <c r="I1316" s="260" t="s">
        <v>711</v>
      </c>
    </row>
    <row r="1317" spans="1:21" ht="18.75">
      <c r="A1317" s="262">
        <v>809469</v>
      </c>
      <c r="B1317" s="263" t="s">
        <v>2083</v>
      </c>
      <c r="C1317" s="265" t="s">
        <v>1339</v>
      </c>
      <c r="D1317" s="265" t="s">
        <v>338</v>
      </c>
      <c r="E1317" s="265" t="s">
        <v>260</v>
      </c>
      <c r="F1317" s="264">
        <v>36164</v>
      </c>
      <c r="G1317" s="263" t="s">
        <v>549</v>
      </c>
      <c r="H1317" s="263" t="s">
        <v>562</v>
      </c>
      <c r="I1317" s="260" t="s">
        <v>711</v>
      </c>
    </row>
    <row r="1318" spans="1:21" ht="18.75">
      <c r="A1318" s="262">
        <v>809480</v>
      </c>
      <c r="B1318" s="263" t="s">
        <v>2089</v>
      </c>
      <c r="C1318" s="265" t="s">
        <v>1323</v>
      </c>
      <c r="D1318" s="265" t="s">
        <v>1010</v>
      </c>
      <c r="E1318" s="265" t="s">
        <v>260</v>
      </c>
      <c r="F1318" s="264">
        <v>36550</v>
      </c>
      <c r="G1318" s="266" t="s">
        <v>615</v>
      </c>
      <c r="H1318" s="263" t="s">
        <v>562</v>
      </c>
      <c r="I1318" s="260" t="s">
        <v>711</v>
      </c>
    </row>
    <row r="1319" spans="1:21" ht="18.75">
      <c r="A1319" s="262">
        <v>809482</v>
      </c>
      <c r="B1319" s="263" t="s">
        <v>2090</v>
      </c>
      <c r="C1319" s="265" t="s">
        <v>129</v>
      </c>
      <c r="D1319" s="265" t="s">
        <v>356</v>
      </c>
      <c r="E1319" s="265" t="s">
        <v>259</v>
      </c>
      <c r="F1319" s="264">
        <v>35431</v>
      </c>
      <c r="G1319" s="263" t="s">
        <v>5458</v>
      </c>
      <c r="H1319" s="263" t="s">
        <v>562</v>
      </c>
      <c r="I1319" s="260" t="s">
        <v>711</v>
      </c>
    </row>
    <row r="1320" spans="1:21" ht="18.75">
      <c r="A1320" s="262">
        <v>809485</v>
      </c>
      <c r="B1320" s="263" t="s">
        <v>2091</v>
      </c>
      <c r="C1320" s="263" t="s">
        <v>541</v>
      </c>
      <c r="D1320" s="263" t="s">
        <v>393</v>
      </c>
      <c r="E1320" s="263" t="s">
        <v>259</v>
      </c>
      <c r="F1320" s="264">
        <v>35431</v>
      </c>
      <c r="G1320" s="263" t="s">
        <v>549</v>
      </c>
      <c r="H1320" s="263" t="s">
        <v>562</v>
      </c>
      <c r="I1320" s="260" t="s">
        <v>711</v>
      </c>
    </row>
    <row r="1321" spans="1:21" ht="18.75">
      <c r="A1321" s="262">
        <v>809497</v>
      </c>
      <c r="B1321" s="263" t="s">
        <v>2095</v>
      </c>
      <c r="C1321" s="263" t="s">
        <v>118</v>
      </c>
      <c r="D1321" s="263" t="s">
        <v>2096</v>
      </c>
      <c r="E1321" s="263" t="s">
        <v>260</v>
      </c>
      <c r="F1321" s="264">
        <v>28856</v>
      </c>
      <c r="G1321" s="263" t="s">
        <v>612</v>
      </c>
      <c r="H1321" s="263" t="s">
        <v>562</v>
      </c>
      <c r="I1321" s="260" t="s">
        <v>711</v>
      </c>
    </row>
    <row r="1322" spans="1:21" ht="18.75">
      <c r="A1322" s="262">
        <v>809498</v>
      </c>
      <c r="B1322" s="263" t="s">
        <v>2097</v>
      </c>
      <c r="C1322" s="263" t="s">
        <v>191</v>
      </c>
      <c r="D1322" s="263" t="s">
        <v>2098</v>
      </c>
      <c r="E1322" s="263" t="s">
        <v>260</v>
      </c>
      <c r="F1322" s="264">
        <v>35940</v>
      </c>
      <c r="G1322" s="263" t="s">
        <v>637</v>
      </c>
      <c r="H1322" s="263" t="s">
        <v>562</v>
      </c>
      <c r="I1322" s="260" t="s">
        <v>711</v>
      </c>
    </row>
    <row r="1323" spans="1:21" ht="18.75">
      <c r="A1323" s="269">
        <v>809501</v>
      </c>
      <c r="B1323" s="263" t="s">
        <v>2099</v>
      </c>
      <c r="C1323" s="269" t="s">
        <v>209</v>
      </c>
      <c r="D1323" s="269" t="s">
        <v>1066</v>
      </c>
      <c r="E1323" s="269" t="s">
        <v>260</v>
      </c>
      <c r="F1323" s="270" t="s">
        <v>5459</v>
      </c>
      <c r="G1323" s="267" t="s">
        <v>5460</v>
      </c>
      <c r="H1323" s="263" t="s">
        <v>562</v>
      </c>
      <c r="I1323" s="260" t="s">
        <v>711</v>
      </c>
      <c r="S1323" s="260">
        <v>4523</v>
      </c>
      <c r="T1323" s="261" t="s">
        <v>6067</v>
      </c>
      <c r="U1323" s="260">
        <v>13000</v>
      </c>
    </row>
    <row r="1324" spans="1:21" ht="18.75">
      <c r="A1324" s="262">
        <v>809516</v>
      </c>
      <c r="B1324" s="263" t="s">
        <v>1179</v>
      </c>
      <c r="C1324" s="265" t="s">
        <v>79</v>
      </c>
      <c r="D1324" s="265" t="s">
        <v>2105</v>
      </c>
      <c r="E1324" s="265" t="s">
        <v>259</v>
      </c>
      <c r="F1324" s="264">
        <v>36135</v>
      </c>
      <c r="G1324" s="263" t="s">
        <v>5262</v>
      </c>
      <c r="H1324" s="263" t="s">
        <v>562</v>
      </c>
      <c r="I1324" s="260" t="s">
        <v>711</v>
      </c>
    </row>
    <row r="1325" spans="1:21" ht="18.75">
      <c r="A1325" s="262">
        <v>809517</v>
      </c>
      <c r="B1325" s="263" t="s">
        <v>2106</v>
      </c>
      <c r="C1325" s="263" t="s">
        <v>104</v>
      </c>
      <c r="D1325" s="263" t="s">
        <v>365</v>
      </c>
      <c r="E1325" s="263" t="s">
        <v>259</v>
      </c>
      <c r="F1325" s="264">
        <v>30942</v>
      </c>
      <c r="G1325" s="263"/>
      <c r="H1325" s="263" t="s">
        <v>562</v>
      </c>
      <c r="I1325" s="260" t="s">
        <v>711</v>
      </c>
    </row>
    <row r="1326" spans="1:21" ht="18.75">
      <c r="A1326" s="262">
        <v>809519</v>
      </c>
      <c r="B1326" s="263" t="s">
        <v>2107</v>
      </c>
      <c r="C1326" s="265" t="s">
        <v>802</v>
      </c>
      <c r="D1326" s="265" t="s">
        <v>1139</v>
      </c>
      <c r="E1326" s="265" t="s">
        <v>259</v>
      </c>
      <c r="F1326" s="264">
        <v>35468</v>
      </c>
      <c r="G1326" s="263" t="s">
        <v>612</v>
      </c>
      <c r="H1326" s="263" t="s">
        <v>562</v>
      </c>
      <c r="I1326" s="260" t="s">
        <v>711</v>
      </c>
    </row>
    <row r="1327" spans="1:21" ht="18.75">
      <c r="A1327" s="262">
        <v>809523</v>
      </c>
      <c r="B1327" s="263" t="s">
        <v>2109</v>
      </c>
      <c r="C1327" s="263" t="s">
        <v>104</v>
      </c>
      <c r="D1327" s="263" t="s">
        <v>2110</v>
      </c>
      <c r="E1327" s="263" t="s">
        <v>259</v>
      </c>
      <c r="F1327" s="264">
        <v>31492</v>
      </c>
      <c r="G1327" s="263" t="s">
        <v>549</v>
      </c>
      <c r="H1327" s="263" t="s">
        <v>562</v>
      </c>
      <c r="I1327" s="260" t="s">
        <v>711</v>
      </c>
    </row>
    <row r="1328" spans="1:21" ht="18.75">
      <c r="A1328" s="262">
        <v>809531</v>
      </c>
      <c r="B1328" s="263" t="s">
        <v>2111</v>
      </c>
      <c r="C1328" s="263" t="s">
        <v>2112</v>
      </c>
      <c r="D1328" s="263" t="s">
        <v>331</v>
      </c>
      <c r="E1328" s="263" t="s">
        <v>259</v>
      </c>
      <c r="F1328" s="264">
        <v>35915</v>
      </c>
      <c r="G1328" s="263" t="s">
        <v>613</v>
      </c>
      <c r="H1328" s="263" t="s">
        <v>562</v>
      </c>
      <c r="I1328" s="260" t="s">
        <v>711</v>
      </c>
    </row>
    <row r="1329" spans="1:21" ht="18.75">
      <c r="A1329" s="262">
        <v>809548</v>
      </c>
      <c r="B1329" s="263" t="s">
        <v>2115</v>
      </c>
      <c r="C1329" s="263" t="s">
        <v>106</v>
      </c>
      <c r="D1329" s="263" t="s">
        <v>1280</v>
      </c>
      <c r="E1329" s="263" t="s">
        <v>259</v>
      </c>
      <c r="F1329" s="270">
        <v>35796</v>
      </c>
      <c r="G1329" s="263" t="s">
        <v>5462</v>
      </c>
      <c r="H1329" s="263" t="s">
        <v>562</v>
      </c>
      <c r="I1329" s="260" t="s">
        <v>711</v>
      </c>
      <c r="S1329" s="260">
        <v>4414</v>
      </c>
      <c r="T1329" s="261">
        <v>43823</v>
      </c>
      <c r="U1329" s="260">
        <v>20000</v>
      </c>
    </row>
    <row r="1330" spans="1:21" ht="18.75">
      <c r="A1330" s="262">
        <v>809555</v>
      </c>
      <c r="B1330" s="263" t="s">
        <v>2118</v>
      </c>
      <c r="C1330" s="265" t="s">
        <v>131</v>
      </c>
      <c r="D1330" s="265" t="s">
        <v>424</v>
      </c>
      <c r="E1330" s="265" t="s">
        <v>259</v>
      </c>
      <c r="F1330" s="264">
        <v>35986</v>
      </c>
      <c r="G1330" s="263" t="s">
        <v>655</v>
      </c>
      <c r="H1330" s="263" t="s">
        <v>562</v>
      </c>
      <c r="I1330" s="260" t="s">
        <v>711</v>
      </c>
    </row>
    <row r="1331" spans="1:21" ht="18.75">
      <c r="A1331" s="262">
        <v>809564</v>
      </c>
      <c r="B1331" s="263" t="s">
        <v>2121</v>
      </c>
      <c r="C1331" s="263" t="s">
        <v>750</v>
      </c>
      <c r="D1331" s="263" t="s">
        <v>331</v>
      </c>
      <c r="E1331" s="263" t="s">
        <v>259</v>
      </c>
      <c r="F1331" s="264">
        <v>35724</v>
      </c>
      <c r="G1331" s="263" t="s">
        <v>613</v>
      </c>
      <c r="H1331" s="263" t="s">
        <v>562</v>
      </c>
      <c r="I1331" s="260" t="s">
        <v>711</v>
      </c>
    </row>
    <row r="1332" spans="1:21" ht="18.75">
      <c r="A1332" s="262">
        <v>809569</v>
      </c>
      <c r="B1332" s="263" t="s">
        <v>2123</v>
      </c>
      <c r="C1332" s="263" t="s">
        <v>444</v>
      </c>
      <c r="D1332" s="263" t="s">
        <v>2124</v>
      </c>
      <c r="E1332" s="263" t="s">
        <v>259</v>
      </c>
      <c r="F1332" s="264">
        <v>36246</v>
      </c>
      <c r="G1332" s="263" t="s">
        <v>612</v>
      </c>
      <c r="H1332" s="263" t="s">
        <v>562</v>
      </c>
      <c r="I1332" s="260" t="s">
        <v>711</v>
      </c>
    </row>
    <row r="1333" spans="1:21" ht="18.75">
      <c r="A1333" s="262">
        <v>809573</v>
      </c>
      <c r="B1333" s="263" t="s">
        <v>2126</v>
      </c>
      <c r="C1333" s="263" t="s">
        <v>144</v>
      </c>
      <c r="D1333" s="263" t="s">
        <v>2127</v>
      </c>
      <c r="E1333" s="263" t="s">
        <v>259</v>
      </c>
      <c r="F1333" s="264">
        <v>35796</v>
      </c>
      <c r="G1333" s="263" t="s">
        <v>5282</v>
      </c>
      <c r="H1333" s="263" t="s">
        <v>562</v>
      </c>
      <c r="I1333" s="260" t="s">
        <v>711</v>
      </c>
    </row>
    <row r="1334" spans="1:21" ht="18.75">
      <c r="A1334" s="262">
        <v>809582</v>
      </c>
      <c r="B1334" s="263" t="s">
        <v>2129</v>
      </c>
      <c r="C1334" s="265" t="s">
        <v>2043</v>
      </c>
      <c r="D1334" s="265" t="s">
        <v>340</v>
      </c>
      <c r="E1334" s="265" t="s">
        <v>259</v>
      </c>
      <c r="F1334" s="264">
        <v>36161</v>
      </c>
      <c r="G1334" s="263" t="s">
        <v>549</v>
      </c>
      <c r="H1334" s="263" t="s">
        <v>562</v>
      </c>
      <c r="I1334" s="260" t="s">
        <v>711</v>
      </c>
    </row>
    <row r="1335" spans="1:21" ht="18.75">
      <c r="A1335" s="262">
        <v>809583</v>
      </c>
      <c r="B1335" s="263" t="s">
        <v>2130</v>
      </c>
      <c r="C1335" s="263" t="s">
        <v>79</v>
      </c>
      <c r="D1335" s="263" t="s">
        <v>370</v>
      </c>
      <c r="E1335" s="263" t="s">
        <v>259</v>
      </c>
      <c r="F1335" s="264">
        <v>35796</v>
      </c>
      <c r="G1335" s="263" t="s">
        <v>549</v>
      </c>
      <c r="H1335" s="263" t="s">
        <v>562</v>
      </c>
      <c r="I1335" s="260" t="s">
        <v>711</v>
      </c>
    </row>
    <row r="1336" spans="1:21" ht="18.75">
      <c r="A1336" s="262">
        <v>809586</v>
      </c>
      <c r="B1336" s="263" t="s">
        <v>2132</v>
      </c>
      <c r="C1336" s="263" t="s">
        <v>798</v>
      </c>
      <c r="D1336" s="263" t="s">
        <v>454</v>
      </c>
      <c r="E1336" s="263" t="s">
        <v>259</v>
      </c>
      <c r="F1336" s="264">
        <v>35065</v>
      </c>
      <c r="G1336" s="263" t="s">
        <v>626</v>
      </c>
      <c r="H1336" s="263" t="s">
        <v>562</v>
      </c>
      <c r="I1336" s="260" t="s">
        <v>711</v>
      </c>
    </row>
    <row r="1337" spans="1:21" ht="18.75">
      <c r="A1337" s="262">
        <v>809602</v>
      </c>
      <c r="B1337" s="263" t="s">
        <v>2136</v>
      </c>
      <c r="C1337" s="265" t="s">
        <v>966</v>
      </c>
      <c r="D1337" s="265" t="s">
        <v>2137</v>
      </c>
      <c r="E1337" s="265" t="s">
        <v>259</v>
      </c>
      <c r="F1337" s="264" t="s">
        <v>5468</v>
      </c>
      <c r="G1337" s="263" t="s">
        <v>573</v>
      </c>
      <c r="H1337" s="263" t="s">
        <v>562</v>
      </c>
      <c r="I1337" s="260" t="s">
        <v>711</v>
      </c>
    </row>
    <row r="1338" spans="1:21" ht="18.75">
      <c r="A1338" s="262">
        <v>809608</v>
      </c>
      <c r="B1338" s="263" t="s">
        <v>2138</v>
      </c>
      <c r="C1338" s="265" t="s">
        <v>943</v>
      </c>
      <c r="D1338" s="265" t="s">
        <v>375</v>
      </c>
      <c r="E1338" s="265" t="s">
        <v>260</v>
      </c>
      <c r="F1338" s="264">
        <v>33144</v>
      </c>
      <c r="G1338" s="263" t="s">
        <v>549</v>
      </c>
      <c r="H1338" s="263" t="s">
        <v>562</v>
      </c>
      <c r="I1338" s="260" t="s">
        <v>711</v>
      </c>
      <c r="S1338" s="260">
        <v>30</v>
      </c>
      <c r="T1338" s="261">
        <v>43836</v>
      </c>
      <c r="U1338" s="260">
        <v>25500</v>
      </c>
    </row>
    <row r="1339" spans="1:21" ht="18.75">
      <c r="A1339" s="262">
        <v>809619</v>
      </c>
      <c r="B1339" s="263" t="s">
        <v>2142</v>
      </c>
      <c r="C1339" s="263" t="s">
        <v>227</v>
      </c>
      <c r="D1339" s="263" t="s">
        <v>2143</v>
      </c>
      <c r="E1339" s="263" t="s">
        <v>260</v>
      </c>
      <c r="F1339" s="264">
        <v>35846</v>
      </c>
      <c r="G1339" s="263" t="s">
        <v>5469</v>
      </c>
      <c r="H1339" s="263" t="s">
        <v>562</v>
      </c>
      <c r="I1339" s="260" t="s">
        <v>711</v>
      </c>
    </row>
    <row r="1340" spans="1:21" ht="18.75">
      <c r="A1340" s="262">
        <v>809623</v>
      </c>
      <c r="B1340" s="263" t="s">
        <v>2145</v>
      </c>
      <c r="C1340" s="265" t="s">
        <v>103</v>
      </c>
      <c r="D1340" s="265" t="s">
        <v>372</v>
      </c>
      <c r="E1340" s="265" t="s">
        <v>259</v>
      </c>
      <c r="F1340" s="264">
        <v>30058</v>
      </c>
      <c r="G1340" s="263" t="s">
        <v>612</v>
      </c>
      <c r="H1340" s="263" t="s">
        <v>562</v>
      </c>
      <c r="I1340" s="260" t="s">
        <v>711</v>
      </c>
    </row>
    <row r="1341" spans="1:21" ht="18.75">
      <c r="A1341" s="262">
        <v>809637</v>
      </c>
      <c r="B1341" s="263" t="s">
        <v>2147</v>
      </c>
      <c r="C1341" s="263" t="s">
        <v>118</v>
      </c>
      <c r="D1341" s="263" t="s">
        <v>2148</v>
      </c>
      <c r="E1341" s="263" t="s">
        <v>260</v>
      </c>
      <c r="F1341" s="264">
        <v>35626</v>
      </c>
      <c r="G1341" s="263" t="s">
        <v>551</v>
      </c>
      <c r="H1341" s="263" t="s">
        <v>562</v>
      </c>
      <c r="I1341" s="260" t="s">
        <v>711</v>
      </c>
    </row>
    <row r="1342" spans="1:21" ht="18.75">
      <c r="A1342" s="262">
        <v>809640</v>
      </c>
      <c r="B1342" s="263" t="s">
        <v>2149</v>
      </c>
      <c r="C1342" s="265" t="s">
        <v>185</v>
      </c>
      <c r="D1342" s="265" t="s">
        <v>1506</v>
      </c>
      <c r="E1342" s="265" t="s">
        <v>259</v>
      </c>
      <c r="F1342" s="264">
        <v>33367</v>
      </c>
      <c r="G1342" s="263" t="s">
        <v>549</v>
      </c>
      <c r="H1342" s="263" t="s">
        <v>562</v>
      </c>
      <c r="I1342" s="260" t="s">
        <v>711</v>
      </c>
    </row>
    <row r="1343" spans="1:21" ht="18.75">
      <c r="A1343" s="262">
        <v>809644</v>
      </c>
      <c r="B1343" s="263" t="s">
        <v>2150</v>
      </c>
      <c r="C1343" s="263" t="s">
        <v>81</v>
      </c>
      <c r="D1343" s="263" t="s">
        <v>355</v>
      </c>
      <c r="E1343" s="263" t="s">
        <v>260</v>
      </c>
      <c r="F1343" s="264">
        <v>33239</v>
      </c>
      <c r="G1343" s="263" t="s">
        <v>549</v>
      </c>
      <c r="H1343" s="263" t="s">
        <v>562</v>
      </c>
      <c r="I1343" s="260" t="s">
        <v>711</v>
      </c>
    </row>
    <row r="1344" spans="1:21" ht="18.75">
      <c r="A1344" s="262">
        <v>809665</v>
      </c>
      <c r="B1344" s="263" t="s">
        <v>2154</v>
      </c>
      <c r="C1344" s="263" t="s">
        <v>182</v>
      </c>
      <c r="D1344" s="263" t="s">
        <v>2155</v>
      </c>
      <c r="E1344" s="263" t="s">
        <v>259</v>
      </c>
      <c r="F1344" s="264">
        <v>34594</v>
      </c>
      <c r="G1344" s="263" t="s">
        <v>560</v>
      </c>
      <c r="H1344" s="263" t="s">
        <v>562</v>
      </c>
      <c r="I1344" s="260" t="s">
        <v>711</v>
      </c>
    </row>
    <row r="1345" spans="1:21" ht="18.75">
      <c r="A1345" s="262">
        <v>809670</v>
      </c>
      <c r="B1345" s="263" t="s">
        <v>2156</v>
      </c>
      <c r="C1345" s="263" t="s">
        <v>76</v>
      </c>
      <c r="D1345" s="263" t="s">
        <v>241</v>
      </c>
      <c r="E1345" s="263" t="s">
        <v>259</v>
      </c>
      <c r="F1345" s="264">
        <v>35542</v>
      </c>
      <c r="G1345" s="263" t="s">
        <v>551</v>
      </c>
      <c r="H1345" s="263" t="s">
        <v>673</v>
      </c>
      <c r="I1345" s="260" t="s">
        <v>711</v>
      </c>
    </row>
    <row r="1346" spans="1:21" ht="18.75">
      <c r="A1346" s="262">
        <v>809674</v>
      </c>
      <c r="B1346" s="263" t="s">
        <v>2157</v>
      </c>
      <c r="C1346" s="263" t="s">
        <v>106</v>
      </c>
      <c r="D1346" s="263" t="s">
        <v>2158</v>
      </c>
      <c r="E1346" s="263" t="s">
        <v>260</v>
      </c>
      <c r="F1346" s="264">
        <v>35065</v>
      </c>
      <c r="G1346" s="263" t="s">
        <v>5474</v>
      </c>
      <c r="H1346" s="263" t="s">
        <v>562</v>
      </c>
      <c r="I1346" s="260" t="s">
        <v>711</v>
      </c>
    </row>
    <row r="1347" spans="1:21" ht="18.75">
      <c r="A1347" s="262">
        <v>809685</v>
      </c>
      <c r="B1347" s="263" t="s">
        <v>2159</v>
      </c>
      <c r="C1347" s="265" t="s">
        <v>2160</v>
      </c>
      <c r="D1347" s="265" t="s">
        <v>2161</v>
      </c>
      <c r="E1347" s="265" t="s">
        <v>259</v>
      </c>
      <c r="F1347" s="264">
        <v>36446</v>
      </c>
      <c r="G1347" s="263" t="s">
        <v>5222</v>
      </c>
      <c r="H1347" s="263" t="s">
        <v>562</v>
      </c>
      <c r="I1347" s="260" t="s">
        <v>711</v>
      </c>
      <c r="S1347" s="260">
        <v>319</v>
      </c>
      <c r="T1347" s="261">
        <v>43845</v>
      </c>
      <c r="U1347" s="260">
        <v>15000</v>
      </c>
    </row>
    <row r="1348" spans="1:21" ht="18.75">
      <c r="A1348" s="262">
        <v>809692</v>
      </c>
      <c r="B1348" s="263" t="s">
        <v>2162</v>
      </c>
      <c r="C1348" s="265" t="s">
        <v>118</v>
      </c>
      <c r="D1348" s="265" t="s">
        <v>360</v>
      </c>
      <c r="E1348" s="265" t="s">
        <v>260</v>
      </c>
      <c r="F1348" s="264">
        <v>36526</v>
      </c>
      <c r="G1348" s="263" t="s">
        <v>549</v>
      </c>
      <c r="H1348" s="263" t="s">
        <v>562</v>
      </c>
      <c r="I1348" s="260" t="s">
        <v>711</v>
      </c>
    </row>
    <row r="1349" spans="1:21" ht="18.75">
      <c r="A1349" s="262">
        <v>809702</v>
      </c>
      <c r="B1349" s="263" t="s">
        <v>2165</v>
      </c>
      <c r="C1349" s="263" t="s">
        <v>966</v>
      </c>
      <c r="D1349" s="263" t="s">
        <v>391</v>
      </c>
      <c r="E1349" s="263" t="s">
        <v>259</v>
      </c>
      <c r="F1349" s="264">
        <v>34765</v>
      </c>
      <c r="G1349" s="263" t="s">
        <v>1440</v>
      </c>
      <c r="H1349" s="263" t="s">
        <v>562</v>
      </c>
      <c r="I1349" s="260" t="s">
        <v>711</v>
      </c>
    </row>
    <row r="1350" spans="1:21" ht="18.75">
      <c r="A1350" s="262">
        <v>809705</v>
      </c>
      <c r="B1350" s="263" t="s">
        <v>2166</v>
      </c>
      <c r="C1350" s="263" t="s">
        <v>118</v>
      </c>
      <c r="D1350" s="263" t="s">
        <v>2167</v>
      </c>
      <c r="E1350" s="263" t="s">
        <v>259</v>
      </c>
      <c r="F1350" s="264">
        <v>35998</v>
      </c>
      <c r="G1350" s="263" t="s">
        <v>5475</v>
      </c>
      <c r="H1350" s="263" t="s">
        <v>562</v>
      </c>
      <c r="I1350" s="260" t="s">
        <v>711</v>
      </c>
    </row>
    <row r="1351" spans="1:21" ht="18.75">
      <c r="A1351" s="262">
        <v>809713</v>
      </c>
      <c r="B1351" s="263" t="s">
        <v>2168</v>
      </c>
      <c r="C1351" s="265" t="s">
        <v>79</v>
      </c>
      <c r="D1351" s="265" t="s">
        <v>2082</v>
      </c>
      <c r="E1351" s="265" t="s">
        <v>259</v>
      </c>
      <c r="F1351" s="264">
        <v>36387</v>
      </c>
      <c r="G1351" s="263" t="s">
        <v>613</v>
      </c>
      <c r="H1351" s="263" t="s">
        <v>562</v>
      </c>
      <c r="I1351" s="260" t="s">
        <v>711</v>
      </c>
    </row>
    <row r="1352" spans="1:21" ht="18.75">
      <c r="A1352" s="262">
        <v>809727</v>
      </c>
      <c r="B1352" s="263" t="s">
        <v>2173</v>
      </c>
      <c r="C1352" s="265" t="s">
        <v>144</v>
      </c>
      <c r="D1352" s="265" t="s">
        <v>2174</v>
      </c>
      <c r="E1352" s="265" t="s">
        <v>259</v>
      </c>
      <c r="F1352" s="264">
        <v>35892</v>
      </c>
      <c r="G1352" s="266" t="s">
        <v>5477</v>
      </c>
      <c r="H1352" s="263" t="s">
        <v>562</v>
      </c>
      <c r="I1352" s="260" t="s">
        <v>711</v>
      </c>
    </row>
    <row r="1353" spans="1:21" ht="18.75">
      <c r="A1353" s="262">
        <v>809741</v>
      </c>
      <c r="B1353" s="263" t="s">
        <v>2176</v>
      </c>
      <c r="C1353" s="265" t="s">
        <v>1852</v>
      </c>
      <c r="D1353" s="265" t="s">
        <v>338</v>
      </c>
      <c r="E1353" s="265" t="s">
        <v>259</v>
      </c>
      <c r="F1353" s="264" t="s">
        <v>5478</v>
      </c>
      <c r="G1353" s="263" t="s">
        <v>5479</v>
      </c>
      <c r="H1353" s="263" t="s">
        <v>562</v>
      </c>
      <c r="I1353" s="260" t="s">
        <v>711</v>
      </c>
    </row>
    <row r="1354" spans="1:21" ht="18.75">
      <c r="A1354" s="269">
        <v>809743</v>
      </c>
      <c r="B1354" s="263" t="s">
        <v>2177</v>
      </c>
      <c r="C1354" s="269" t="s">
        <v>597</v>
      </c>
      <c r="D1354" s="269" t="s">
        <v>2178</v>
      </c>
      <c r="E1354" s="269" t="s">
        <v>260</v>
      </c>
      <c r="F1354" s="270" t="s">
        <v>5480</v>
      </c>
      <c r="G1354" s="267" t="s">
        <v>625</v>
      </c>
      <c r="H1354" s="263" t="s">
        <v>562</v>
      </c>
      <c r="I1354" s="260" t="s">
        <v>711</v>
      </c>
    </row>
    <row r="1355" spans="1:21" ht="18.75">
      <c r="A1355" s="262">
        <v>809778</v>
      </c>
      <c r="B1355" s="263" t="s">
        <v>2181</v>
      </c>
      <c r="C1355" s="263" t="s">
        <v>103</v>
      </c>
      <c r="D1355" s="263" t="s">
        <v>448</v>
      </c>
      <c r="E1355" s="263" t="s">
        <v>260</v>
      </c>
      <c r="F1355" s="264">
        <v>36254</v>
      </c>
      <c r="G1355" s="263" t="s">
        <v>549</v>
      </c>
      <c r="H1355" s="263" t="s">
        <v>562</v>
      </c>
      <c r="I1355" s="260" t="s">
        <v>711</v>
      </c>
    </row>
    <row r="1356" spans="1:21" ht="18.75">
      <c r="A1356" s="262">
        <v>809815</v>
      </c>
      <c r="B1356" s="263" t="s">
        <v>2196</v>
      </c>
      <c r="C1356" s="265" t="s">
        <v>920</v>
      </c>
      <c r="D1356" s="265" t="s">
        <v>404</v>
      </c>
      <c r="E1356" s="265" t="s">
        <v>260</v>
      </c>
      <c r="F1356" s="264">
        <v>34666</v>
      </c>
      <c r="G1356" s="263" t="s">
        <v>549</v>
      </c>
      <c r="H1356" s="263" t="s">
        <v>562</v>
      </c>
      <c r="I1356" s="260" t="s">
        <v>711</v>
      </c>
    </row>
    <row r="1357" spans="1:21" ht="18.75">
      <c r="A1357" s="262">
        <v>809830</v>
      </c>
      <c r="B1357" s="263" t="s">
        <v>2198</v>
      </c>
      <c r="C1357" s="265" t="s">
        <v>83</v>
      </c>
      <c r="D1357" s="265" t="s">
        <v>710</v>
      </c>
      <c r="E1357" s="265" t="s">
        <v>259</v>
      </c>
      <c r="F1357" s="264">
        <v>36167</v>
      </c>
      <c r="G1357" s="263" t="s">
        <v>5268</v>
      </c>
      <c r="H1357" s="263" t="s">
        <v>562</v>
      </c>
      <c r="I1357" s="260" t="s">
        <v>711</v>
      </c>
    </row>
    <row r="1358" spans="1:21" ht="18.75">
      <c r="A1358" s="262">
        <v>809833</v>
      </c>
      <c r="B1358" s="263" t="s">
        <v>748</v>
      </c>
      <c r="C1358" s="263" t="s">
        <v>138</v>
      </c>
      <c r="D1358" s="263" t="s">
        <v>1018</v>
      </c>
      <c r="E1358" s="263" t="s">
        <v>259</v>
      </c>
      <c r="F1358" s="264">
        <v>28164</v>
      </c>
      <c r="G1358" s="263" t="s">
        <v>549</v>
      </c>
      <c r="H1358" s="263" t="s">
        <v>562</v>
      </c>
      <c r="I1358" s="260" t="s">
        <v>711</v>
      </c>
    </row>
    <row r="1359" spans="1:21" ht="18.75">
      <c r="A1359" s="269">
        <v>809849</v>
      </c>
      <c r="B1359" s="263" t="s">
        <v>2203</v>
      </c>
      <c r="C1359" s="269" t="s">
        <v>79</v>
      </c>
      <c r="D1359" s="269" t="s">
        <v>858</v>
      </c>
      <c r="E1359" s="269" t="s">
        <v>259</v>
      </c>
      <c r="F1359" s="270" t="s">
        <v>5478</v>
      </c>
      <c r="G1359" s="267" t="s">
        <v>634</v>
      </c>
      <c r="H1359" s="263" t="s">
        <v>562</v>
      </c>
      <c r="I1359" s="260" t="s">
        <v>711</v>
      </c>
    </row>
    <row r="1360" spans="1:21" ht="18.75">
      <c r="A1360" s="262">
        <v>809858</v>
      </c>
      <c r="B1360" s="263" t="s">
        <v>2207</v>
      </c>
      <c r="C1360" s="263" t="s">
        <v>934</v>
      </c>
      <c r="D1360" s="263" t="s">
        <v>356</v>
      </c>
      <c r="E1360" s="263" t="s">
        <v>259</v>
      </c>
      <c r="F1360" s="264">
        <v>36226</v>
      </c>
      <c r="G1360" s="263" t="s">
        <v>549</v>
      </c>
      <c r="H1360" s="263" t="s">
        <v>562</v>
      </c>
      <c r="I1360" s="260" t="s">
        <v>711</v>
      </c>
    </row>
    <row r="1361" spans="1:21" ht="18.75">
      <c r="A1361" s="262">
        <v>809864</v>
      </c>
      <c r="B1361" s="263" t="s">
        <v>2209</v>
      </c>
      <c r="C1361" s="263" t="s">
        <v>144</v>
      </c>
      <c r="D1361" s="263" t="s">
        <v>420</v>
      </c>
      <c r="E1361" s="263" t="s">
        <v>259</v>
      </c>
      <c r="F1361" s="264">
        <v>35431</v>
      </c>
      <c r="G1361" s="263" t="s">
        <v>5490</v>
      </c>
      <c r="H1361" s="263" t="s">
        <v>562</v>
      </c>
      <c r="I1361" s="260" t="s">
        <v>711</v>
      </c>
    </row>
    <row r="1362" spans="1:21" ht="18.75">
      <c r="A1362" s="262">
        <v>809865</v>
      </c>
      <c r="B1362" s="263" t="s">
        <v>2210</v>
      </c>
      <c r="C1362" s="263" t="s">
        <v>783</v>
      </c>
      <c r="D1362" s="263" t="s">
        <v>2211</v>
      </c>
      <c r="E1362" s="263" t="s">
        <v>259</v>
      </c>
      <c r="F1362" s="264">
        <v>35065</v>
      </c>
      <c r="G1362" s="263" t="s">
        <v>549</v>
      </c>
      <c r="H1362" s="263" t="s">
        <v>562</v>
      </c>
      <c r="I1362" s="260" t="s">
        <v>711</v>
      </c>
    </row>
    <row r="1363" spans="1:21" ht="18.75">
      <c r="A1363" s="262">
        <v>809868</v>
      </c>
      <c r="B1363" s="263" t="s">
        <v>2212</v>
      </c>
      <c r="C1363" s="263" t="s">
        <v>150</v>
      </c>
      <c r="D1363" s="263" t="s">
        <v>381</v>
      </c>
      <c r="E1363" s="265" t="s">
        <v>259</v>
      </c>
      <c r="F1363" s="264">
        <v>36428</v>
      </c>
      <c r="G1363" s="263" t="s">
        <v>551</v>
      </c>
      <c r="H1363" s="263" t="s">
        <v>562</v>
      </c>
      <c r="I1363" s="260" t="s">
        <v>711</v>
      </c>
    </row>
    <row r="1364" spans="1:21" ht="18.75">
      <c r="A1364" s="262">
        <v>809891</v>
      </c>
      <c r="B1364" s="263" t="s">
        <v>2219</v>
      </c>
      <c r="C1364" s="263" t="s">
        <v>199</v>
      </c>
      <c r="D1364" s="263" t="s">
        <v>858</v>
      </c>
      <c r="E1364" s="263" t="s">
        <v>259</v>
      </c>
      <c r="F1364" s="264"/>
      <c r="G1364" s="263">
        <v>0</v>
      </c>
      <c r="H1364" s="263" t="s">
        <v>562</v>
      </c>
      <c r="I1364" s="260" t="s">
        <v>711</v>
      </c>
      <c r="S1364" s="260">
        <v>276</v>
      </c>
      <c r="T1364" s="261">
        <v>43844</v>
      </c>
      <c r="U1364" s="260">
        <v>13250</v>
      </c>
    </row>
    <row r="1365" spans="1:21" ht="18.75">
      <c r="A1365" s="262">
        <v>809893</v>
      </c>
      <c r="B1365" s="263" t="s">
        <v>2220</v>
      </c>
      <c r="C1365" s="265" t="s">
        <v>2221</v>
      </c>
      <c r="D1365" s="265" t="s">
        <v>1050</v>
      </c>
      <c r="E1365" s="265" t="s">
        <v>259</v>
      </c>
      <c r="F1365" s="264">
        <v>36526</v>
      </c>
      <c r="G1365" s="263" t="s">
        <v>5278</v>
      </c>
      <c r="H1365" s="263" t="s">
        <v>562</v>
      </c>
      <c r="I1365" s="260" t="s">
        <v>711</v>
      </c>
    </row>
    <row r="1366" spans="1:21" ht="18.75">
      <c r="A1366" s="262">
        <v>809899</v>
      </c>
      <c r="B1366" s="263" t="s">
        <v>2223</v>
      </c>
      <c r="C1366" s="263" t="s">
        <v>519</v>
      </c>
      <c r="D1366" s="263" t="s">
        <v>1472</v>
      </c>
      <c r="E1366" s="263" t="s">
        <v>259</v>
      </c>
      <c r="F1366" s="264" t="s">
        <v>5494</v>
      </c>
      <c r="G1366" s="263" t="s">
        <v>549</v>
      </c>
      <c r="H1366" s="263" t="s">
        <v>562</v>
      </c>
      <c r="I1366" s="260" t="s">
        <v>711</v>
      </c>
    </row>
    <row r="1367" spans="1:21" ht="18.75">
      <c r="A1367" s="262">
        <v>809904</v>
      </c>
      <c r="B1367" s="263" t="s">
        <v>2224</v>
      </c>
      <c r="C1367" s="263" t="s">
        <v>118</v>
      </c>
      <c r="D1367" s="263" t="s">
        <v>491</v>
      </c>
      <c r="E1367" s="263" t="s">
        <v>259</v>
      </c>
      <c r="F1367" s="264">
        <v>35855</v>
      </c>
      <c r="G1367" s="263" t="s">
        <v>549</v>
      </c>
      <c r="H1367" s="263" t="s">
        <v>673</v>
      </c>
      <c r="I1367" s="260" t="s">
        <v>711</v>
      </c>
    </row>
    <row r="1368" spans="1:21" ht="18.75">
      <c r="A1368" s="262">
        <v>809925</v>
      </c>
      <c r="B1368" s="263" t="s">
        <v>2227</v>
      </c>
      <c r="C1368" s="265" t="s">
        <v>79</v>
      </c>
      <c r="D1368" s="265" t="s">
        <v>370</v>
      </c>
      <c r="E1368" s="265" t="s">
        <v>259</v>
      </c>
      <c r="F1368" s="264">
        <v>36647</v>
      </c>
      <c r="G1368" s="263" t="s">
        <v>549</v>
      </c>
      <c r="H1368" s="263" t="s">
        <v>562</v>
      </c>
      <c r="I1368" s="260" t="s">
        <v>711</v>
      </c>
    </row>
    <row r="1369" spans="1:21" ht="18.75">
      <c r="A1369" s="262">
        <v>809959</v>
      </c>
      <c r="B1369" s="263" t="s">
        <v>2237</v>
      </c>
      <c r="C1369" s="263" t="s">
        <v>145</v>
      </c>
      <c r="D1369" s="263" t="s">
        <v>331</v>
      </c>
      <c r="E1369" s="263" t="s">
        <v>259</v>
      </c>
      <c r="F1369" s="264">
        <v>36000</v>
      </c>
      <c r="G1369" s="263" t="s">
        <v>549</v>
      </c>
      <c r="H1369" s="263" t="s">
        <v>562</v>
      </c>
      <c r="I1369" s="260" t="s">
        <v>711</v>
      </c>
    </row>
    <row r="1370" spans="1:21" ht="18.75">
      <c r="A1370" s="262">
        <v>809967</v>
      </c>
      <c r="B1370" s="263" t="s">
        <v>2238</v>
      </c>
      <c r="C1370" s="265" t="s">
        <v>74</v>
      </c>
      <c r="D1370" s="265" t="s">
        <v>333</v>
      </c>
      <c r="E1370" s="265" t="s">
        <v>259</v>
      </c>
      <c r="F1370" s="264">
        <v>36091</v>
      </c>
      <c r="G1370" s="263" t="s">
        <v>624</v>
      </c>
      <c r="H1370" s="263" t="s">
        <v>562</v>
      </c>
      <c r="I1370" s="260" t="s">
        <v>711</v>
      </c>
    </row>
    <row r="1371" spans="1:21" ht="18.75">
      <c r="A1371" s="262">
        <v>809977</v>
      </c>
      <c r="B1371" s="263" t="s">
        <v>2241</v>
      </c>
      <c r="C1371" s="263" t="s">
        <v>154</v>
      </c>
      <c r="D1371" s="263" t="s">
        <v>369</v>
      </c>
      <c r="E1371" s="263" t="s">
        <v>259</v>
      </c>
      <c r="F1371" s="264">
        <v>35638</v>
      </c>
      <c r="G1371" s="263" t="s">
        <v>549</v>
      </c>
      <c r="H1371" s="263" t="s">
        <v>562</v>
      </c>
      <c r="I1371" s="260" t="s">
        <v>711</v>
      </c>
    </row>
    <row r="1372" spans="1:21" ht="18.75">
      <c r="A1372" s="262">
        <v>809984</v>
      </c>
      <c r="B1372" s="263" t="s">
        <v>2246</v>
      </c>
      <c r="C1372" s="265" t="s">
        <v>227</v>
      </c>
      <c r="D1372" s="265" t="s">
        <v>1748</v>
      </c>
      <c r="E1372" s="265" t="s">
        <v>259</v>
      </c>
      <c r="F1372" s="264" t="s">
        <v>5503</v>
      </c>
      <c r="G1372" s="263" t="s">
        <v>626</v>
      </c>
      <c r="H1372" s="263" t="s">
        <v>562</v>
      </c>
      <c r="I1372" s="260" t="s">
        <v>711</v>
      </c>
    </row>
    <row r="1373" spans="1:21" ht="18.75">
      <c r="A1373" s="262">
        <v>809987</v>
      </c>
      <c r="B1373" s="263" t="s">
        <v>2248</v>
      </c>
      <c r="C1373" s="263" t="s">
        <v>2249</v>
      </c>
      <c r="D1373" s="263" t="s">
        <v>343</v>
      </c>
      <c r="E1373" s="263" t="s">
        <v>259</v>
      </c>
      <c r="F1373" s="270">
        <v>36258</v>
      </c>
      <c r="G1373" s="263" t="s">
        <v>551</v>
      </c>
      <c r="H1373" s="263" t="s">
        <v>562</v>
      </c>
      <c r="I1373" s="260" t="s">
        <v>711</v>
      </c>
    </row>
    <row r="1374" spans="1:21" ht="18.75">
      <c r="A1374" s="262">
        <v>810008</v>
      </c>
      <c r="B1374" s="263" t="s">
        <v>2251</v>
      </c>
      <c r="C1374" s="263" t="s">
        <v>2085</v>
      </c>
      <c r="D1374" s="263" t="s">
        <v>705</v>
      </c>
      <c r="E1374" s="263" t="s">
        <v>259</v>
      </c>
      <c r="F1374" s="270">
        <v>36586</v>
      </c>
      <c r="G1374" s="263" t="s">
        <v>5505</v>
      </c>
      <c r="H1374" s="263" t="s">
        <v>562</v>
      </c>
      <c r="I1374" s="260" t="s">
        <v>711</v>
      </c>
    </row>
    <row r="1375" spans="1:21" ht="18.75">
      <c r="A1375" s="262">
        <v>810010</v>
      </c>
      <c r="B1375" s="263" t="s">
        <v>2252</v>
      </c>
      <c r="C1375" s="265" t="s">
        <v>148</v>
      </c>
      <c r="D1375" s="265" t="s">
        <v>373</v>
      </c>
      <c r="E1375" s="265" t="s">
        <v>259</v>
      </c>
      <c r="F1375" s="264">
        <v>36104</v>
      </c>
      <c r="G1375" s="263" t="s">
        <v>549</v>
      </c>
      <c r="H1375" s="263" t="s">
        <v>562</v>
      </c>
      <c r="I1375" s="260" t="s">
        <v>711</v>
      </c>
      <c r="S1375" s="260">
        <v>367</v>
      </c>
      <c r="T1375" s="261">
        <v>43846</v>
      </c>
      <c r="U1375" s="260">
        <v>34500</v>
      </c>
    </row>
    <row r="1376" spans="1:21" ht="18.75">
      <c r="A1376" s="262">
        <v>810013</v>
      </c>
      <c r="B1376" s="263" t="s">
        <v>2253</v>
      </c>
      <c r="C1376" s="263" t="s">
        <v>215</v>
      </c>
      <c r="D1376" s="263" t="s">
        <v>331</v>
      </c>
      <c r="E1376" s="263" t="s">
        <v>259</v>
      </c>
      <c r="F1376" s="264">
        <v>36030</v>
      </c>
      <c r="G1376" s="263" t="s">
        <v>549</v>
      </c>
      <c r="H1376" s="263" t="s">
        <v>562</v>
      </c>
      <c r="I1376" s="260" t="s">
        <v>711</v>
      </c>
    </row>
    <row r="1377" spans="1:21" ht="18.75">
      <c r="A1377" s="262">
        <v>810019</v>
      </c>
      <c r="B1377" s="263" t="s">
        <v>2258</v>
      </c>
      <c r="C1377" s="265" t="s">
        <v>2259</v>
      </c>
      <c r="D1377" s="265" t="s">
        <v>372</v>
      </c>
      <c r="E1377" s="265" t="s">
        <v>259</v>
      </c>
      <c r="F1377" s="264">
        <v>35446</v>
      </c>
      <c r="G1377" s="263" t="s">
        <v>549</v>
      </c>
      <c r="H1377" s="263" t="s">
        <v>562</v>
      </c>
      <c r="I1377" s="260" t="s">
        <v>711</v>
      </c>
    </row>
    <row r="1378" spans="1:21" ht="18.75">
      <c r="A1378" s="269">
        <v>810023</v>
      </c>
      <c r="B1378" s="263" t="s">
        <v>2260</v>
      </c>
      <c r="C1378" s="269" t="s">
        <v>113</v>
      </c>
      <c r="D1378" s="269" t="s">
        <v>127</v>
      </c>
      <c r="E1378" s="269" t="s">
        <v>259</v>
      </c>
      <c r="F1378" s="270">
        <v>36278</v>
      </c>
      <c r="G1378" s="267" t="s">
        <v>549</v>
      </c>
      <c r="H1378" s="263" t="s">
        <v>562</v>
      </c>
      <c r="I1378" s="260" t="s">
        <v>711</v>
      </c>
    </row>
    <row r="1379" spans="1:21" ht="18.75">
      <c r="A1379" s="262">
        <v>810025</v>
      </c>
      <c r="B1379" s="263" t="s">
        <v>2261</v>
      </c>
      <c r="C1379" s="263" t="s">
        <v>1385</v>
      </c>
      <c r="D1379" s="263" t="s">
        <v>346</v>
      </c>
      <c r="E1379" s="263" t="s">
        <v>259</v>
      </c>
      <c r="F1379" s="264">
        <v>35869</v>
      </c>
      <c r="G1379" s="263" t="s">
        <v>549</v>
      </c>
      <c r="H1379" s="263" t="s">
        <v>562</v>
      </c>
      <c r="I1379" s="260" t="s">
        <v>711</v>
      </c>
    </row>
    <row r="1380" spans="1:21" ht="18.75">
      <c r="A1380" s="262">
        <v>810027</v>
      </c>
      <c r="B1380" s="263" t="s">
        <v>2262</v>
      </c>
      <c r="C1380" s="263" t="s">
        <v>77</v>
      </c>
      <c r="D1380" s="263" t="s">
        <v>1041</v>
      </c>
      <c r="E1380" s="263" t="s">
        <v>259</v>
      </c>
      <c r="F1380" s="264">
        <v>35431</v>
      </c>
      <c r="G1380" s="263" t="s">
        <v>549</v>
      </c>
      <c r="H1380" s="263" t="s">
        <v>562</v>
      </c>
      <c r="I1380" s="260" t="s">
        <v>711</v>
      </c>
    </row>
    <row r="1381" spans="1:21" ht="18.75">
      <c r="A1381" s="262">
        <v>810031</v>
      </c>
      <c r="B1381" s="263" t="s">
        <v>2265</v>
      </c>
      <c r="C1381" s="265" t="s">
        <v>101</v>
      </c>
      <c r="D1381" s="265" t="s">
        <v>372</v>
      </c>
      <c r="E1381" s="265" t="s">
        <v>259</v>
      </c>
      <c r="F1381" s="264">
        <v>35065</v>
      </c>
      <c r="G1381" s="263" t="s">
        <v>549</v>
      </c>
      <c r="H1381" s="263" t="s">
        <v>562</v>
      </c>
      <c r="I1381" s="260" t="s">
        <v>711</v>
      </c>
    </row>
    <row r="1382" spans="1:21" ht="18.75">
      <c r="A1382" s="262">
        <v>810038</v>
      </c>
      <c r="B1382" s="263" t="s">
        <v>2268</v>
      </c>
      <c r="C1382" s="265" t="s">
        <v>522</v>
      </c>
      <c r="D1382" s="265" t="s">
        <v>371</v>
      </c>
      <c r="E1382" s="265" t="s">
        <v>259</v>
      </c>
      <c r="F1382" s="264">
        <v>36185</v>
      </c>
      <c r="G1382" s="263" t="s">
        <v>549</v>
      </c>
      <c r="H1382" s="263" t="s">
        <v>562</v>
      </c>
      <c r="I1382" s="260" t="s">
        <v>711</v>
      </c>
    </row>
    <row r="1383" spans="1:21" ht="18.75">
      <c r="A1383" s="262">
        <v>810048</v>
      </c>
      <c r="B1383" s="263" t="s">
        <v>2272</v>
      </c>
      <c r="C1383" s="263" t="s">
        <v>79</v>
      </c>
      <c r="D1383" s="263" t="s">
        <v>885</v>
      </c>
      <c r="E1383" s="263" t="s">
        <v>259</v>
      </c>
      <c r="F1383" s="264">
        <v>35943</v>
      </c>
      <c r="G1383" s="263" t="s">
        <v>549</v>
      </c>
      <c r="H1383" s="263" t="s">
        <v>562</v>
      </c>
      <c r="I1383" s="260" t="s">
        <v>711</v>
      </c>
    </row>
    <row r="1384" spans="1:21" ht="18.75">
      <c r="A1384" s="262">
        <v>810050</v>
      </c>
      <c r="B1384" s="263" t="s">
        <v>2273</v>
      </c>
      <c r="C1384" s="265" t="s">
        <v>204</v>
      </c>
      <c r="D1384" s="265" t="s">
        <v>821</v>
      </c>
      <c r="E1384" s="265" t="s">
        <v>259</v>
      </c>
      <c r="F1384" s="264">
        <v>32874</v>
      </c>
      <c r="G1384" s="263" t="s">
        <v>5246</v>
      </c>
      <c r="H1384" s="263" t="s">
        <v>562</v>
      </c>
      <c r="I1384" s="260" t="s">
        <v>711</v>
      </c>
    </row>
    <row r="1385" spans="1:21" ht="18.75">
      <c r="A1385" s="262">
        <v>810086</v>
      </c>
      <c r="B1385" s="263" t="s">
        <v>2287</v>
      </c>
      <c r="C1385" s="263" t="s">
        <v>2288</v>
      </c>
      <c r="D1385" s="263" t="s">
        <v>418</v>
      </c>
      <c r="E1385" s="263" t="s">
        <v>259</v>
      </c>
      <c r="F1385" s="266">
        <v>36130</v>
      </c>
      <c r="G1385" s="263" t="s">
        <v>549</v>
      </c>
      <c r="H1385" s="263" t="s">
        <v>562</v>
      </c>
      <c r="I1385" s="260" t="s">
        <v>711</v>
      </c>
    </row>
    <row r="1386" spans="1:21" ht="18.75">
      <c r="A1386" s="262">
        <v>810087</v>
      </c>
      <c r="B1386" s="263" t="s">
        <v>479</v>
      </c>
      <c r="C1386" s="265" t="s">
        <v>77</v>
      </c>
      <c r="D1386" s="265" t="s">
        <v>389</v>
      </c>
      <c r="E1386" s="265" t="s">
        <v>259</v>
      </c>
      <c r="F1386" s="264" t="s">
        <v>5511</v>
      </c>
      <c r="G1386" s="263" t="s">
        <v>549</v>
      </c>
      <c r="H1386" s="263" t="s">
        <v>562</v>
      </c>
      <c r="I1386" s="260" t="s">
        <v>711</v>
      </c>
    </row>
    <row r="1387" spans="1:21" ht="18.75">
      <c r="A1387" s="262">
        <v>810092</v>
      </c>
      <c r="B1387" s="263" t="s">
        <v>2290</v>
      </c>
      <c r="C1387" s="263" t="s">
        <v>81</v>
      </c>
      <c r="D1387" s="263" t="s">
        <v>330</v>
      </c>
      <c r="E1387" s="263" t="s">
        <v>259</v>
      </c>
      <c r="F1387" s="264"/>
      <c r="G1387" s="263"/>
      <c r="H1387" s="263" t="s">
        <v>562</v>
      </c>
      <c r="I1387" s="260" t="s">
        <v>711</v>
      </c>
    </row>
    <row r="1388" spans="1:21" ht="18.75">
      <c r="A1388" s="262">
        <v>810112</v>
      </c>
      <c r="B1388" s="263" t="s">
        <v>2294</v>
      </c>
      <c r="C1388" s="263" t="s">
        <v>157</v>
      </c>
      <c r="D1388" s="263" t="s">
        <v>991</v>
      </c>
      <c r="E1388" s="263" t="s">
        <v>259</v>
      </c>
      <c r="F1388" s="264">
        <v>32653</v>
      </c>
      <c r="G1388" s="263" t="s">
        <v>549</v>
      </c>
      <c r="H1388" s="263" t="s">
        <v>562</v>
      </c>
      <c r="I1388" s="260" t="s">
        <v>711</v>
      </c>
      <c r="S1388" s="260">
        <v>221</v>
      </c>
      <c r="T1388" s="261">
        <v>43843</v>
      </c>
      <c r="U1388" s="260">
        <v>15000</v>
      </c>
    </row>
    <row r="1389" spans="1:21" ht="18.75">
      <c r="A1389" s="262">
        <v>810122</v>
      </c>
      <c r="B1389" s="263" t="s">
        <v>2298</v>
      </c>
      <c r="C1389" s="263" t="s">
        <v>481</v>
      </c>
      <c r="D1389" s="263" t="s">
        <v>333</v>
      </c>
      <c r="E1389" s="263" t="s">
        <v>259</v>
      </c>
      <c r="F1389" s="270"/>
      <c r="G1389" s="263">
        <v>0</v>
      </c>
      <c r="H1389" s="263" t="s">
        <v>562</v>
      </c>
      <c r="I1389" s="260" t="s">
        <v>711</v>
      </c>
    </row>
    <row r="1390" spans="1:21" ht="18.75">
      <c r="A1390" s="262">
        <v>810125</v>
      </c>
      <c r="B1390" s="263" t="s">
        <v>2299</v>
      </c>
      <c r="C1390" s="263" t="s">
        <v>920</v>
      </c>
      <c r="D1390" s="263" t="s">
        <v>393</v>
      </c>
      <c r="E1390" s="263" t="s">
        <v>259</v>
      </c>
      <c r="F1390" s="266">
        <v>35443</v>
      </c>
      <c r="G1390" s="263" t="s">
        <v>549</v>
      </c>
      <c r="H1390" s="263" t="s">
        <v>562</v>
      </c>
      <c r="I1390" s="260" t="s">
        <v>711</v>
      </c>
    </row>
    <row r="1391" spans="1:21" ht="18.75">
      <c r="A1391" s="262">
        <v>810129</v>
      </c>
      <c r="B1391" s="263" t="s">
        <v>2300</v>
      </c>
      <c r="C1391" s="263" t="s">
        <v>1106</v>
      </c>
      <c r="D1391" s="263" t="s">
        <v>347</v>
      </c>
      <c r="E1391" s="263" t="s">
        <v>259</v>
      </c>
      <c r="F1391" s="264">
        <v>34700</v>
      </c>
      <c r="G1391" s="263" t="s">
        <v>549</v>
      </c>
      <c r="H1391" s="263" t="s">
        <v>562</v>
      </c>
      <c r="I1391" s="260" t="s">
        <v>711</v>
      </c>
    </row>
    <row r="1392" spans="1:21" ht="18.75">
      <c r="A1392" s="262">
        <v>810135</v>
      </c>
      <c r="B1392" s="263" t="s">
        <v>2303</v>
      </c>
      <c r="C1392" s="263" t="s">
        <v>144</v>
      </c>
      <c r="D1392" s="263" t="s">
        <v>385</v>
      </c>
      <c r="E1392" s="263" t="s">
        <v>259</v>
      </c>
      <c r="F1392" s="264">
        <v>36057</v>
      </c>
      <c r="G1392" s="263" t="s">
        <v>549</v>
      </c>
      <c r="H1392" s="263" t="s">
        <v>562</v>
      </c>
      <c r="I1392" s="260" t="s">
        <v>711</v>
      </c>
    </row>
    <row r="1393" spans="1:21" ht="18.75">
      <c r="A1393" s="262">
        <v>810145</v>
      </c>
      <c r="B1393" s="263" t="s">
        <v>2306</v>
      </c>
      <c r="C1393" s="265" t="s">
        <v>84</v>
      </c>
      <c r="D1393" s="265" t="s">
        <v>1287</v>
      </c>
      <c r="E1393" s="265" t="s">
        <v>259</v>
      </c>
      <c r="F1393" s="264">
        <v>36354</v>
      </c>
      <c r="G1393" s="263" t="s">
        <v>5251</v>
      </c>
      <c r="H1393" s="263" t="s">
        <v>562</v>
      </c>
      <c r="I1393" s="260" t="s">
        <v>711</v>
      </c>
    </row>
    <row r="1394" spans="1:21" ht="18.75">
      <c r="A1394" s="262">
        <v>810151</v>
      </c>
      <c r="B1394" s="263" t="s">
        <v>2307</v>
      </c>
      <c r="C1394" s="265" t="s">
        <v>182</v>
      </c>
      <c r="D1394" s="265" t="s">
        <v>601</v>
      </c>
      <c r="E1394" s="265" t="s">
        <v>259</v>
      </c>
      <c r="F1394" s="264">
        <v>36161</v>
      </c>
      <c r="G1394" s="267" t="s">
        <v>549</v>
      </c>
      <c r="H1394" s="263" t="s">
        <v>562</v>
      </c>
      <c r="I1394" s="260" t="s">
        <v>711</v>
      </c>
    </row>
    <row r="1395" spans="1:21" ht="18.75">
      <c r="A1395" s="269">
        <v>810155</v>
      </c>
      <c r="B1395" s="263" t="s">
        <v>2311</v>
      </c>
      <c r="C1395" s="269" t="s">
        <v>2312</v>
      </c>
      <c r="D1395" s="269" t="s">
        <v>2313</v>
      </c>
      <c r="E1395" s="269" t="s">
        <v>259</v>
      </c>
      <c r="F1395" s="270">
        <v>36530</v>
      </c>
      <c r="G1395" s="267" t="s">
        <v>549</v>
      </c>
      <c r="H1395" s="263" t="s">
        <v>562</v>
      </c>
      <c r="I1395" s="260" t="s">
        <v>711</v>
      </c>
    </row>
    <row r="1396" spans="1:21" ht="18.75">
      <c r="A1396" s="262">
        <v>810158</v>
      </c>
      <c r="B1396" s="263" t="s">
        <v>524</v>
      </c>
      <c r="C1396" s="263" t="s">
        <v>700</v>
      </c>
      <c r="D1396" s="263" t="s">
        <v>338</v>
      </c>
      <c r="E1396" s="263" t="s">
        <v>259</v>
      </c>
      <c r="F1396" s="264">
        <v>31048</v>
      </c>
      <c r="G1396" s="263" t="s">
        <v>5514</v>
      </c>
      <c r="H1396" s="263" t="s">
        <v>562</v>
      </c>
      <c r="I1396" s="260" t="s">
        <v>711</v>
      </c>
    </row>
    <row r="1397" spans="1:21" ht="18.75">
      <c r="A1397" s="262">
        <v>810159</v>
      </c>
      <c r="B1397" s="263" t="s">
        <v>524</v>
      </c>
      <c r="C1397" s="263" t="s">
        <v>519</v>
      </c>
      <c r="D1397" s="263" t="s">
        <v>996</v>
      </c>
      <c r="E1397" s="263" t="s">
        <v>259</v>
      </c>
      <c r="F1397" s="270">
        <v>36434</v>
      </c>
      <c r="G1397" s="263" t="s">
        <v>5515</v>
      </c>
      <c r="H1397" s="263" t="s">
        <v>562</v>
      </c>
      <c r="I1397" s="260" t="s">
        <v>711</v>
      </c>
    </row>
    <row r="1398" spans="1:21" ht="18.75">
      <c r="A1398" s="262">
        <v>810161</v>
      </c>
      <c r="B1398" s="263" t="s">
        <v>2315</v>
      </c>
      <c r="C1398" s="265" t="s">
        <v>871</v>
      </c>
      <c r="D1398" s="265" t="s">
        <v>710</v>
      </c>
      <c r="E1398" s="265" t="s">
        <v>259</v>
      </c>
      <c r="F1398" s="264">
        <v>36404</v>
      </c>
      <c r="G1398" s="263" t="s">
        <v>5516</v>
      </c>
      <c r="H1398" s="263" t="s">
        <v>562</v>
      </c>
      <c r="I1398" s="260" t="s">
        <v>711</v>
      </c>
    </row>
    <row r="1399" spans="1:21" ht="18.75">
      <c r="A1399" s="262">
        <v>810165</v>
      </c>
      <c r="B1399" s="263" t="s">
        <v>2316</v>
      </c>
      <c r="C1399" s="265" t="s">
        <v>1170</v>
      </c>
      <c r="D1399" s="265" t="s">
        <v>340</v>
      </c>
      <c r="E1399" s="265" t="s">
        <v>259</v>
      </c>
      <c r="F1399" s="264">
        <v>35800</v>
      </c>
      <c r="G1399" s="263" t="s">
        <v>549</v>
      </c>
      <c r="H1399" s="263" t="s">
        <v>562</v>
      </c>
      <c r="I1399" s="260" t="s">
        <v>711</v>
      </c>
    </row>
    <row r="1400" spans="1:21" ht="18.75">
      <c r="A1400" s="262">
        <v>810170</v>
      </c>
      <c r="B1400" s="263" t="s">
        <v>2317</v>
      </c>
      <c r="C1400" s="263" t="s">
        <v>81</v>
      </c>
      <c r="D1400" s="263" t="s">
        <v>409</v>
      </c>
      <c r="E1400" s="263" t="s">
        <v>259</v>
      </c>
      <c r="F1400" s="264">
        <v>33971</v>
      </c>
      <c r="G1400" s="263"/>
      <c r="H1400" s="263" t="s">
        <v>562</v>
      </c>
      <c r="I1400" s="260" t="s">
        <v>711</v>
      </c>
    </row>
    <row r="1401" spans="1:21" ht="18.75">
      <c r="A1401" s="262">
        <v>810187</v>
      </c>
      <c r="B1401" s="263" t="s">
        <v>2327</v>
      </c>
      <c r="C1401" s="263" t="s">
        <v>101</v>
      </c>
      <c r="D1401" s="263" t="s">
        <v>1192</v>
      </c>
      <c r="E1401" s="263" t="s">
        <v>260</v>
      </c>
      <c r="F1401" s="264">
        <v>35186</v>
      </c>
      <c r="G1401" s="263" t="s">
        <v>560</v>
      </c>
      <c r="H1401" s="263" t="s">
        <v>562</v>
      </c>
      <c r="I1401" s="260" t="s">
        <v>711</v>
      </c>
    </row>
    <row r="1402" spans="1:21" ht="18.75">
      <c r="A1402" s="262">
        <v>810188</v>
      </c>
      <c r="B1402" s="263" t="s">
        <v>2328</v>
      </c>
      <c r="C1402" s="263" t="s">
        <v>990</v>
      </c>
      <c r="D1402" s="263" t="s">
        <v>1307</v>
      </c>
      <c r="E1402" s="263" t="s">
        <v>260</v>
      </c>
      <c r="F1402" s="264"/>
      <c r="G1402" s="263">
        <v>0</v>
      </c>
      <c r="H1402" s="263" t="s">
        <v>562</v>
      </c>
      <c r="I1402" s="260" t="s">
        <v>711</v>
      </c>
    </row>
    <row r="1403" spans="1:21" ht="18.75">
      <c r="A1403" s="262">
        <v>810194</v>
      </c>
      <c r="B1403" s="263" t="s">
        <v>2329</v>
      </c>
      <c r="C1403" s="263" t="s">
        <v>984</v>
      </c>
      <c r="D1403" s="263" t="s">
        <v>342</v>
      </c>
      <c r="E1403" s="265" t="s">
        <v>259</v>
      </c>
      <c r="F1403" s="264">
        <v>36161</v>
      </c>
      <c r="G1403" s="263" t="s">
        <v>549</v>
      </c>
      <c r="H1403" s="263" t="s">
        <v>562</v>
      </c>
      <c r="I1403" s="260" t="s">
        <v>711</v>
      </c>
      <c r="S1403" s="260">
        <v>4073</v>
      </c>
      <c r="T1403" s="261">
        <v>43814</v>
      </c>
      <c r="U1403" s="260">
        <v>11500</v>
      </c>
    </row>
    <row r="1404" spans="1:21" ht="18.75">
      <c r="A1404" s="262">
        <v>810198</v>
      </c>
      <c r="B1404" s="263" t="s">
        <v>2330</v>
      </c>
      <c r="C1404" s="263" t="s">
        <v>1395</v>
      </c>
      <c r="D1404" s="263" t="s">
        <v>477</v>
      </c>
      <c r="E1404" s="263" t="s">
        <v>260</v>
      </c>
      <c r="F1404" s="264"/>
      <c r="G1404" s="263"/>
      <c r="H1404" s="263" t="s">
        <v>562</v>
      </c>
      <c r="I1404" s="260" t="s">
        <v>711</v>
      </c>
    </row>
    <row r="1405" spans="1:21" ht="18.75">
      <c r="A1405" s="262">
        <v>810201</v>
      </c>
      <c r="B1405" s="263" t="s">
        <v>2331</v>
      </c>
      <c r="C1405" s="263" t="s">
        <v>148</v>
      </c>
      <c r="D1405" s="263" t="s">
        <v>817</v>
      </c>
      <c r="E1405" s="263" t="s">
        <v>260</v>
      </c>
      <c r="F1405" s="264">
        <v>35455</v>
      </c>
      <c r="G1405" s="263" t="s">
        <v>549</v>
      </c>
      <c r="H1405" s="263" t="s">
        <v>562</v>
      </c>
      <c r="I1405" s="260" t="s">
        <v>711</v>
      </c>
    </row>
    <row r="1406" spans="1:21" ht="18.75">
      <c r="A1406" s="262">
        <v>810228</v>
      </c>
      <c r="B1406" s="263" t="s">
        <v>2341</v>
      </c>
      <c r="C1406" s="263" t="s">
        <v>79</v>
      </c>
      <c r="D1406" s="263" t="s">
        <v>457</v>
      </c>
      <c r="E1406" s="263" t="s">
        <v>259</v>
      </c>
      <c r="F1406" s="264"/>
      <c r="G1406" s="263" t="s">
        <v>5222</v>
      </c>
      <c r="H1406" s="263" t="s">
        <v>562</v>
      </c>
      <c r="I1406" s="260" t="s">
        <v>711</v>
      </c>
    </row>
    <row r="1407" spans="1:21" ht="18.75">
      <c r="A1407" s="262">
        <v>810229</v>
      </c>
      <c r="B1407" s="263" t="s">
        <v>2342</v>
      </c>
      <c r="C1407" s="263" t="s">
        <v>126</v>
      </c>
      <c r="D1407" s="263" t="s">
        <v>448</v>
      </c>
      <c r="E1407" s="263" t="s">
        <v>259</v>
      </c>
      <c r="F1407" s="264">
        <v>36561</v>
      </c>
      <c r="G1407" s="263" t="s">
        <v>549</v>
      </c>
      <c r="H1407" s="263" t="s">
        <v>562</v>
      </c>
      <c r="I1407" s="260" t="s">
        <v>711</v>
      </c>
    </row>
    <row r="1408" spans="1:21" ht="18.75">
      <c r="A1408" s="262">
        <v>810242</v>
      </c>
      <c r="B1408" s="263" t="s">
        <v>2347</v>
      </c>
      <c r="C1408" s="263" t="s">
        <v>79</v>
      </c>
      <c r="D1408" s="263" t="s">
        <v>330</v>
      </c>
      <c r="E1408" s="263" t="s">
        <v>259</v>
      </c>
      <c r="F1408" s="264">
        <v>34729</v>
      </c>
      <c r="G1408" s="263" t="s">
        <v>5523</v>
      </c>
      <c r="H1408" s="263" t="s">
        <v>562</v>
      </c>
      <c r="I1408" s="260" t="s">
        <v>711</v>
      </c>
    </row>
    <row r="1409" spans="1:21" ht="18.75">
      <c r="A1409" s="262">
        <v>810255</v>
      </c>
      <c r="B1409" s="263" t="s">
        <v>2351</v>
      </c>
      <c r="C1409" s="262" t="s">
        <v>171</v>
      </c>
      <c r="D1409" s="262" t="s">
        <v>2352</v>
      </c>
      <c r="E1409" s="263" t="s">
        <v>259</v>
      </c>
      <c r="F1409" s="264">
        <v>35431</v>
      </c>
      <c r="G1409" s="263" t="s">
        <v>549</v>
      </c>
      <c r="H1409" s="263" t="s">
        <v>562</v>
      </c>
      <c r="I1409" s="260" t="s">
        <v>711</v>
      </c>
    </row>
    <row r="1410" spans="1:21" ht="18.75">
      <c r="A1410" s="262">
        <v>810259</v>
      </c>
      <c r="B1410" s="263" t="s">
        <v>2353</v>
      </c>
      <c r="C1410" s="263" t="s">
        <v>79</v>
      </c>
      <c r="D1410" s="263" t="s">
        <v>2354</v>
      </c>
      <c r="E1410" s="263" t="s">
        <v>260</v>
      </c>
      <c r="F1410" s="264">
        <v>35002</v>
      </c>
      <c r="G1410" s="263" t="s">
        <v>571</v>
      </c>
      <c r="H1410" s="263" t="s">
        <v>562</v>
      </c>
      <c r="I1410" s="260" t="s">
        <v>711</v>
      </c>
    </row>
    <row r="1411" spans="1:21" ht="18.75">
      <c r="A1411" s="262">
        <v>810261</v>
      </c>
      <c r="B1411" s="263" t="s">
        <v>2355</v>
      </c>
      <c r="C1411" s="263" t="s">
        <v>81</v>
      </c>
      <c r="D1411" s="263" t="s">
        <v>342</v>
      </c>
      <c r="E1411" s="263" t="s">
        <v>259</v>
      </c>
      <c r="F1411" s="264">
        <v>35363</v>
      </c>
      <c r="G1411" s="263" t="s">
        <v>5238</v>
      </c>
      <c r="H1411" s="263" t="s">
        <v>562</v>
      </c>
      <c r="I1411" s="260" t="s">
        <v>711</v>
      </c>
    </row>
    <row r="1412" spans="1:21" ht="18.75">
      <c r="A1412" s="262">
        <v>810273</v>
      </c>
      <c r="B1412" s="263" t="s">
        <v>2359</v>
      </c>
      <c r="C1412" s="265" t="s">
        <v>704</v>
      </c>
      <c r="D1412" s="265" t="s">
        <v>1812</v>
      </c>
      <c r="E1412" s="265" t="s">
        <v>259</v>
      </c>
      <c r="F1412" s="264">
        <v>35796</v>
      </c>
      <c r="G1412" s="263" t="s">
        <v>549</v>
      </c>
      <c r="H1412" s="263" t="s">
        <v>562</v>
      </c>
      <c r="I1412" s="260" t="s">
        <v>711</v>
      </c>
    </row>
    <row r="1413" spans="1:21" ht="18.75">
      <c r="A1413" s="262">
        <v>810279</v>
      </c>
      <c r="B1413" s="263" t="s">
        <v>2360</v>
      </c>
      <c r="C1413" s="263" t="s">
        <v>118</v>
      </c>
      <c r="D1413" s="263" t="s">
        <v>364</v>
      </c>
      <c r="E1413" s="263" t="s">
        <v>260</v>
      </c>
      <c r="F1413" s="264">
        <v>31778</v>
      </c>
      <c r="G1413" s="263" t="s">
        <v>549</v>
      </c>
      <c r="H1413" s="263" t="s">
        <v>673</v>
      </c>
      <c r="I1413" s="260" t="s">
        <v>711</v>
      </c>
    </row>
    <row r="1414" spans="1:21" ht="18.75">
      <c r="A1414" s="262">
        <v>810280</v>
      </c>
      <c r="B1414" s="263" t="s">
        <v>2361</v>
      </c>
      <c r="C1414" s="263" t="s">
        <v>519</v>
      </c>
      <c r="D1414" s="263" t="s">
        <v>469</v>
      </c>
      <c r="E1414" s="263" t="s">
        <v>259</v>
      </c>
      <c r="F1414" s="264" t="s">
        <v>5525</v>
      </c>
      <c r="G1414" s="263" t="s">
        <v>5246</v>
      </c>
      <c r="H1414" s="263" t="s">
        <v>562</v>
      </c>
      <c r="I1414" s="260" t="s">
        <v>711</v>
      </c>
      <c r="S1414" s="260">
        <v>577</v>
      </c>
      <c r="T1414" s="261">
        <v>43860</v>
      </c>
      <c r="U1414" s="260">
        <v>21500</v>
      </c>
    </row>
    <row r="1415" spans="1:21" ht="18.75">
      <c r="A1415" s="262">
        <v>810283</v>
      </c>
      <c r="B1415" s="263" t="s">
        <v>2362</v>
      </c>
      <c r="C1415" s="263" t="s">
        <v>2363</v>
      </c>
      <c r="D1415" s="263" t="s">
        <v>335</v>
      </c>
      <c r="E1415" s="263" t="s">
        <v>260</v>
      </c>
      <c r="F1415" s="264">
        <v>36161</v>
      </c>
      <c r="G1415" s="263" t="s">
        <v>571</v>
      </c>
      <c r="H1415" s="263" t="s">
        <v>562</v>
      </c>
      <c r="I1415" s="260" t="s">
        <v>711</v>
      </c>
    </row>
    <row r="1416" spans="1:21" ht="18.75">
      <c r="A1416" s="263">
        <v>810292</v>
      </c>
      <c r="B1416" s="263" t="s">
        <v>2365</v>
      </c>
      <c r="C1416" s="268" t="s">
        <v>135</v>
      </c>
      <c r="D1416" s="268" t="s">
        <v>1466</v>
      </c>
      <c r="E1416" s="268" t="s">
        <v>259</v>
      </c>
      <c r="F1416" s="270">
        <v>35796</v>
      </c>
      <c r="G1416" s="263" t="s">
        <v>551</v>
      </c>
      <c r="H1416" s="263" t="s">
        <v>562</v>
      </c>
      <c r="I1416" s="260" t="s">
        <v>711</v>
      </c>
    </row>
    <row r="1417" spans="1:21" ht="18.75">
      <c r="A1417" s="262">
        <v>810303</v>
      </c>
      <c r="B1417" s="263" t="s">
        <v>2367</v>
      </c>
      <c r="C1417" s="263" t="s">
        <v>144</v>
      </c>
      <c r="D1417" s="263" t="s">
        <v>343</v>
      </c>
      <c r="E1417" s="263" t="s">
        <v>259</v>
      </c>
      <c r="F1417" s="264">
        <v>36247</v>
      </c>
      <c r="G1417" s="263" t="s">
        <v>655</v>
      </c>
      <c r="H1417" s="263" t="s">
        <v>562</v>
      </c>
      <c r="I1417" s="260" t="s">
        <v>711</v>
      </c>
    </row>
    <row r="1418" spans="1:21" ht="18.75">
      <c r="A1418" s="262">
        <v>810309</v>
      </c>
      <c r="B1418" s="263" t="s">
        <v>2369</v>
      </c>
      <c r="C1418" s="263" t="s">
        <v>79</v>
      </c>
      <c r="D1418" s="263" t="s">
        <v>1201</v>
      </c>
      <c r="E1418" s="263" t="s">
        <v>259</v>
      </c>
      <c r="F1418" s="264">
        <v>34623</v>
      </c>
      <c r="G1418" s="263" t="s">
        <v>571</v>
      </c>
      <c r="H1418" s="263" t="s">
        <v>562</v>
      </c>
      <c r="I1418" s="260" t="s">
        <v>711</v>
      </c>
    </row>
    <row r="1419" spans="1:21" ht="18.75">
      <c r="A1419" s="262">
        <v>810325</v>
      </c>
      <c r="B1419" s="263" t="s">
        <v>2372</v>
      </c>
      <c r="C1419" s="263" t="s">
        <v>178</v>
      </c>
      <c r="D1419" s="263" t="s">
        <v>1305</v>
      </c>
      <c r="E1419" s="263" t="s">
        <v>260</v>
      </c>
      <c r="F1419" s="264">
        <v>26018</v>
      </c>
      <c r="G1419" s="263" t="s">
        <v>661</v>
      </c>
      <c r="H1419" s="263" t="s">
        <v>562</v>
      </c>
      <c r="I1419" s="260" t="s">
        <v>711</v>
      </c>
    </row>
    <row r="1420" spans="1:21" ht="18.75">
      <c r="A1420" s="262">
        <v>810331</v>
      </c>
      <c r="B1420" s="263" t="s">
        <v>2373</v>
      </c>
      <c r="C1420" s="263" t="s">
        <v>1876</v>
      </c>
      <c r="D1420" s="263" t="s">
        <v>589</v>
      </c>
      <c r="E1420" s="263" t="s">
        <v>260</v>
      </c>
      <c r="F1420" s="264">
        <v>32607</v>
      </c>
      <c r="G1420" s="263" t="s">
        <v>5526</v>
      </c>
      <c r="H1420" s="263" t="s">
        <v>562</v>
      </c>
      <c r="I1420" s="260" t="s">
        <v>711</v>
      </c>
    </row>
    <row r="1421" spans="1:21" ht="18.75">
      <c r="A1421" s="262">
        <v>810342</v>
      </c>
      <c r="B1421" s="263" t="s">
        <v>2378</v>
      </c>
      <c r="C1421" s="263" t="s">
        <v>2379</v>
      </c>
      <c r="D1421" s="263" t="s">
        <v>330</v>
      </c>
      <c r="E1421" s="263" t="s">
        <v>260</v>
      </c>
      <c r="F1421" s="270">
        <v>26717</v>
      </c>
      <c r="G1421" s="263" t="s">
        <v>549</v>
      </c>
      <c r="H1421" s="263" t="s">
        <v>562</v>
      </c>
      <c r="I1421" s="260" t="s">
        <v>711</v>
      </c>
      <c r="S1421" s="260">
        <v>673</v>
      </c>
      <c r="T1421" s="261">
        <v>43867</v>
      </c>
      <c r="U1421" s="260">
        <v>10000</v>
      </c>
    </row>
    <row r="1422" spans="1:21" ht="18.75">
      <c r="A1422" s="262">
        <v>810358</v>
      </c>
      <c r="B1422" s="263" t="s">
        <v>2385</v>
      </c>
      <c r="C1422" s="265" t="s">
        <v>1228</v>
      </c>
      <c r="D1422" s="265" t="s">
        <v>996</v>
      </c>
      <c r="E1422" s="265" t="s">
        <v>260</v>
      </c>
      <c r="F1422" s="264">
        <v>33999</v>
      </c>
      <c r="G1422" s="263" t="s">
        <v>549</v>
      </c>
      <c r="H1422" s="263" t="s">
        <v>562</v>
      </c>
      <c r="I1422" s="260" t="s">
        <v>711</v>
      </c>
      <c r="S1422" s="260">
        <v>33</v>
      </c>
      <c r="T1422" s="261">
        <v>43845</v>
      </c>
      <c r="U1422" s="260">
        <v>11500</v>
      </c>
    </row>
    <row r="1423" spans="1:21" ht="18.75">
      <c r="A1423" s="262">
        <v>810359</v>
      </c>
      <c r="B1423" s="263" t="s">
        <v>2386</v>
      </c>
      <c r="C1423" s="265" t="s">
        <v>1365</v>
      </c>
      <c r="D1423" s="265" t="s">
        <v>2387</v>
      </c>
      <c r="E1423" s="265" t="s">
        <v>260</v>
      </c>
      <c r="F1423" s="264"/>
      <c r="G1423" s="263" t="s">
        <v>625</v>
      </c>
      <c r="H1423" s="263" t="s">
        <v>562</v>
      </c>
      <c r="I1423" s="260" t="s">
        <v>711</v>
      </c>
    </row>
    <row r="1424" spans="1:21" ht="18.75">
      <c r="A1424" s="262">
        <v>810361</v>
      </c>
      <c r="B1424" s="263" t="s">
        <v>2388</v>
      </c>
      <c r="C1424" s="262" t="s">
        <v>193</v>
      </c>
      <c r="D1424" s="262" t="s">
        <v>410</v>
      </c>
      <c r="E1424" s="263" t="s">
        <v>260</v>
      </c>
      <c r="F1424" s="264">
        <v>29624</v>
      </c>
      <c r="G1424" s="263" t="s">
        <v>549</v>
      </c>
      <c r="H1424" s="263" t="s">
        <v>562</v>
      </c>
      <c r="I1424" s="260" t="s">
        <v>711</v>
      </c>
    </row>
    <row r="1425" spans="1:21" ht="18.75">
      <c r="A1425" s="262">
        <v>810378</v>
      </c>
      <c r="B1425" s="263" t="s">
        <v>2391</v>
      </c>
      <c r="C1425" s="263" t="s">
        <v>148</v>
      </c>
      <c r="D1425" s="263" t="s">
        <v>1041</v>
      </c>
      <c r="E1425" s="263" t="s">
        <v>260</v>
      </c>
      <c r="F1425" s="264">
        <v>36176</v>
      </c>
      <c r="G1425" s="263" t="s">
        <v>549</v>
      </c>
      <c r="H1425" s="263" t="s">
        <v>562</v>
      </c>
      <c r="I1425" s="260" t="s">
        <v>711</v>
      </c>
    </row>
    <row r="1426" spans="1:21" ht="18.75">
      <c r="A1426" s="262">
        <v>810381</v>
      </c>
      <c r="B1426" s="263" t="s">
        <v>2392</v>
      </c>
      <c r="C1426" s="265" t="s">
        <v>79</v>
      </c>
      <c r="D1426" s="265" t="s">
        <v>241</v>
      </c>
      <c r="E1426" s="265" t="s">
        <v>260</v>
      </c>
      <c r="F1426" s="264">
        <v>35749</v>
      </c>
      <c r="G1426" s="263" t="s">
        <v>549</v>
      </c>
      <c r="H1426" s="263" t="s">
        <v>562</v>
      </c>
      <c r="I1426" s="260" t="s">
        <v>711</v>
      </c>
      <c r="S1426" s="260">
        <v>274</v>
      </c>
      <c r="T1426" s="261">
        <v>43844</v>
      </c>
      <c r="U1426" s="260">
        <v>10000</v>
      </c>
    </row>
    <row r="1427" spans="1:21" ht="18.75">
      <c r="A1427" s="262">
        <v>810400</v>
      </c>
      <c r="B1427" s="263" t="s">
        <v>2396</v>
      </c>
      <c r="C1427" s="265" t="s">
        <v>79</v>
      </c>
      <c r="D1427" s="265" t="s">
        <v>375</v>
      </c>
      <c r="E1427" s="265" t="s">
        <v>259</v>
      </c>
      <c r="F1427" s="264">
        <v>36526</v>
      </c>
      <c r="G1427" s="263" t="s">
        <v>549</v>
      </c>
      <c r="H1427" s="263" t="s">
        <v>562</v>
      </c>
      <c r="I1427" s="260" t="s">
        <v>711</v>
      </c>
    </row>
    <row r="1428" spans="1:21" ht="18.75">
      <c r="A1428" s="262">
        <v>810417</v>
      </c>
      <c r="B1428" s="263" t="s">
        <v>2402</v>
      </c>
      <c r="C1428" s="265" t="s">
        <v>2403</v>
      </c>
      <c r="D1428" s="265" t="s">
        <v>2404</v>
      </c>
      <c r="E1428" s="265" t="s">
        <v>260</v>
      </c>
      <c r="F1428" s="264">
        <v>36191</v>
      </c>
      <c r="G1428" s="263" t="s">
        <v>549</v>
      </c>
      <c r="H1428" s="263" t="s">
        <v>562</v>
      </c>
      <c r="I1428" s="260" t="s">
        <v>711</v>
      </c>
    </row>
    <row r="1429" spans="1:21" ht="18.75">
      <c r="A1429" s="262">
        <v>810425</v>
      </c>
      <c r="B1429" s="263" t="s">
        <v>2405</v>
      </c>
      <c r="C1429" s="265" t="s">
        <v>1028</v>
      </c>
      <c r="D1429" s="265" t="s">
        <v>448</v>
      </c>
      <c r="E1429" s="265" t="s">
        <v>260</v>
      </c>
      <c r="F1429" s="264" t="s">
        <v>5529</v>
      </c>
      <c r="G1429" s="263" t="s">
        <v>549</v>
      </c>
      <c r="H1429" s="263" t="s">
        <v>562</v>
      </c>
      <c r="I1429" s="260" t="s">
        <v>711</v>
      </c>
    </row>
    <row r="1430" spans="1:21" ht="18.75">
      <c r="A1430" s="262">
        <v>810429</v>
      </c>
      <c r="B1430" s="263" t="s">
        <v>2406</v>
      </c>
      <c r="C1430" s="265" t="s">
        <v>115</v>
      </c>
      <c r="D1430" s="265" t="s">
        <v>373</v>
      </c>
      <c r="E1430" s="265" t="s">
        <v>260</v>
      </c>
      <c r="F1430" s="264">
        <v>35457</v>
      </c>
      <c r="G1430" s="263" t="s">
        <v>549</v>
      </c>
      <c r="H1430" s="263" t="s">
        <v>562</v>
      </c>
      <c r="I1430" s="260" t="s">
        <v>711</v>
      </c>
    </row>
    <row r="1431" spans="1:21" ht="18.75">
      <c r="A1431" s="262">
        <v>810436</v>
      </c>
      <c r="B1431" s="263" t="s">
        <v>2410</v>
      </c>
      <c r="C1431" s="265" t="s">
        <v>2338</v>
      </c>
      <c r="D1431" s="265" t="s">
        <v>351</v>
      </c>
      <c r="E1431" s="265" t="s">
        <v>260</v>
      </c>
      <c r="F1431" s="264">
        <v>35243</v>
      </c>
      <c r="G1431" s="263" t="s">
        <v>549</v>
      </c>
      <c r="H1431" s="263" t="s">
        <v>562</v>
      </c>
      <c r="I1431" s="260" t="s">
        <v>711</v>
      </c>
    </row>
    <row r="1432" spans="1:21" ht="18.75">
      <c r="A1432" s="262">
        <v>810437</v>
      </c>
      <c r="B1432" s="263" t="s">
        <v>2411</v>
      </c>
      <c r="C1432" s="262" t="s">
        <v>123</v>
      </c>
      <c r="D1432" s="262" t="s">
        <v>430</v>
      </c>
      <c r="E1432" s="263" t="s">
        <v>260</v>
      </c>
      <c r="F1432" s="264">
        <v>31432</v>
      </c>
      <c r="G1432" s="263" t="s">
        <v>551</v>
      </c>
      <c r="H1432" s="263" t="s">
        <v>562</v>
      </c>
      <c r="I1432" s="260" t="s">
        <v>711</v>
      </c>
    </row>
    <row r="1433" spans="1:21" ht="18.75">
      <c r="A1433" s="262">
        <v>810448</v>
      </c>
      <c r="B1433" s="263" t="s">
        <v>2415</v>
      </c>
      <c r="C1433" s="265" t="s">
        <v>77</v>
      </c>
      <c r="D1433" s="265" t="s">
        <v>496</v>
      </c>
      <c r="E1433" s="265" t="s">
        <v>259</v>
      </c>
      <c r="F1433" s="264">
        <v>36397</v>
      </c>
      <c r="G1433" s="263" t="s">
        <v>549</v>
      </c>
      <c r="H1433" s="263" t="s">
        <v>562</v>
      </c>
      <c r="I1433" s="260" t="s">
        <v>711</v>
      </c>
    </row>
    <row r="1434" spans="1:21" ht="18.75">
      <c r="A1434" s="269">
        <v>810454</v>
      </c>
      <c r="B1434" s="263" t="s">
        <v>2416</v>
      </c>
      <c r="C1434" s="269" t="s">
        <v>79</v>
      </c>
      <c r="D1434" s="269" t="s">
        <v>365</v>
      </c>
      <c r="E1434" s="269" t="s">
        <v>260</v>
      </c>
      <c r="F1434" s="270">
        <v>35490</v>
      </c>
      <c r="G1434" s="267" t="s">
        <v>5477</v>
      </c>
      <c r="H1434" s="263" t="s">
        <v>562</v>
      </c>
      <c r="I1434" s="260" t="s">
        <v>711</v>
      </c>
    </row>
    <row r="1435" spans="1:21" ht="18.75">
      <c r="A1435" s="263">
        <v>810455</v>
      </c>
      <c r="B1435" s="263" t="s">
        <v>2417</v>
      </c>
      <c r="C1435" s="268" t="s">
        <v>2418</v>
      </c>
      <c r="D1435" s="268" t="s">
        <v>516</v>
      </c>
      <c r="E1435" s="268" t="s">
        <v>260</v>
      </c>
      <c r="F1435" s="270">
        <v>34405</v>
      </c>
      <c r="G1435" s="263" t="s">
        <v>549</v>
      </c>
      <c r="H1435" s="263" t="s">
        <v>562</v>
      </c>
      <c r="I1435" s="260" t="s">
        <v>711</v>
      </c>
    </row>
    <row r="1436" spans="1:21" ht="18.75">
      <c r="A1436" s="262">
        <v>810460</v>
      </c>
      <c r="B1436" s="263" t="s">
        <v>2419</v>
      </c>
      <c r="C1436" s="263" t="s">
        <v>106</v>
      </c>
      <c r="D1436" s="263" t="s">
        <v>418</v>
      </c>
      <c r="E1436" s="263" t="s">
        <v>260</v>
      </c>
      <c r="F1436" s="264">
        <v>34335</v>
      </c>
      <c r="G1436" s="263" t="s">
        <v>549</v>
      </c>
      <c r="H1436" s="263" t="s">
        <v>562</v>
      </c>
      <c r="I1436" s="260" t="s">
        <v>711</v>
      </c>
    </row>
    <row r="1437" spans="1:21" ht="18.75">
      <c r="A1437" s="262">
        <v>810469</v>
      </c>
      <c r="B1437" s="263" t="s">
        <v>2422</v>
      </c>
      <c r="C1437" s="263" t="s">
        <v>217</v>
      </c>
      <c r="D1437" s="263" t="s">
        <v>336</v>
      </c>
      <c r="E1437" s="263" t="s">
        <v>260</v>
      </c>
      <c r="F1437" s="264" t="s">
        <v>5531</v>
      </c>
      <c r="G1437" s="263" t="s">
        <v>549</v>
      </c>
      <c r="H1437" s="263" t="s">
        <v>562</v>
      </c>
      <c r="I1437" s="260" t="s">
        <v>711</v>
      </c>
    </row>
    <row r="1438" spans="1:21" ht="18.75">
      <c r="A1438" s="262">
        <v>810479</v>
      </c>
      <c r="B1438" s="263" t="s">
        <v>2423</v>
      </c>
      <c r="C1438" s="265" t="s">
        <v>1202</v>
      </c>
      <c r="D1438" s="265" t="s">
        <v>1480</v>
      </c>
      <c r="E1438" s="265" t="s">
        <v>260</v>
      </c>
      <c r="F1438" s="264">
        <v>36134</v>
      </c>
      <c r="G1438" s="263" t="s">
        <v>612</v>
      </c>
      <c r="H1438" s="263" t="s">
        <v>562</v>
      </c>
      <c r="I1438" s="260" t="s">
        <v>711</v>
      </c>
    </row>
    <row r="1439" spans="1:21" ht="18.75">
      <c r="A1439" s="262">
        <v>810493</v>
      </c>
      <c r="B1439" s="263" t="s">
        <v>2425</v>
      </c>
      <c r="C1439" s="263" t="s">
        <v>833</v>
      </c>
      <c r="D1439" s="263" t="s">
        <v>2426</v>
      </c>
      <c r="E1439" s="263" t="s">
        <v>260</v>
      </c>
      <c r="F1439" s="264">
        <v>34519</v>
      </c>
      <c r="G1439" s="263" t="s">
        <v>5533</v>
      </c>
      <c r="H1439" s="263" t="s">
        <v>562</v>
      </c>
      <c r="I1439" s="260" t="s">
        <v>711</v>
      </c>
    </row>
    <row r="1440" spans="1:21" ht="18.75">
      <c r="A1440" s="262">
        <v>810518</v>
      </c>
      <c r="B1440" s="263" t="s">
        <v>2428</v>
      </c>
      <c r="C1440" s="263" t="s">
        <v>79</v>
      </c>
      <c r="D1440" s="263" t="s">
        <v>424</v>
      </c>
      <c r="E1440" s="263" t="s">
        <v>260</v>
      </c>
      <c r="F1440" s="264"/>
      <c r="G1440" s="263"/>
      <c r="H1440" s="263" t="s">
        <v>562</v>
      </c>
      <c r="I1440" s="260" t="s">
        <v>711</v>
      </c>
    </row>
    <row r="1441" spans="1:9" ht="18.75">
      <c r="A1441" s="262">
        <v>810548</v>
      </c>
      <c r="B1441" s="263" t="s">
        <v>2431</v>
      </c>
      <c r="C1441" s="263" t="s">
        <v>1159</v>
      </c>
      <c r="D1441" s="263" t="s">
        <v>452</v>
      </c>
      <c r="E1441" s="263" t="s">
        <v>259</v>
      </c>
      <c r="F1441" s="264" t="s">
        <v>5535</v>
      </c>
      <c r="G1441" s="263" t="s">
        <v>646</v>
      </c>
      <c r="H1441" s="263" t="s">
        <v>562</v>
      </c>
      <c r="I1441" s="260" t="s">
        <v>711</v>
      </c>
    </row>
    <row r="1442" spans="1:9" ht="18.75">
      <c r="A1442" s="262">
        <v>810555</v>
      </c>
      <c r="B1442" s="263" t="s">
        <v>2433</v>
      </c>
      <c r="C1442" s="263" t="s">
        <v>2434</v>
      </c>
      <c r="D1442" s="263" t="s">
        <v>717</v>
      </c>
      <c r="E1442" s="263" t="s">
        <v>260</v>
      </c>
      <c r="F1442" s="264">
        <v>35533</v>
      </c>
      <c r="G1442" s="263" t="s">
        <v>612</v>
      </c>
      <c r="H1442" s="263" t="s">
        <v>562</v>
      </c>
      <c r="I1442" s="260" t="s">
        <v>711</v>
      </c>
    </row>
    <row r="1443" spans="1:9" ht="18.75">
      <c r="A1443" s="262">
        <v>810558</v>
      </c>
      <c r="B1443" s="263" t="s">
        <v>2437</v>
      </c>
      <c r="C1443" s="263" t="s">
        <v>1015</v>
      </c>
      <c r="D1443" s="263" t="s">
        <v>347</v>
      </c>
      <c r="E1443" s="263" t="s">
        <v>260</v>
      </c>
      <c r="F1443" s="264">
        <v>30934</v>
      </c>
      <c r="G1443" s="263" t="s">
        <v>549</v>
      </c>
      <c r="H1443" s="263" t="s">
        <v>562</v>
      </c>
      <c r="I1443" s="260" t="s">
        <v>711</v>
      </c>
    </row>
    <row r="1444" spans="1:9" ht="18.75">
      <c r="A1444" s="262">
        <v>810559</v>
      </c>
      <c r="B1444" s="263" t="s">
        <v>2438</v>
      </c>
      <c r="C1444" s="263" t="s">
        <v>131</v>
      </c>
      <c r="D1444" s="263" t="s">
        <v>1018</v>
      </c>
      <c r="E1444" s="263" t="s">
        <v>260</v>
      </c>
      <c r="F1444" s="264">
        <v>35612</v>
      </c>
      <c r="G1444" s="263" t="s">
        <v>549</v>
      </c>
      <c r="H1444" s="263" t="s">
        <v>562</v>
      </c>
      <c r="I1444" s="260" t="s">
        <v>711</v>
      </c>
    </row>
    <row r="1445" spans="1:9" ht="18.75">
      <c r="A1445" s="262">
        <v>810563</v>
      </c>
      <c r="B1445" s="263" t="s">
        <v>2439</v>
      </c>
      <c r="C1445" s="263" t="s">
        <v>1049</v>
      </c>
      <c r="D1445" s="263" t="s">
        <v>495</v>
      </c>
      <c r="E1445" s="263" t="s">
        <v>260</v>
      </c>
      <c r="F1445" s="264">
        <v>34700</v>
      </c>
      <c r="G1445" s="263" t="s">
        <v>549</v>
      </c>
      <c r="H1445" s="263" t="s">
        <v>562</v>
      </c>
      <c r="I1445" s="260" t="s">
        <v>711</v>
      </c>
    </row>
    <row r="1446" spans="1:9" ht="18.75">
      <c r="A1446" s="262">
        <v>810567</v>
      </c>
      <c r="B1446" s="263" t="s">
        <v>2440</v>
      </c>
      <c r="C1446" s="263" t="s">
        <v>1229</v>
      </c>
      <c r="D1446" s="263" t="s">
        <v>337</v>
      </c>
      <c r="E1446" s="263" t="s">
        <v>260</v>
      </c>
      <c r="F1446" s="264">
        <v>33585</v>
      </c>
      <c r="G1446" s="263" t="s">
        <v>5537</v>
      </c>
      <c r="H1446" s="263" t="s">
        <v>562</v>
      </c>
      <c r="I1446" s="260" t="s">
        <v>711</v>
      </c>
    </row>
    <row r="1447" spans="1:9" ht="18.75">
      <c r="A1447" s="262">
        <v>810579</v>
      </c>
      <c r="B1447" s="263" t="s">
        <v>2441</v>
      </c>
      <c r="C1447" s="263" t="s">
        <v>80</v>
      </c>
      <c r="D1447" s="263" t="s">
        <v>484</v>
      </c>
      <c r="E1447" s="263" t="s">
        <v>260</v>
      </c>
      <c r="F1447" s="264">
        <v>36678</v>
      </c>
      <c r="G1447" s="263" t="s">
        <v>549</v>
      </c>
      <c r="H1447" s="263" t="s">
        <v>562</v>
      </c>
      <c r="I1447" s="260" t="s">
        <v>711</v>
      </c>
    </row>
    <row r="1448" spans="1:9" ht="18.75">
      <c r="A1448" s="262">
        <v>810589</v>
      </c>
      <c r="B1448" s="263" t="s">
        <v>2444</v>
      </c>
      <c r="C1448" s="263" t="s">
        <v>2059</v>
      </c>
      <c r="D1448" s="263" t="s">
        <v>452</v>
      </c>
      <c r="E1448" s="263" t="s">
        <v>259</v>
      </c>
      <c r="F1448" s="264">
        <v>36340</v>
      </c>
      <c r="G1448" s="263" t="s">
        <v>612</v>
      </c>
      <c r="H1448" s="263" t="s">
        <v>562</v>
      </c>
      <c r="I1448" s="260" t="s">
        <v>711</v>
      </c>
    </row>
    <row r="1449" spans="1:9" ht="18.75">
      <c r="A1449" s="262">
        <v>810600</v>
      </c>
      <c r="B1449" s="263" t="s">
        <v>2447</v>
      </c>
      <c r="C1449" s="263" t="s">
        <v>79</v>
      </c>
      <c r="D1449" s="263" t="s">
        <v>330</v>
      </c>
      <c r="E1449" s="263" t="s">
        <v>259</v>
      </c>
      <c r="F1449" s="270">
        <v>36162</v>
      </c>
      <c r="G1449" s="263" t="s">
        <v>5262</v>
      </c>
      <c r="H1449" s="263" t="s">
        <v>562</v>
      </c>
      <c r="I1449" s="260" t="s">
        <v>711</v>
      </c>
    </row>
    <row r="1450" spans="1:9" ht="18.75">
      <c r="A1450" s="262">
        <v>810613</v>
      </c>
      <c r="B1450" s="263" t="s">
        <v>2448</v>
      </c>
      <c r="C1450" s="263" t="s">
        <v>203</v>
      </c>
      <c r="D1450" s="263" t="s">
        <v>336</v>
      </c>
      <c r="E1450" s="263" t="s">
        <v>259</v>
      </c>
      <c r="F1450" s="270">
        <v>36530</v>
      </c>
      <c r="G1450" s="263" t="s">
        <v>549</v>
      </c>
      <c r="H1450" s="263" t="s">
        <v>562</v>
      </c>
      <c r="I1450" s="260" t="s">
        <v>711</v>
      </c>
    </row>
    <row r="1451" spans="1:9" ht="18.75">
      <c r="A1451" s="262">
        <v>810620</v>
      </c>
      <c r="B1451" s="263" t="s">
        <v>2452</v>
      </c>
      <c r="C1451" s="263" t="s">
        <v>80</v>
      </c>
      <c r="D1451" s="263" t="s">
        <v>484</v>
      </c>
      <c r="E1451" s="263" t="s">
        <v>260</v>
      </c>
      <c r="F1451" s="264">
        <v>36678</v>
      </c>
      <c r="G1451" s="263" t="s">
        <v>549</v>
      </c>
      <c r="H1451" s="263" t="s">
        <v>562</v>
      </c>
      <c r="I1451" s="260" t="s">
        <v>711</v>
      </c>
    </row>
    <row r="1452" spans="1:9" ht="18.75">
      <c r="A1452" s="262">
        <v>810640</v>
      </c>
      <c r="B1452" s="263" t="s">
        <v>2463</v>
      </c>
      <c r="C1452" s="265" t="s">
        <v>129</v>
      </c>
      <c r="D1452" s="265" t="s">
        <v>858</v>
      </c>
      <c r="E1452" s="265" t="s">
        <v>259</v>
      </c>
      <c r="F1452" s="264">
        <v>35990</v>
      </c>
      <c r="G1452" s="263" t="s">
        <v>613</v>
      </c>
      <c r="H1452" s="263" t="s">
        <v>562</v>
      </c>
      <c r="I1452" s="260" t="s">
        <v>711</v>
      </c>
    </row>
    <row r="1453" spans="1:9" ht="18.75">
      <c r="A1453" s="262">
        <v>810753</v>
      </c>
      <c r="B1453" s="263" t="s">
        <v>2471</v>
      </c>
      <c r="C1453" s="263" t="s">
        <v>178</v>
      </c>
      <c r="D1453" s="263" t="s">
        <v>127</v>
      </c>
      <c r="E1453" s="265" t="s">
        <v>259</v>
      </c>
      <c r="F1453" s="266">
        <v>33258</v>
      </c>
      <c r="G1453" s="263" t="s">
        <v>549</v>
      </c>
      <c r="H1453" s="263" t="s">
        <v>562</v>
      </c>
      <c r="I1453" s="260" t="s">
        <v>711</v>
      </c>
    </row>
    <row r="1454" spans="1:9" ht="18.75">
      <c r="A1454" s="262">
        <v>810755</v>
      </c>
      <c r="B1454" s="263" t="s">
        <v>2472</v>
      </c>
      <c r="C1454" s="263" t="s">
        <v>108</v>
      </c>
      <c r="D1454" s="263" t="s">
        <v>362</v>
      </c>
      <c r="E1454" s="263" t="s">
        <v>260</v>
      </c>
      <c r="F1454" s="264">
        <v>31807</v>
      </c>
      <c r="G1454" s="263" t="s">
        <v>549</v>
      </c>
      <c r="H1454" s="263" t="s">
        <v>562</v>
      </c>
      <c r="I1454" s="260" t="s">
        <v>711</v>
      </c>
    </row>
    <row r="1455" spans="1:9" ht="18.75">
      <c r="A1455" s="262">
        <v>810756</v>
      </c>
      <c r="B1455" s="263" t="s">
        <v>2473</v>
      </c>
      <c r="C1455" s="265" t="s">
        <v>86</v>
      </c>
      <c r="D1455" s="265" t="s">
        <v>2474</v>
      </c>
      <c r="E1455" s="265" t="s">
        <v>259</v>
      </c>
      <c r="F1455" s="264">
        <v>36042</v>
      </c>
      <c r="G1455" s="263" t="s">
        <v>640</v>
      </c>
      <c r="H1455" s="263" t="s">
        <v>562</v>
      </c>
      <c r="I1455" s="260" t="s">
        <v>711</v>
      </c>
    </row>
    <row r="1456" spans="1:9" ht="18.75">
      <c r="A1456" s="262">
        <v>810765</v>
      </c>
      <c r="B1456" s="263" t="s">
        <v>2476</v>
      </c>
      <c r="C1456" s="265" t="s">
        <v>78</v>
      </c>
      <c r="D1456" s="265" t="s">
        <v>388</v>
      </c>
      <c r="E1456" s="265" t="s">
        <v>260</v>
      </c>
      <c r="F1456" s="264">
        <v>35796</v>
      </c>
      <c r="G1456" s="263" t="s">
        <v>549</v>
      </c>
      <c r="H1456" s="263" t="s">
        <v>562</v>
      </c>
      <c r="I1456" s="260" t="s">
        <v>711</v>
      </c>
    </row>
    <row r="1457" spans="1:21" ht="18.75">
      <c r="A1457" s="269">
        <v>810767</v>
      </c>
      <c r="B1457" s="263" t="s">
        <v>2477</v>
      </c>
      <c r="C1457" s="269" t="s">
        <v>833</v>
      </c>
      <c r="D1457" s="269" t="s">
        <v>1560</v>
      </c>
      <c r="E1457" s="269" t="s">
        <v>260</v>
      </c>
      <c r="F1457" s="270" t="s">
        <v>5541</v>
      </c>
      <c r="G1457" s="267" t="s">
        <v>549</v>
      </c>
      <c r="H1457" s="263" t="s">
        <v>562</v>
      </c>
      <c r="I1457" s="260" t="s">
        <v>711</v>
      </c>
    </row>
    <row r="1458" spans="1:21" ht="18.75">
      <c r="A1458" s="262">
        <v>810768</v>
      </c>
      <c r="B1458" s="263" t="s">
        <v>2478</v>
      </c>
      <c r="C1458" s="263" t="s">
        <v>1143</v>
      </c>
      <c r="D1458" s="266" t="s">
        <v>377</v>
      </c>
      <c r="E1458" s="263" t="s">
        <v>260</v>
      </c>
      <c r="F1458" s="264">
        <v>35417</v>
      </c>
      <c r="G1458" s="266" t="s">
        <v>549</v>
      </c>
      <c r="H1458" s="263" t="s">
        <v>673</v>
      </c>
      <c r="I1458" s="260" t="s">
        <v>711</v>
      </c>
    </row>
    <row r="1459" spans="1:21" ht="18.75">
      <c r="A1459" s="262">
        <v>810769</v>
      </c>
      <c r="B1459" s="263" t="s">
        <v>2479</v>
      </c>
      <c r="C1459" s="263" t="s">
        <v>79</v>
      </c>
      <c r="D1459" s="263" t="s">
        <v>2480</v>
      </c>
      <c r="E1459" s="263" t="s">
        <v>259</v>
      </c>
      <c r="F1459" s="264">
        <v>34448</v>
      </c>
      <c r="G1459" s="263" t="s">
        <v>549</v>
      </c>
      <c r="H1459" s="263" t="s">
        <v>562</v>
      </c>
      <c r="I1459" s="260" t="s">
        <v>711</v>
      </c>
    </row>
    <row r="1460" spans="1:21" ht="18.75">
      <c r="A1460" s="262">
        <v>810799</v>
      </c>
      <c r="B1460" s="263" t="s">
        <v>2483</v>
      </c>
      <c r="C1460" s="263" t="s">
        <v>243</v>
      </c>
      <c r="D1460" s="263" t="s">
        <v>373</v>
      </c>
      <c r="E1460" s="263" t="s">
        <v>260</v>
      </c>
      <c r="F1460" s="270">
        <v>35796</v>
      </c>
      <c r="G1460" s="263" t="s">
        <v>549</v>
      </c>
      <c r="H1460" s="263" t="s">
        <v>562</v>
      </c>
      <c r="I1460" s="260" t="s">
        <v>711</v>
      </c>
    </row>
    <row r="1461" spans="1:21" ht="18.75">
      <c r="A1461" s="262">
        <v>810815</v>
      </c>
      <c r="B1461" s="263" t="s">
        <v>2487</v>
      </c>
      <c r="C1461" s="263" t="s">
        <v>429</v>
      </c>
      <c r="D1461" s="263" t="s">
        <v>2488</v>
      </c>
      <c r="E1461" s="263" t="s">
        <v>259</v>
      </c>
      <c r="F1461" s="264">
        <v>35796</v>
      </c>
      <c r="G1461" s="263" t="s">
        <v>5542</v>
      </c>
      <c r="H1461" s="263" t="s">
        <v>562</v>
      </c>
      <c r="I1461" s="260" t="s">
        <v>711</v>
      </c>
      <c r="S1461" s="260">
        <v>100</v>
      </c>
      <c r="T1461" s="261">
        <v>43837</v>
      </c>
      <c r="U1461" s="260">
        <v>1500</v>
      </c>
    </row>
    <row r="1462" spans="1:21" ht="18.75">
      <c r="A1462" s="262">
        <v>810816</v>
      </c>
      <c r="B1462" s="263" t="s">
        <v>2489</v>
      </c>
      <c r="C1462" s="265" t="s">
        <v>129</v>
      </c>
      <c r="D1462" s="265" t="s">
        <v>419</v>
      </c>
      <c r="E1462" s="265" t="s">
        <v>259</v>
      </c>
      <c r="F1462" s="264">
        <v>35823</v>
      </c>
      <c r="G1462" s="263" t="s">
        <v>643</v>
      </c>
      <c r="H1462" s="263" t="s">
        <v>562</v>
      </c>
      <c r="I1462" s="260" t="s">
        <v>711</v>
      </c>
    </row>
    <row r="1463" spans="1:21" ht="18.75">
      <c r="A1463" s="262">
        <v>810821</v>
      </c>
      <c r="B1463" s="263" t="s">
        <v>2493</v>
      </c>
      <c r="C1463" s="263" t="s">
        <v>802</v>
      </c>
      <c r="D1463" s="263" t="s">
        <v>1057</v>
      </c>
      <c r="E1463" s="263" t="s">
        <v>259</v>
      </c>
      <c r="F1463" s="264"/>
      <c r="G1463" s="263"/>
      <c r="H1463" s="263" t="s">
        <v>562</v>
      </c>
      <c r="I1463" s="260" t="s">
        <v>711</v>
      </c>
    </row>
    <row r="1464" spans="1:21" ht="18.75">
      <c r="A1464" s="262">
        <v>810823</v>
      </c>
      <c r="B1464" s="263" t="s">
        <v>2495</v>
      </c>
      <c r="C1464" s="263" t="s">
        <v>153</v>
      </c>
      <c r="D1464" s="263" t="s">
        <v>340</v>
      </c>
      <c r="E1464" s="263" t="s">
        <v>259</v>
      </c>
      <c r="F1464" s="264">
        <v>32583</v>
      </c>
      <c r="G1464" s="263" t="s">
        <v>549</v>
      </c>
      <c r="H1464" s="263" t="s">
        <v>562</v>
      </c>
      <c r="I1464" s="260" t="s">
        <v>711</v>
      </c>
    </row>
    <row r="1465" spans="1:21" ht="18.75">
      <c r="A1465" s="262">
        <v>810832</v>
      </c>
      <c r="B1465" s="263" t="s">
        <v>2508</v>
      </c>
      <c r="C1465" s="265" t="s">
        <v>79</v>
      </c>
      <c r="D1465" s="265" t="s">
        <v>2509</v>
      </c>
      <c r="E1465" s="265" t="s">
        <v>259</v>
      </c>
      <c r="F1465" s="264">
        <v>26300</v>
      </c>
      <c r="G1465" s="263" t="s">
        <v>549</v>
      </c>
      <c r="H1465" s="263" t="s">
        <v>562</v>
      </c>
      <c r="I1465" s="260" t="s">
        <v>711</v>
      </c>
      <c r="S1465" s="260">
        <v>302</v>
      </c>
      <c r="T1465" s="261">
        <v>43845</v>
      </c>
      <c r="U1465" s="260">
        <v>13000</v>
      </c>
    </row>
    <row r="1466" spans="1:21" ht="18.75">
      <c r="A1466" s="262">
        <v>810834</v>
      </c>
      <c r="B1466" s="263" t="s">
        <v>2511</v>
      </c>
      <c r="C1466" s="263" t="s">
        <v>95</v>
      </c>
      <c r="D1466" s="263" t="s">
        <v>2512</v>
      </c>
      <c r="E1466" s="263" t="s">
        <v>259</v>
      </c>
      <c r="F1466" s="264">
        <v>35855</v>
      </c>
      <c r="G1466" s="263" t="s">
        <v>5547</v>
      </c>
      <c r="H1466" s="263" t="s">
        <v>562</v>
      </c>
      <c r="I1466" s="260" t="s">
        <v>711</v>
      </c>
    </row>
    <row r="1467" spans="1:21" ht="18.75">
      <c r="A1467" s="262">
        <v>810838</v>
      </c>
      <c r="B1467" s="263" t="s">
        <v>2517</v>
      </c>
      <c r="C1467" s="263" t="s">
        <v>155</v>
      </c>
      <c r="D1467" s="263" t="s">
        <v>378</v>
      </c>
      <c r="E1467" s="263" t="s">
        <v>259</v>
      </c>
      <c r="F1467" s="264">
        <v>35441</v>
      </c>
      <c r="G1467" s="263" t="s">
        <v>549</v>
      </c>
      <c r="H1467" s="263" t="s">
        <v>562</v>
      </c>
      <c r="I1467" s="260" t="s">
        <v>711</v>
      </c>
    </row>
    <row r="1468" spans="1:21" ht="18.75">
      <c r="A1468" s="262">
        <v>810839</v>
      </c>
      <c r="B1468" s="263" t="s">
        <v>2518</v>
      </c>
      <c r="C1468" s="265" t="s">
        <v>80</v>
      </c>
      <c r="D1468" s="265" t="s">
        <v>420</v>
      </c>
      <c r="E1468" s="265" t="s">
        <v>259</v>
      </c>
      <c r="F1468" s="264">
        <v>34360</v>
      </c>
      <c r="G1468" s="263" t="s">
        <v>5550</v>
      </c>
      <c r="H1468" s="263" t="s">
        <v>562</v>
      </c>
      <c r="I1468" s="260" t="s">
        <v>711</v>
      </c>
    </row>
    <row r="1469" spans="1:21" ht="18.75">
      <c r="A1469" s="262">
        <v>810840</v>
      </c>
      <c r="B1469" s="263" t="s">
        <v>2519</v>
      </c>
      <c r="C1469" s="263" t="s">
        <v>79</v>
      </c>
      <c r="D1469" s="263" t="s">
        <v>403</v>
      </c>
      <c r="E1469" s="263" t="s">
        <v>259</v>
      </c>
      <c r="F1469" s="264">
        <v>31486</v>
      </c>
      <c r="G1469" s="263" t="s">
        <v>549</v>
      </c>
      <c r="H1469" s="263" t="s">
        <v>562</v>
      </c>
      <c r="I1469" s="260" t="s">
        <v>711</v>
      </c>
      <c r="S1469" s="260">
        <v>4196</v>
      </c>
      <c r="T1469" s="261">
        <v>43818</v>
      </c>
      <c r="U1469" s="260">
        <v>13000</v>
      </c>
    </row>
    <row r="1470" spans="1:21" ht="18.75">
      <c r="A1470" s="262">
        <v>810841</v>
      </c>
      <c r="B1470" s="263" t="s">
        <v>2520</v>
      </c>
      <c r="C1470" s="263" t="s">
        <v>460</v>
      </c>
      <c r="D1470" s="263" t="s">
        <v>581</v>
      </c>
      <c r="E1470" s="263" t="s">
        <v>259</v>
      </c>
      <c r="F1470" s="264">
        <v>33970</v>
      </c>
      <c r="G1470" s="263" t="s">
        <v>612</v>
      </c>
      <c r="H1470" s="263" t="s">
        <v>562</v>
      </c>
      <c r="I1470" s="260" t="s">
        <v>711</v>
      </c>
    </row>
    <row r="1471" spans="1:21" ht="18.75">
      <c r="A1471" s="262">
        <v>810847</v>
      </c>
      <c r="B1471" s="263" t="s">
        <v>2526</v>
      </c>
      <c r="C1471" s="265" t="s">
        <v>109</v>
      </c>
      <c r="D1471" s="265" t="s">
        <v>491</v>
      </c>
      <c r="E1471" s="265" t="s">
        <v>259</v>
      </c>
      <c r="F1471" s="264">
        <v>36022</v>
      </c>
      <c r="G1471" s="263" t="s">
        <v>551</v>
      </c>
      <c r="H1471" s="263" t="s">
        <v>562</v>
      </c>
      <c r="I1471" s="260" t="s">
        <v>711</v>
      </c>
    </row>
    <row r="1472" spans="1:21" ht="18.75">
      <c r="A1472" s="262">
        <v>810852</v>
      </c>
      <c r="B1472" s="263" t="s">
        <v>1326</v>
      </c>
      <c r="C1472" s="263" t="s">
        <v>104</v>
      </c>
      <c r="D1472" s="263" t="s">
        <v>506</v>
      </c>
      <c r="E1472" s="263" t="s">
        <v>260</v>
      </c>
      <c r="F1472" s="264">
        <v>35944</v>
      </c>
      <c r="G1472" s="263" t="s">
        <v>549</v>
      </c>
      <c r="H1472" s="263" t="s">
        <v>562</v>
      </c>
      <c r="I1472" s="260" t="s">
        <v>711</v>
      </c>
    </row>
    <row r="1473" spans="1:21" ht="18.75">
      <c r="A1473" s="262">
        <v>810854</v>
      </c>
      <c r="B1473" s="263" t="s">
        <v>2533</v>
      </c>
      <c r="C1473" s="265" t="s">
        <v>80</v>
      </c>
      <c r="D1473" s="265" t="s">
        <v>422</v>
      </c>
      <c r="E1473" s="265" t="s">
        <v>259</v>
      </c>
      <c r="F1473" s="264">
        <v>34457</v>
      </c>
      <c r="G1473" s="263" t="s">
        <v>5262</v>
      </c>
      <c r="H1473" s="263" t="s">
        <v>562</v>
      </c>
      <c r="I1473" s="260" t="s">
        <v>711</v>
      </c>
    </row>
    <row r="1474" spans="1:21" ht="18.75">
      <c r="A1474" s="262">
        <v>810856</v>
      </c>
      <c r="B1474" s="263" t="s">
        <v>2536</v>
      </c>
      <c r="C1474" s="263" t="s">
        <v>83</v>
      </c>
      <c r="D1474" s="263" t="s">
        <v>2537</v>
      </c>
      <c r="E1474" s="263" t="s">
        <v>260</v>
      </c>
      <c r="F1474" s="264">
        <v>34563</v>
      </c>
      <c r="G1474" s="263" t="s">
        <v>549</v>
      </c>
      <c r="H1474" s="263" t="s">
        <v>562</v>
      </c>
      <c r="I1474" s="260" t="s">
        <v>711</v>
      </c>
    </row>
    <row r="1475" spans="1:21" ht="18.75">
      <c r="A1475" s="262">
        <v>810857</v>
      </c>
      <c r="B1475" s="263" t="s">
        <v>2538</v>
      </c>
      <c r="C1475" s="263" t="s">
        <v>590</v>
      </c>
      <c r="D1475" s="263" t="s">
        <v>585</v>
      </c>
      <c r="E1475" s="263" t="s">
        <v>260</v>
      </c>
      <c r="F1475" s="264">
        <v>30822</v>
      </c>
      <c r="G1475" s="263" t="s">
        <v>5554</v>
      </c>
      <c r="H1475" s="263" t="s">
        <v>562</v>
      </c>
      <c r="I1475" s="260" t="s">
        <v>711</v>
      </c>
    </row>
    <row r="1476" spans="1:21" ht="18.75">
      <c r="A1476" s="262">
        <v>810858</v>
      </c>
      <c r="B1476" s="263" t="s">
        <v>2539</v>
      </c>
      <c r="C1476" s="263" t="s">
        <v>511</v>
      </c>
      <c r="D1476" s="263" t="s">
        <v>779</v>
      </c>
      <c r="E1476" s="263" t="s">
        <v>260</v>
      </c>
      <c r="F1476" s="264">
        <v>35798</v>
      </c>
      <c r="G1476" s="263" t="s">
        <v>612</v>
      </c>
      <c r="H1476" s="263" t="s">
        <v>562</v>
      </c>
      <c r="I1476" s="260" t="s">
        <v>711</v>
      </c>
    </row>
    <row r="1477" spans="1:21" ht="18.75">
      <c r="A1477" s="262">
        <v>810859</v>
      </c>
      <c r="B1477" s="263" t="s">
        <v>2540</v>
      </c>
      <c r="C1477" s="263" t="s">
        <v>871</v>
      </c>
      <c r="D1477" s="263" t="s">
        <v>422</v>
      </c>
      <c r="E1477" s="263" t="s">
        <v>260</v>
      </c>
      <c r="F1477" s="264">
        <v>35065</v>
      </c>
      <c r="G1477" s="263" t="s">
        <v>549</v>
      </c>
      <c r="H1477" s="263" t="s">
        <v>673</v>
      </c>
      <c r="I1477" s="260" t="s">
        <v>711</v>
      </c>
      <c r="S1477" s="260">
        <v>356</v>
      </c>
      <c r="T1477" s="261">
        <v>43846</v>
      </c>
      <c r="U1477" s="260">
        <v>14000</v>
      </c>
    </row>
    <row r="1478" spans="1:21" ht="18.75">
      <c r="A1478" s="262">
        <v>810860</v>
      </c>
      <c r="B1478" s="263" t="s">
        <v>2541</v>
      </c>
      <c r="C1478" s="263" t="s">
        <v>2542</v>
      </c>
      <c r="D1478" s="263" t="s">
        <v>1463</v>
      </c>
      <c r="E1478" s="263" t="s">
        <v>260</v>
      </c>
      <c r="F1478" s="264" t="s">
        <v>5555</v>
      </c>
      <c r="G1478" s="263" t="s">
        <v>5556</v>
      </c>
      <c r="H1478" s="263" t="s">
        <v>562</v>
      </c>
      <c r="I1478" s="260" t="s">
        <v>711</v>
      </c>
    </row>
    <row r="1479" spans="1:21" ht="18.75">
      <c r="A1479" s="262">
        <v>810861</v>
      </c>
      <c r="B1479" s="263" t="s">
        <v>2543</v>
      </c>
      <c r="C1479" s="265" t="s">
        <v>217</v>
      </c>
      <c r="D1479" s="265" t="s">
        <v>409</v>
      </c>
      <c r="E1479" s="265" t="s">
        <v>260</v>
      </c>
      <c r="F1479" s="264">
        <v>36165</v>
      </c>
      <c r="G1479" s="267" t="s">
        <v>635</v>
      </c>
      <c r="H1479" s="263" t="s">
        <v>562</v>
      </c>
      <c r="I1479" s="260" t="s">
        <v>711</v>
      </c>
    </row>
    <row r="1480" spans="1:21" ht="18.75">
      <c r="A1480" s="262">
        <v>810862</v>
      </c>
      <c r="B1480" s="263" t="s">
        <v>2544</v>
      </c>
      <c r="C1480" s="265" t="s">
        <v>2288</v>
      </c>
      <c r="D1480" s="265" t="s">
        <v>2545</v>
      </c>
      <c r="E1480" s="265" t="s">
        <v>260</v>
      </c>
      <c r="F1480" s="264"/>
      <c r="G1480" s="263"/>
      <c r="H1480" s="263" t="s">
        <v>562</v>
      </c>
      <c r="I1480" s="260" t="s">
        <v>711</v>
      </c>
    </row>
    <row r="1481" spans="1:21" ht="18.75">
      <c r="A1481" s="262">
        <v>810863</v>
      </c>
      <c r="B1481" s="263" t="s">
        <v>2546</v>
      </c>
      <c r="C1481" s="265" t="s">
        <v>1181</v>
      </c>
      <c r="D1481" s="265" t="s">
        <v>2547</v>
      </c>
      <c r="E1481" s="265" t="s">
        <v>259</v>
      </c>
      <c r="F1481" s="266">
        <v>35819</v>
      </c>
      <c r="G1481" s="266" t="s">
        <v>5426</v>
      </c>
      <c r="H1481" s="263" t="s">
        <v>562</v>
      </c>
      <c r="I1481" s="260" t="s">
        <v>711</v>
      </c>
    </row>
    <row r="1482" spans="1:21" ht="18.75">
      <c r="A1482" s="262">
        <v>810867</v>
      </c>
      <c r="B1482" s="263" t="s">
        <v>2551</v>
      </c>
      <c r="C1482" s="263" t="s">
        <v>118</v>
      </c>
      <c r="D1482" s="263" t="s">
        <v>379</v>
      </c>
      <c r="E1482" s="263" t="s">
        <v>259</v>
      </c>
      <c r="F1482" s="264">
        <v>35481</v>
      </c>
      <c r="G1482" s="263" t="s">
        <v>5269</v>
      </c>
      <c r="H1482" s="263" t="s">
        <v>562</v>
      </c>
      <c r="I1482" s="260" t="s">
        <v>711</v>
      </c>
    </row>
    <row r="1483" spans="1:21" ht="18.75">
      <c r="A1483" s="262">
        <v>810868</v>
      </c>
      <c r="B1483" s="263" t="s">
        <v>2552</v>
      </c>
      <c r="C1483" s="263" t="s">
        <v>79</v>
      </c>
      <c r="D1483" s="263" t="s">
        <v>2553</v>
      </c>
      <c r="E1483" s="263" t="s">
        <v>259</v>
      </c>
      <c r="F1483" s="264">
        <v>32143</v>
      </c>
      <c r="G1483" s="263" t="s">
        <v>5383</v>
      </c>
      <c r="H1483" s="263" t="s">
        <v>562</v>
      </c>
      <c r="I1483" s="260" t="s">
        <v>711</v>
      </c>
    </row>
    <row r="1484" spans="1:21" ht="18.75">
      <c r="A1484" s="262">
        <v>810874</v>
      </c>
      <c r="B1484" s="263" t="s">
        <v>2556</v>
      </c>
      <c r="C1484" s="263" t="s">
        <v>79</v>
      </c>
      <c r="D1484" s="263" t="s">
        <v>776</v>
      </c>
      <c r="E1484" s="263" t="s">
        <v>260</v>
      </c>
      <c r="F1484" s="264">
        <v>36169</v>
      </c>
      <c r="G1484" s="263" t="s">
        <v>612</v>
      </c>
      <c r="H1484" s="263" t="s">
        <v>673</v>
      </c>
      <c r="I1484" s="260" t="s">
        <v>711</v>
      </c>
    </row>
    <row r="1485" spans="1:21" ht="18.75">
      <c r="A1485" s="262">
        <v>810878</v>
      </c>
      <c r="B1485" s="263" t="s">
        <v>2558</v>
      </c>
      <c r="C1485" s="263" t="s">
        <v>2559</v>
      </c>
      <c r="D1485" s="263" t="s">
        <v>1663</v>
      </c>
      <c r="E1485" s="263" t="s">
        <v>260</v>
      </c>
      <c r="F1485" s="264">
        <v>35339</v>
      </c>
      <c r="G1485" s="263" t="s">
        <v>5246</v>
      </c>
      <c r="H1485" s="263" t="s">
        <v>562</v>
      </c>
      <c r="I1485" s="260" t="s">
        <v>711</v>
      </c>
    </row>
    <row r="1486" spans="1:21" ht="18.75">
      <c r="A1486" s="262">
        <v>810881</v>
      </c>
      <c r="B1486" s="263" t="s">
        <v>2561</v>
      </c>
      <c r="C1486" s="262" t="s">
        <v>133</v>
      </c>
      <c r="D1486" s="262" t="s">
        <v>389</v>
      </c>
      <c r="E1486" s="263" t="s">
        <v>259</v>
      </c>
      <c r="F1486" s="264"/>
      <c r="G1486" s="263"/>
      <c r="H1486" s="263" t="s">
        <v>562</v>
      </c>
      <c r="I1486" s="260" t="s">
        <v>711</v>
      </c>
    </row>
    <row r="1487" spans="1:21" ht="18.75">
      <c r="A1487" s="262">
        <v>810882</v>
      </c>
      <c r="B1487" s="263" t="s">
        <v>2562</v>
      </c>
      <c r="C1487" s="263" t="s">
        <v>237</v>
      </c>
      <c r="D1487" s="263" t="s">
        <v>2563</v>
      </c>
      <c r="E1487" s="263" t="s">
        <v>260</v>
      </c>
      <c r="F1487" s="264"/>
      <c r="G1487" s="263"/>
      <c r="H1487" s="263" t="s">
        <v>562</v>
      </c>
      <c r="I1487" s="260" t="s">
        <v>711</v>
      </c>
    </row>
    <row r="1488" spans="1:21" ht="18.75">
      <c r="A1488" s="262">
        <v>810885</v>
      </c>
      <c r="B1488" s="263" t="s">
        <v>2567</v>
      </c>
      <c r="C1488" s="265" t="s">
        <v>118</v>
      </c>
      <c r="D1488" s="265" t="s">
        <v>338</v>
      </c>
      <c r="E1488" s="265" t="s">
        <v>260</v>
      </c>
      <c r="F1488" s="264">
        <v>35930</v>
      </c>
      <c r="G1488" s="263" t="s">
        <v>549</v>
      </c>
      <c r="H1488" s="263" t="s">
        <v>562</v>
      </c>
      <c r="I1488" s="260" t="s">
        <v>711</v>
      </c>
    </row>
    <row r="1489" spans="1:21" ht="18.75">
      <c r="A1489" s="262">
        <v>810886</v>
      </c>
      <c r="B1489" s="263" t="s">
        <v>2568</v>
      </c>
      <c r="C1489" s="265" t="s">
        <v>106</v>
      </c>
      <c r="D1489" s="265" t="s">
        <v>1120</v>
      </c>
      <c r="E1489" s="265" t="s">
        <v>260</v>
      </c>
      <c r="F1489" s="264">
        <v>33114</v>
      </c>
      <c r="G1489" s="263" t="s">
        <v>5426</v>
      </c>
      <c r="H1489" s="263" t="s">
        <v>562</v>
      </c>
      <c r="I1489" s="260" t="s">
        <v>711</v>
      </c>
    </row>
    <row r="1490" spans="1:21" ht="18.75">
      <c r="A1490" s="262">
        <v>810887</v>
      </c>
      <c r="B1490" s="263" t="s">
        <v>2569</v>
      </c>
      <c r="C1490" s="263" t="s">
        <v>2570</v>
      </c>
      <c r="D1490" s="263" t="s">
        <v>1281</v>
      </c>
      <c r="E1490" s="263" t="s">
        <v>260</v>
      </c>
      <c r="F1490" s="264">
        <v>29595</v>
      </c>
      <c r="G1490" s="263" t="s">
        <v>632</v>
      </c>
      <c r="H1490" s="263" t="s">
        <v>673</v>
      </c>
      <c r="I1490" s="260" t="s">
        <v>711</v>
      </c>
    </row>
    <row r="1491" spans="1:21" ht="18.75">
      <c r="A1491" s="262">
        <v>810887</v>
      </c>
      <c r="B1491" s="263" t="s">
        <v>2571</v>
      </c>
      <c r="C1491" s="263" t="s">
        <v>2570</v>
      </c>
      <c r="D1491" s="263" t="s">
        <v>503</v>
      </c>
      <c r="E1491" s="265" t="s">
        <v>260</v>
      </c>
      <c r="F1491" s="264">
        <v>29595</v>
      </c>
      <c r="G1491" s="263" t="s">
        <v>549</v>
      </c>
      <c r="H1491" s="263" t="s">
        <v>673</v>
      </c>
      <c r="I1491" s="260" t="s">
        <v>711</v>
      </c>
    </row>
    <row r="1492" spans="1:21" ht="18.75">
      <c r="A1492" s="262">
        <v>810890</v>
      </c>
      <c r="B1492" s="263" t="s">
        <v>2573</v>
      </c>
      <c r="C1492" s="263" t="s">
        <v>118</v>
      </c>
      <c r="D1492" s="263" t="s">
        <v>2574</v>
      </c>
      <c r="E1492" s="263" t="s">
        <v>260</v>
      </c>
      <c r="F1492" s="266">
        <v>36434</v>
      </c>
      <c r="G1492" s="263" t="s">
        <v>625</v>
      </c>
      <c r="H1492" s="263" t="s">
        <v>562</v>
      </c>
      <c r="I1492" s="260" t="s">
        <v>711</v>
      </c>
    </row>
    <row r="1493" spans="1:21" ht="18.75">
      <c r="A1493" s="262">
        <v>810897</v>
      </c>
      <c r="B1493" s="263" t="s">
        <v>2578</v>
      </c>
      <c r="C1493" s="263" t="s">
        <v>118</v>
      </c>
      <c r="D1493" s="263" t="s">
        <v>1313</v>
      </c>
      <c r="E1493" s="263" t="s">
        <v>259</v>
      </c>
      <c r="F1493" s="264">
        <v>36161</v>
      </c>
      <c r="G1493" s="263" t="s">
        <v>612</v>
      </c>
      <c r="H1493" s="263" t="s">
        <v>562</v>
      </c>
      <c r="I1493" s="260" t="s">
        <v>711</v>
      </c>
    </row>
    <row r="1494" spans="1:21" ht="18.75">
      <c r="A1494" s="262">
        <v>810903</v>
      </c>
      <c r="B1494" s="263" t="s">
        <v>2584</v>
      </c>
      <c r="C1494" s="263" t="s">
        <v>129</v>
      </c>
      <c r="D1494" s="263" t="s">
        <v>433</v>
      </c>
      <c r="E1494" s="263" t="s">
        <v>260</v>
      </c>
      <c r="F1494" s="264">
        <v>35796</v>
      </c>
      <c r="G1494" s="263" t="s">
        <v>574</v>
      </c>
      <c r="H1494" s="263" t="s">
        <v>562</v>
      </c>
      <c r="I1494" s="260" t="s">
        <v>711</v>
      </c>
    </row>
    <row r="1495" spans="1:21" ht="18.75">
      <c r="A1495" s="263">
        <v>810904</v>
      </c>
      <c r="B1495" s="263" t="s">
        <v>2585</v>
      </c>
      <c r="C1495" s="268" t="s">
        <v>84</v>
      </c>
      <c r="D1495" s="268" t="s">
        <v>2586</v>
      </c>
      <c r="E1495" s="268" t="s">
        <v>260</v>
      </c>
      <c r="F1495" s="266">
        <v>33200</v>
      </c>
      <c r="G1495" s="266" t="s">
        <v>569</v>
      </c>
      <c r="H1495" s="263" t="s">
        <v>562</v>
      </c>
      <c r="I1495" s="260" t="s">
        <v>711</v>
      </c>
    </row>
    <row r="1496" spans="1:21" ht="18.75">
      <c r="A1496" s="262">
        <v>810911</v>
      </c>
      <c r="B1496" s="263" t="s">
        <v>2589</v>
      </c>
      <c r="C1496" s="265" t="s">
        <v>590</v>
      </c>
      <c r="D1496" s="265" t="s">
        <v>2590</v>
      </c>
      <c r="E1496" s="265" t="s">
        <v>259</v>
      </c>
      <c r="F1496" s="264">
        <v>35810</v>
      </c>
      <c r="G1496" s="263" t="s">
        <v>5561</v>
      </c>
      <c r="H1496" s="263" t="s">
        <v>562</v>
      </c>
      <c r="I1496" s="260" t="s">
        <v>711</v>
      </c>
    </row>
    <row r="1497" spans="1:21" ht="18.75">
      <c r="A1497" s="262">
        <v>810916</v>
      </c>
      <c r="B1497" s="263" t="s">
        <v>2595</v>
      </c>
      <c r="C1497" s="263" t="s">
        <v>220</v>
      </c>
      <c r="D1497" s="263" t="s">
        <v>2596</v>
      </c>
      <c r="E1497" s="263" t="s">
        <v>260</v>
      </c>
      <c r="F1497" s="264">
        <v>35630</v>
      </c>
      <c r="G1497" s="263" t="s">
        <v>5496</v>
      </c>
      <c r="H1497" s="263" t="s">
        <v>562</v>
      </c>
      <c r="I1497" s="260" t="s">
        <v>711</v>
      </c>
    </row>
    <row r="1498" spans="1:21" ht="18.75">
      <c r="A1498" s="262">
        <v>810917</v>
      </c>
      <c r="B1498" s="263" t="s">
        <v>1722</v>
      </c>
      <c r="C1498" s="263" t="s">
        <v>1228</v>
      </c>
      <c r="D1498" s="263" t="s">
        <v>1285</v>
      </c>
      <c r="E1498" s="263" t="s">
        <v>259</v>
      </c>
      <c r="F1498" s="264">
        <v>32568</v>
      </c>
      <c r="G1498" s="263" t="s">
        <v>549</v>
      </c>
      <c r="H1498" s="263" t="s">
        <v>673</v>
      </c>
      <c r="I1498" s="260" t="s">
        <v>711</v>
      </c>
    </row>
    <row r="1499" spans="1:21" ht="18.75">
      <c r="A1499" s="262">
        <v>810922</v>
      </c>
      <c r="B1499" s="263" t="s">
        <v>2600</v>
      </c>
      <c r="C1499" s="263" t="s">
        <v>82</v>
      </c>
      <c r="D1499" s="263" t="s">
        <v>1472</v>
      </c>
      <c r="E1499" s="263" t="s">
        <v>259</v>
      </c>
      <c r="F1499" s="264">
        <v>36173</v>
      </c>
      <c r="G1499" s="263" t="s">
        <v>612</v>
      </c>
      <c r="H1499" s="263" t="s">
        <v>673</v>
      </c>
      <c r="I1499" s="260" t="s">
        <v>711</v>
      </c>
      <c r="S1499" s="260">
        <v>586</v>
      </c>
      <c r="T1499" s="261">
        <v>43863</v>
      </c>
      <c r="U1499" s="260">
        <v>10000</v>
      </c>
    </row>
    <row r="1500" spans="1:21" ht="18.75">
      <c r="A1500" s="262">
        <v>810923</v>
      </c>
      <c r="B1500" s="263" t="s">
        <v>529</v>
      </c>
      <c r="C1500" s="263" t="s">
        <v>81</v>
      </c>
      <c r="D1500" s="263" t="s">
        <v>377</v>
      </c>
      <c r="E1500" s="263" t="s">
        <v>259</v>
      </c>
      <c r="F1500" s="264">
        <v>36161</v>
      </c>
      <c r="G1500" s="263" t="s">
        <v>5562</v>
      </c>
      <c r="H1500" s="263" t="s">
        <v>562</v>
      </c>
      <c r="I1500" s="260" t="s">
        <v>711</v>
      </c>
    </row>
    <row r="1501" spans="1:21" ht="18.75">
      <c r="A1501" s="262">
        <v>810927</v>
      </c>
      <c r="B1501" s="263" t="s">
        <v>2604</v>
      </c>
      <c r="C1501" s="265" t="s">
        <v>148</v>
      </c>
      <c r="D1501" s="265" t="s">
        <v>378</v>
      </c>
      <c r="E1501" s="265" t="s">
        <v>259</v>
      </c>
      <c r="F1501" s="264">
        <v>35089</v>
      </c>
      <c r="G1501" s="263" t="s">
        <v>5224</v>
      </c>
      <c r="H1501" s="263" t="s">
        <v>562</v>
      </c>
      <c r="I1501" s="260" t="s">
        <v>711</v>
      </c>
    </row>
    <row r="1502" spans="1:21" ht="18.75">
      <c r="A1502" s="262">
        <v>810933</v>
      </c>
      <c r="B1502" s="263" t="s">
        <v>2608</v>
      </c>
      <c r="C1502" s="265" t="s">
        <v>2609</v>
      </c>
      <c r="D1502" s="265" t="s">
        <v>2610</v>
      </c>
      <c r="E1502" s="265" t="s">
        <v>260</v>
      </c>
      <c r="F1502" s="264">
        <v>28277</v>
      </c>
      <c r="G1502" s="263" t="s">
        <v>670</v>
      </c>
      <c r="H1502" s="263" t="s">
        <v>562</v>
      </c>
      <c r="I1502" s="260" t="s">
        <v>711</v>
      </c>
    </row>
    <row r="1503" spans="1:21" ht="18.75">
      <c r="A1503" s="262">
        <v>810939</v>
      </c>
      <c r="B1503" s="263" t="s">
        <v>2617</v>
      </c>
      <c r="C1503" s="263" t="s">
        <v>102</v>
      </c>
      <c r="D1503" s="263" t="s">
        <v>588</v>
      </c>
      <c r="E1503" s="263" t="s">
        <v>260</v>
      </c>
      <c r="F1503" s="264">
        <v>32874</v>
      </c>
      <c r="G1503" s="263" t="s">
        <v>612</v>
      </c>
      <c r="H1503" s="263" t="s">
        <v>562</v>
      </c>
      <c r="I1503" s="260" t="s">
        <v>711</v>
      </c>
    </row>
    <row r="1504" spans="1:21" ht="18.75">
      <c r="A1504" s="262">
        <v>810941</v>
      </c>
      <c r="B1504" s="263" t="s">
        <v>2619</v>
      </c>
      <c r="C1504" s="263" t="s">
        <v>81</v>
      </c>
      <c r="D1504" s="263" t="s">
        <v>829</v>
      </c>
      <c r="E1504" s="263" t="s">
        <v>259</v>
      </c>
      <c r="F1504" s="264">
        <v>30516</v>
      </c>
      <c r="G1504" s="263" t="s">
        <v>668</v>
      </c>
      <c r="H1504" s="263" t="s">
        <v>562</v>
      </c>
      <c r="I1504" s="260" t="s">
        <v>711</v>
      </c>
    </row>
    <row r="1505" spans="1:9" ht="18.75">
      <c r="A1505" s="262">
        <v>810944</v>
      </c>
      <c r="B1505" s="263" t="s">
        <v>2621</v>
      </c>
      <c r="C1505" s="263" t="s">
        <v>81</v>
      </c>
      <c r="D1505" s="263" t="s">
        <v>384</v>
      </c>
      <c r="E1505" s="263" t="s">
        <v>260</v>
      </c>
      <c r="F1505" s="264">
        <v>34278</v>
      </c>
      <c r="G1505" s="263" t="s">
        <v>549</v>
      </c>
      <c r="H1505" s="263" t="s">
        <v>562</v>
      </c>
      <c r="I1505" s="260" t="s">
        <v>711</v>
      </c>
    </row>
    <row r="1506" spans="1:9" ht="18.75">
      <c r="A1506" s="262">
        <v>810959</v>
      </c>
      <c r="B1506" s="263" t="s">
        <v>2634</v>
      </c>
      <c r="C1506" s="263" t="s">
        <v>79</v>
      </c>
      <c r="D1506" s="263" t="s">
        <v>925</v>
      </c>
      <c r="E1506" s="263" t="s">
        <v>259</v>
      </c>
      <c r="F1506" s="264">
        <v>32509</v>
      </c>
      <c r="G1506" s="263" t="s">
        <v>5274</v>
      </c>
      <c r="H1506" s="263" t="s">
        <v>673</v>
      </c>
      <c r="I1506" s="260" t="s">
        <v>711</v>
      </c>
    </row>
    <row r="1507" spans="1:9" ht="18.75">
      <c r="A1507" s="262">
        <v>810960</v>
      </c>
      <c r="B1507" s="263" t="s">
        <v>2635</v>
      </c>
      <c r="C1507" s="263" t="s">
        <v>82</v>
      </c>
      <c r="D1507" s="263" t="s">
        <v>422</v>
      </c>
      <c r="E1507" s="263" t="s">
        <v>260</v>
      </c>
      <c r="F1507" s="264">
        <v>33766</v>
      </c>
      <c r="G1507" s="263" t="s">
        <v>5569</v>
      </c>
      <c r="H1507" s="263" t="s">
        <v>562</v>
      </c>
      <c r="I1507" s="260" t="s">
        <v>711</v>
      </c>
    </row>
    <row r="1508" spans="1:9" ht="18.75">
      <c r="A1508" s="262">
        <v>810961</v>
      </c>
      <c r="B1508" s="263" t="s">
        <v>2636</v>
      </c>
      <c r="C1508" s="263" t="s">
        <v>82</v>
      </c>
      <c r="D1508" s="263" t="s">
        <v>409</v>
      </c>
      <c r="E1508" s="263" t="s">
        <v>260</v>
      </c>
      <c r="F1508" s="264">
        <v>28534</v>
      </c>
      <c r="G1508" s="263" t="s">
        <v>5570</v>
      </c>
      <c r="H1508" s="263" t="s">
        <v>562</v>
      </c>
      <c r="I1508" s="260" t="s">
        <v>711</v>
      </c>
    </row>
    <row r="1509" spans="1:9" ht="18.75">
      <c r="A1509" s="262">
        <v>810968</v>
      </c>
      <c r="B1509" s="263" t="s">
        <v>2640</v>
      </c>
      <c r="C1509" s="263" t="s">
        <v>2020</v>
      </c>
      <c r="D1509" s="263" t="s">
        <v>1846</v>
      </c>
      <c r="E1509" s="263" t="s">
        <v>259</v>
      </c>
      <c r="F1509" s="264">
        <v>29398</v>
      </c>
      <c r="G1509" s="263" t="s">
        <v>1440</v>
      </c>
      <c r="H1509" s="263" t="s">
        <v>562</v>
      </c>
      <c r="I1509" s="260" t="s">
        <v>711</v>
      </c>
    </row>
    <row r="1510" spans="1:9" ht="18.75">
      <c r="A1510" s="262">
        <v>810973</v>
      </c>
      <c r="B1510" s="263" t="s">
        <v>2644</v>
      </c>
      <c r="C1510" s="263" t="s">
        <v>979</v>
      </c>
      <c r="D1510" s="263" t="s">
        <v>338</v>
      </c>
      <c r="E1510" s="263" t="s">
        <v>259</v>
      </c>
      <c r="F1510" s="264">
        <v>32002</v>
      </c>
      <c r="G1510" s="263" t="s">
        <v>612</v>
      </c>
      <c r="H1510" s="263" t="s">
        <v>562</v>
      </c>
      <c r="I1510" s="260" t="s">
        <v>711</v>
      </c>
    </row>
    <row r="1511" spans="1:9" ht="18.75">
      <c r="A1511" s="262">
        <v>810974</v>
      </c>
      <c r="B1511" s="263" t="s">
        <v>2645</v>
      </c>
      <c r="C1511" s="265" t="s">
        <v>79</v>
      </c>
      <c r="D1511" s="265" t="s">
        <v>2646</v>
      </c>
      <c r="E1511" s="265" t="s">
        <v>259</v>
      </c>
      <c r="F1511" s="264">
        <v>35796</v>
      </c>
      <c r="G1511" s="263" t="s">
        <v>5573</v>
      </c>
      <c r="H1511" s="263" t="s">
        <v>562</v>
      </c>
      <c r="I1511" s="260" t="s">
        <v>711</v>
      </c>
    </row>
    <row r="1512" spans="1:9" ht="18.75">
      <c r="A1512" s="262">
        <v>810982</v>
      </c>
      <c r="B1512" s="263" t="s">
        <v>2653</v>
      </c>
      <c r="C1512" s="263" t="s">
        <v>2654</v>
      </c>
      <c r="D1512" s="263" t="s">
        <v>2655</v>
      </c>
      <c r="E1512" s="263" t="s">
        <v>260</v>
      </c>
      <c r="F1512" s="264">
        <v>35459</v>
      </c>
      <c r="G1512" s="263" t="s">
        <v>549</v>
      </c>
      <c r="H1512" s="263" t="s">
        <v>562</v>
      </c>
      <c r="I1512" s="260" t="s">
        <v>711</v>
      </c>
    </row>
    <row r="1513" spans="1:9" ht="18.75">
      <c r="A1513" s="262">
        <v>810986</v>
      </c>
      <c r="B1513" s="263" t="s">
        <v>2658</v>
      </c>
      <c r="C1513" s="265" t="s">
        <v>82</v>
      </c>
      <c r="D1513" s="265" t="s">
        <v>336</v>
      </c>
      <c r="E1513" s="265" t="s">
        <v>260</v>
      </c>
      <c r="F1513" s="266">
        <v>34701</v>
      </c>
      <c r="G1513" s="263" t="s">
        <v>615</v>
      </c>
      <c r="H1513" s="263" t="s">
        <v>562</v>
      </c>
      <c r="I1513" s="260" t="s">
        <v>711</v>
      </c>
    </row>
    <row r="1514" spans="1:9" ht="18.75">
      <c r="A1514" s="262">
        <v>810987</v>
      </c>
      <c r="B1514" s="263" t="s">
        <v>2659</v>
      </c>
      <c r="C1514" s="263" t="s">
        <v>1133</v>
      </c>
      <c r="D1514" s="263" t="s">
        <v>2660</v>
      </c>
      <c r="E1514" s="263" t="s">
        <v>259</v>
      </c>
      <c r="F1514" s="264">
        <v>32544</v>
      </c>
      <c r="G1514" s="263" t="s">
        <v>612</v>
      </c>
      <c r="H1514" s="263" t="s">
        <v>673</v>
      </c>
      <c r="I1514" s="260" t="s">
        <v>711</v>
      </c>
    </row>
    <row r="1515" spans="1:9" ht="18.75">
      <c r="A1515" s="262">
        <v>810991</v>
      </c>
      <c r="B1515" s="263" t="s">
        <v>2662</v>
      </c>
      <c r="C1515" s="263" t="s">
        <v>87</v>
      </c>
      <c r="D1515" s="263" t="s">
        <v>346</v>
      </c>
      <c r="E1515" s="263" t="s">
        <v>260</v>
      </c>
      <c r="F1515" s="264">
        <v>34335</v>
      </c>
      <c r="G1515" s="263" t="s">
        <v>571</v>
      </c>
      <c r="H1515" s="263" t="s">
        <v>562</v>
      </c>
      <c r="I1515" s="260" t="s">
        <v>711</v>
      </c>
    </row>
    <row r="1516" spans="1:9" ht="18.75">
      <c r="A1516" s="262">
        <v>810995</v>
      </c>
      <c r="B1516" s="263" t="s">
        <v>2665</v>
      </c>
      <c r="C1516" s="263" t="s">
        <v>93</v>
      </c>
      <c r="D1516" s="263" t="s">
        <v>581</v>
      </c>
      <c r="E1516" s="263" t="s">
        <v>259</v>
      </c>
      <c r="F1516" s="264">
        <v>35850</v>
      </c>
      <c r="G1516" s="263" t="s">
        <v>622</v>
      </c>
      <c r="H1516" s="263" t="s">
        <v>562</v>
      </c>
      <c r="I1516" s="260" t="s">
        <v>711</v>
      </c>
    </row>
    <row r="1517" spans="1:9" ht="18.75">
      <c r="A1517" s="262">
        <v>811001</v>
      </c>
      <c r="B1517" s="263" t="s">
        <v>2673</v>
      </c>
      <c r="C1517" s="263" t="s">
        <v>126</v>
      </c>
      <c r="D1517" s="263" t="s">
        <v>488</v>
      </c>
      <c r="E1517" s="263" t="s">
        <v>259</v>
      </c>
      <c r="F1517" s="264">
        <v>35952</v>
      </c>
      <c r="G1517" s="263" t="s">
        <v>549</v>
      </c>
      <c r="H1517" s="263" t="s">
        <v>562</v>
      </c>
      <c r="I1517" s="260" t="s">
        <v>711</v>
      </c>
    </row>
    <row r="1518" spans="1:9" ht="18.75">
      <c r="A1518" s="262">
        <v>811008</v>
      </c>
      <c r="B1518" s="263" t="s">
        <v>2678</v>
      </c>
      <c r="C1518" s="262" t="s">
        <v>101</v>
      </c>
      <c r="D1518" s="262" t="s">
        <v>2679</v>
      </c>
      <c r="E1518" s="263" t="s">
        <v>260</v>
      </c>
      <c r="F1518" s="264">
        <v>35796</v>
      </c>
      <c r="G1518" s="263" t="s">
        <v>617</v>
      </c>
      <c r="H1518" s="263" t="s">
        <v>562</v>
      </c>
      <c r="I1518" s="260" t="s">
        <v>711</v>
      </c>
    </row>
    <row r="1519" spans="1:9" ht="18.75">
      <c r="A1519" s="262">
        <v>811009</v>
      </c>
      <c r="B1519" s="263" t="s">
        <v>2680</v>
      </c>
      <c r="C1519" s="265" t="s">
        <v>77</v>
      </c>
      <c r="D1519" s="265" t="s">
        <v>2681</v>
      </c>
      <c r="E1519" s="265" t="s">
        <v>259</v>
      </c>
      <c r="F1519" s="264">
        <v>35431</v>
      </c>
      <c r="G1519" s="263" t="s">
        <v>612</v>
      </c>
      <c r="H1519" s="263" t="s">
        <v>562</v>
      </c>
      <c r="I1519" s="260" t="s">
        <v>711</v>
      </c>
    </row>
    <row r="1520" spans="1:9" ht="18.75">
      <c r="A1520" s="262">
        <v>811010</v>
      </c>
      <c r="B1520" s="263" t="s">
        <v>2682</v>
      </c>
      <c r="C1520" s="263" t="s">
        <v>118</v>
      </c>
      <c r="D1520" s="263" t="s">
        <v>701</v>
      </c>
      <c r="E1520" s="263" t="s">
        <v>259</v>
      </c>
      <c r="F1520" s="264">
        <v>35621</v>
      </c>
      <c r="G1520" s="263" t="s">
        <v>5579</v>
      </c>
      <c r="H1520" s="263" t="s">
        <v>562</v>
      </c>
      <c r="I1520" s="260" t="s">
        <v>711</v>
      </c>
    </row>
    <row r="1521" spans="1:9" ht="18.75">
      <c r="A1521" s="262">
        <v>811012</v>
      </c>
      <c r="B1521" s="263" t="s">
        <v>2684</v>
      </c>
      <c r="C1521" s="263" t="s">
        <v>444</v>
      </c>
      <c r="D1521" s="263" t="s">
        <v>1869</v>
      </c>
      <c r="E1521" s="263" t="s">
        <v>259</v>
      </c>
      <c r="F1521" s="264">
        <v>35082</v>
      </c>
      <c r="G1521" s="267" t="s">
        <v>612</v>
      </c>
      <c r="H1521" s="263" t="s">
        <v>562</v>
      </c>
      <c r="I1521" s="260" t="s">
        <v>711</v>
      </c>
    </row>
    <row r="1522" spans="1:9" ht="18.75">
      <c r="A1522" s="262">
        <v>811016</v>
      </c>
      <c r="B1522" s="263" t="s">
        <v>2688</v>
      </c>
      <c r="C1522" s="265" t="s">
        <v>82</v>
      </c>
      <c r="D1522" s="265" t="s">
        <v>333</v>
      </c>
      <c r="E1522" s="265" t="s">
        <v>259</v>
      </c>
      <c r="F1522" s="264">
        <v>36192</v>
      </c>
      <c r="G1522" s="263" t="s">
        <v>5264</v>
      </c>
      <c r="H1522" s="263" t="s">
        <v>562</v>
      </c>
      <c r="I1522" s="260" t="s">
        <v>711</v>
      </c>
    </row>
    <row r="1523" spans="1:9" ht="18.75">
      <c r="A1523" s="262">
        <v>811022</v>
      </c>
      <c r="B1523" s="263" t="s">
        <v>2697</v>
      </c>
      <c r="C1523" s="263" t="s">
        <v>109</v>
      </c>
      <c r="D1523" s="263" t="s">
        <v>1663</v>
      </c>
      <c r="E1523" s="263" t="s">
        <v>259</v>
      </c>
      <c r="F1523" s="264">
        <v>35659</v>
      </c>
      <c r="G1523" s="263" t="s">
        <v>549</v>
      </c>
      <c r="H1523" s="263" t="s">
        <v>562</v>
      </c>
      <c r="I1523" s="260" t="s">
        <v>711</v>
      </c>
    </row>
    <row r="1524" spans="1:9" ht="18.75">
      <c r="A1524" s="262">
        <v>811024</v>
      </c>
      <c r="B1524" s="263" t="s">
        <v>2699</v>
      </c>
      <c r="C1524" s="265" t="s">
        <v>79</v>
      </c>
      <c r="D1524" s="265" t="s">
        <v>338</v>
      </c>
      <c r="E1524" s="265" t="s">
        <v>259</v>
      </c>
      <c r="F1524" s="264">
        <v>35796</v>
      </c>
      <c r="G1524" s="263" t="s">
        <v>5583</v>
      </c>
      <c r="H1524" s="263" t="s">
        <v>562</v>
      </c>
      <c r="I1524" s="260" t="s">
        <v>711</v>
      </c>
    </row>
    <row r="1525" spans="1:9" ht="18.75">
      <c r="A1525" s="262">
        <v>811026</v>
      </c>
      <c r="B1525" s="263" t="s">
        <v>2701</v>
      </c>
      <c r="C1525" s="263" t="s">
        <v>76</v>
      </c>
      <c r="D1525" s="263" t="s">
        <v>451</v>
      </c>
      <c r="E1525" s="263" t="s">
        <v>259</v>
      </c>
      <c r="F1525" s="264">
        <v>31748</v>
      </c>
      <c r="G1525" s="263" t="s">
        <v>5584</v>
      </c>
      <c r="H1525" s="263" t="s">
        <v>562</v>
      </c>
      <c r="I1525" s="260" t="s">
        <v>711</v>
      </c>
    </row>
    <row r="1526" spans="1:9" ht="18.75">
      <c r="A1526" s="262">
        <v>811027</v>
      </c>
      <c r="B1526" s="263" t="s">
        <v>2702</v>
      </c>
      <c r="C1526" s="263" t="s">
        <v>118</v>
      </c>
      <c r="D1526" s="263" t="s">
        <v>2703</v>
      </c>
      <c r="E1526" s="263" t="s">
        <v>259</v>
      </c>
      <c r="F1526" s="264">
        <v>35963</v>
      </c>
      <c r="G1526" s="263" t="s">
        <v>551</v>
      </c>
      <c r="H1526" s="263" t="s">
        <v>562</v>
      </c>
      <c r="I1526" s="260" t="s">
        <v>711</v>
      </c>
    </row>
    <row r="1527" spans="1:9" ht="18.75">
      <c r="A1527" s="262">
        <v>811029</v>
      </c>
      <c r="B1527" s="263" t="s">
        <v>2705</v>
      </c>
      <c r="C1527" s="263" t="s">
        <v>81</v>
      </c>
      <c r="D1527" s="263" t="s">
        <v>1925</v>
      </c>
      <c r="E1527" s="263" t="s">
        <v>259</v>
      </c>
      <c r="F1527" s="264">
        <v>36185</v>
      </c>
      <c r="G1527" s="263" t="s">
        <v>617</v>
      </c>
      <c r="H1527" s="263" t="s">
        <v>562</v>
      </c>
      <c r="I1527" s="260" t="s">
        <v>711</v>
      </c>
    </row>
    <row r="1528" spans="1:9" ht="18.75">
      <c r="A1528" s="262">
        <v>811032</v>
      </c>
      <c r="B1528" s="263" t="s">
        <v>2706</v>
      </c>
      <c r="C1528" s="263" t="s">
        <v>229</v>
      </c>
      <c r="D1528" s="263" t="s">
        <v>1151</v>
      </c>
      <c r="E1528" s="263" t="s">
        <v>260</v>
      </c>
      <c r="F1528" s="264">
        <v>34335</v>
      </c>
      <c r="G1528" s="263" t="s">
        <v>571</v>
      </c>
      <c r="H1528" s="263" t="s">
        <v>562</v>
      </c>
      <c r="I1528" s="260" t="s">
        <v>711</v>
      </c>
    </row>
    <row r="1529" spans="1:9" ht="18.75">
      <c r="A1529" s="262">
        <v>811033</v>
      </c>
      <c r="B1529" s="263" t="s">
        <v>2707</v>
      </c>
      <c r="C1529" s="265" t="s">
        <v>229</v>
      </c>
      <c r="D1529" s="265" t="s">
        <v>827</v>
      </c>
      <c r="E1529" s="265" t="s">
        <v>259</v>
      </c>
      <c r="F1529" s="264">
        <v>35247</v>
      </c>
      <c r="G1529" s="263" t="s">
        <v>573</v>
      </c>
      <c r="H1529" s="263" t="s">
        <v>562</v>
      </c>
      <c r="I1529" s="260" t="s">
        <v>711</v>
      </c>
    </row>
    <row r="1530" spans="1:9" ht="18.75">
      <c r="A1530" s="262">
        <v>811034</v>
      </c>
      <c r="B1530" s="263" t="s">
        <v>2708</v>
      </c>
      <c r="C1530" s="265" t="s">
        <v>129</v>
      </c>
      <c r="D1530" s="265" t="s">
        <v>349</v>
      </c>
      <c r="E1530" s="265" t="s">
        <v>259</v>
      </c>
      <c r="F1530" s="264">
        <v>36161</v>
      </c>
      <c r="G1530" s="263" t="s">
        <v>5408</v>
      </c>
      <c r="H1530" s="263" t="s">
        <v>562</v>
      </c>
      <c r="I1530" s="260" t="s">
        <v>711</v>
      </c>
    </row>
    <row r="1531" spans="1:9" ht="18.75">
      <c r="A1531" s="262">
        <v>811035</v>
      </c>
      <c r="B1531" s="263" t="s">
        <v>2709</v>
      </c>
      <c r="C1531" s="263" t="s">
        <v>1161</v>
      </c>
      <c r="D1531" s="263" t="s">
        <v>950</v>
      </c>
      <c r="E1531" s="263" t="s">
        <v>259</v>
      </c>
      <c r="F1531" s="264" t="s">
        <v>5586</v>
      </c>
      <c r="G1531" s="263" t="s">
        <v>5415</v>
      </c>
      <c r="H1531" s="263" t="s">
        <v>562</v>
      </c>
      <c r="I1531" s="260" t="s">
        <v>711</v>
      </c>
    </row>
    <row r="1532" spans="1:9" ht="18.75">
      <c r="A1532" s="262">
        <v>811037</v>
      </c>
      <c r="B1532" s="263" t="s">
        <v>2711</v>
      </c>
      <c r="C1532" s="263" t="s">
        <v>2364</v>
      </c>
      <c r="D1532" s="263" t="s">
        <v>330</v>
      </c>
      <c r="E1532" s="263" t="s">
        <v>260</v>
      </c>
      <c r="F1532" s="266"/>
      <c r="G1532" s="266"/>
      <c r="H1532" s="263" t="s">
        <v>562</v>
      </c>
      <c r="I1532" s="260" t="s">
        <v>711</v>
      </c>
    </row>
    <row r="1533" spans="1:9" ht="18.75">
      <c r="A1533" s="262">
        <v>811038</v>
      </c>
      <c r="B1533" s="263" t="s">
        <v>2712</v>
      </c>
      <c r="C1533" s="263" t="s">
        <v>85</v>
      </c>
      <c r="D1533" s="263" t="s">
        <v>1105</v>
      </c>
      <c r="E1533" s="263" t="s">
        <v>260</v>
      </c>
      <c r="F1533" s="264">
        <v>28914</v>
      </c>
      <c r="G1533" s="263" t="s">
        <v>612</v>
      </c>
      <c r="H1533" s="263" t="s">
        <v>562</v>
      </c>
      <c r="I1533" s="260" t="s">
        <v>711</v>
      </c>
    </row>
    <row r="1534" spans="1:9" ht="18.75">
      <c r="A1534" s="262">
        <v>811040</v>
      </c>
      <c r="B1534" s="263" t="s">
        <v>2713</v>
      </c>
      <c r="C1534" s="265" t="s">
        <v>511</v>
      </c>
      <c r="D1534" s="265" t="s">
        <v>779</v>
      </c>
      <c r="E1534" s="265" t="s">
        <v>260</v>
      </c>
      <c r="F1534" s="266">
        <v>34700</v>
      </c>
      <c r="G1534" s="266" t="s">
        <v>5587</v>
      </c>
      <c r="H1534" s="263" t="s">
        <v>562</v>
      </c>
      <c r="I1534" s="260" t="s">
        <v>711</v>
      </c>
    </row>
    <row r="1535" spans="1:9" ht="18.75">
      <c r="A1535" s="262">
        <v>811044</v>
      </c>
      <c r="B1535" s="263" t="s">
        <v>2714</v>
      </c>
      <c r="C1535" s="265" t="s">
        <v>703</v>
      </c>
      <c r="D1535" s="265" t="s">
        <v>452</v>
      </c>
      <c r="E1535" s="265" t="s">
        <v>260</v>
      </c>
      <c r="F1535" s="264">
        <v>32361</v>
      </c>
      <c r="G1535" s="263" t="s">
        <v>549</v>
      </c>
      <c r="H1535" s="263" t="s">
        <v>562</v>
      </c>
      <c r="I1535" s="260" t="s">
        <v>711</v>
      </c>
    </row>
    <row r="1536" spans="1:9" ht="18.75">
      <c r="A1536" s="262">
        <v>811048</v>
      </c>
      <c r="B1536" s="263" t="s">
        <v>2718</v>
      </c>
      <c r="C1536" s="263" t="s">
        <v>2104</v>
      </c>
      <c r="D1536" s="263" t="s">
        <v>2719</v>
      </c>
      <c r="E1536" s="263" t="s">
        <v>260</v>
      </c>
      <c r="F1536" s="264">
        <v>35800</v>
      </c>
      <c r="G1536" s="263" t="s">
        <v>612</v>
      </c>
      <c r="H1536" s="263" t="s">
        <v>562</v>
      </c>
      <c r="I1536" s="260" t="s">
        <v>711</v>
      </c>
    </row>
    <row r="1537" spans="1:21" ht="18.75">
      <c r="A1537" s="262">
        <v>811049</v>
      </c>
      <c r="B1537" s="263" t="s">
        <v>2720</v>
      </c>
      <c r="C1537" s="263" t="s">
        <v>133</v>
      </c>
      <c r="D1537" s="266" t="s">
        <v>1506</v>
      </c>
      <c r="E1537" s="263" t="s">
        <v>259</v>
      </c>
      <c r="F1537" s="264">
        <v>33637</v>
      </c>
      <c r="G1537" s="263" t="s">
        <v>565</v>
      </c>
      <c r="H1537" s="263" t="s">
        <v>562</v>
      </c>
      <c r="I1537" s="260" t="s">
        <v>711</v>
      </c>
    </row>
    <row r="1538" spans="1:21" ht="18.75">
      <c r="A1538" s="262">
        <v>811051</v>
      </c>
      <c r="B1538" s="263" t="s">
        <v>2721</v>
      </c>
      <c r="C1538" s="263" t="s">
        <v>79</v>
      </c>
      <c r="D1538" s="263" t="s">
        <v>482</v>
      </c>
      <c r="E1538" s="263" t="s">
        <v>259</v>
      </c>
      <c r="F1538" s="264"/>
      <c r="G1538" s="263"/>
      <c r="H1538" s="263" t="s">
        <v>562</v>
      </c>
      <c r="I1538" s="260" t="s">
        <v>711</v>
      </c>
    </row>
    <row r="1539" spans="1:21" ht="18.75">
      <c r="A1539" s="262">
        <v>811053</v>
      </c>
      <c r="B1539" s="263" t="s">
        <v>2722</v>
      </c>
      <c r="C1539" s="263" t="s">
        <v>2723</v>
      </c>
      <c r="D1539" s="263" t="s">
        <v>2033</v>
      </c>
      <c r="E1539" s="265" t="s">
        <v>259</v>
      </c>
      <c r="F1539" s="264">
        <v>32429</v>
      </c>
      <c r="G1539" s="263" t="s">
        <v>5590</v>
      </c>
      <c r="H1539" s="263" t="s">
        <v>673</v>
      </c>
      <c r="I1539" s="260" t="s">
        <v>711</v>
      </c>
    </row>
    <row r="1540" spans="1:21" ht="18.75">
      <c r="A1540" s="262">
        <v>811058</v>
      </c>
      <c r="B1540" s="263" t="s">
        <v>2727</v>
      </c>
      <c r="C1540" s="263" t="s">
        <v>79</v>
      </c>
      <c r="D1540" s="263" t="s">
        <v>2728</v>
      </c>
      <c r="E1540" s="263" t="s">
        <v>260</v>
      </c>
      <c r="F1540" s="264">
        <v>34014</v>
      </c>
      <c r="G1540" s="263" t="s">
        <v>549</v>
      </c>
      <c r="H1540" s="263" t="s">
        <v>562</v>
      </c>
      <c r="I1540" s="260" t="s">
        <v>711</v>
      </c>
      <c r="S1540" s="260">
        <v>4448</v>
      </c>
      <c r="T1540" s="261">
        <v>43828</v>
      </c>
      <c r="U1540" s="260">
        <v>15000</v>
      </c>
    </row>
    <row r="1541" spans="1:21" ht="18.75">
      <c r="A1541" s="262">
        <v>811070</v>
      </c>
      <c r="B1541" s="263" t="s">
        <v>2738</v>
      </c>
      <c r="C1541" s="263" t="s">
        <v>1133</v>
      </c>
      <c r="D1541" s="263" t="s">
        <v>381</v>
      </c>
      <c r="E1541" s="263" t="s">
        <v>260</v>
      </c>
      <c r="F1541" s="264">
        <v>35328</v>
      </c>
      <c r="G1541" s="263" t="s">
        <v>612</v>
      </c>
      <c r="H1541" s="263" t="s">
        <v>562</v>
      </c>
      <c r="I1541" s="260" t="s">
        <v>711</v>
      </c>
    </row>
    <row r="1542" spans="1:21" ht="18.75">
      <c r="A1542" s="262">
        <v>811075</v>
      </c>
      <c r="B1542" s="263" t="s">
        <v>2744</v>
      </c>
      <c r="C1542" s="265" t="s">
        <v>2745</v>
      </c>
      <c r="D1542" s="265" t="s">
        <v>1692</v>
      </c>
      <c r="E1542" s="265" t="s">
        <v>260</v>
      </c>
      <c r="F1542" s="266">
        <v>31388</v>
      </c>
      <c r="G1542" s="263" t="s">
        <v>645</v>
      </c>
      <c r="H1542" s="263" t="s">
        <v>562</v>
      </c>
      <c r="I1542" s="260" t="s">
        <v>711</v>
      </c>
    </row>
    <row r="1543" spans="1:21" ht="18.75">
      <c r="A1543" s="262">
        <v>811083</v>
      </c>
      <c r="B1543" s="263" t="s">
        <v>2751</v>
      </c>
      <c r="C1543" s="263" t="s">
        <v>102</v>
      </c>
      <c r="D1543" s="263" t="s">
        <v>417</v>
      </c>
      <c r="E1543" s="263" t="s">
        <v>259</v>
      </c>
      <c r="F1543" s="264">
        <v>36130</v>
      </c>
      <c r="G1543" s="263" t="s">
        <v>549</v>
      </c>
      <c r="H1543" s="263" t="s">
        <v>562</v>
      </c>
      <c r="I1543" s="260" t="s">
        <v>711</v>
      </c>
    </row>
    <row r="1544" spans="1:21" ht="18.75">
      <c r="A1544" s="262">
        <v>811085</v>
      </c>
      <c r="B1544" s="263" t="s">
        <v>2754</v>
      </c>
      <c r="C1544" s="263" t="s">
        <v>215</v>
      </c>
      <c r="D1544" s="263" t="s">
        <v>333</v>
      </c>
      <c r="E1544" s="263" t="s">
        <v>259</v>
      </c>
      <c r="F1544" s="264">
        <v>32098</v>
      </c>
      <c r="G1544" s="263" t="s">
        <v>549</v>
      </c>
      <c r="H1544" s="263" t="s">
        <v>673</v>
      </c>
      <c r="I1544" s="260" t="s">
        <v>711</v>
      </c>
    </row>
    <row r="1545" spans="1:21" ht="18.75">
      <c r="A1545" s="262">
        <v>811086</v>
      </c>
      <c r="B1545" s="263" t="s">
        <v>2755</v>
      </c>
      <c r="C1545" s="263" t="s">
        <v>95</v>
      </c>
      <c r="D1545" s="263" t="s">
        <v>509</v>
      </c>
      <c r="E1545" s="263" t="s">
        <v>260</v>
      </c>
      <c r="F1545" s="264">
        <v>35451</v>
      </c>
      <c r="G1545" s="263" t="s">
        <v>618</v>
      </c>
      <c r="H1545" s="263" t="s">
        <v>562</v>
      </c>
      <c r="I1545" s="260" t="s">
        <v>711</v>
      </c>
    </row>
    <row r="1546" spans="1:21" ht="18.75">
      <c r="A1546" s="262">
        <v>811092</v>
      </c>
      <c r="B1546" s="263" t="s">
        <v>2758</v>
      </c>
      <c r="C1546" s="263" t="s">
        <v>126</v>
      </c>
      <c r="D1546" s="263" t="s">
        <v>1018</v>
      </c>
      <c r="E1546" s="263" t="s">
        <v>260</v>
      </c>
      <c r="F1546" s="264">
        <v>35979</v>
      </c>
      <c r="G1546" s="263" t="s">
        <v>5426</v>
      </c>
      <c r="H1546" s="263" t="s">
        <v>562</v>
      </c>
      <c r="I1546" s="260" t="s">
        <v>711</v>
      </c>
    </row>
    <row r="1547" spans="1:21" ht="18.75">
      <c r="A1547" s="262">
        <v>811093</v>
      </c>
      <c r="B1547" s="263" t="s">
        <v>2759</v>
      </c>
      <c r="C1547" s="263" t="s">
        <v>104</v>
      </c>
      <c r="D1547" s="263" t="s">
        <v>370</v>
      </c>
      <c r="E1547" s="263" t="s">
        <v>260</v>
      </c>
      <c r="F1547" s="264">
        <v>36161</v>
      </c>
      <c r="G1547" s="263" t="s">
        <v>613</v>
      </c>
      <c r="H1547" s="263" t="s">
        <v>562</v>
      </c>
      <c r="I1547" s="260" t="s">
        <v>711</v>
      </c>
    </row>
    <row r="1548" spans="1:21" ht="18.75">
      <c r="A1548" s="262">
        <v>811099</v>
      </c>
      <c r="B1548" s="263" t="s">
        <v>2765</v>
      </c>
      <c r="C1548" s="265" t="s">
        <v>91</v>
      </c>
      <c r="D1548" s="265" t="s">
        <v>2631</v>
      </c>
      <c r="E1548" s="265" t="s">
        <v>259</v>
      </c>
      <c r="F1548" s="266" t="s">
        <v>5594</v>
      </c>
      <c r="G1548" s="263" t="s">
        <v>5595</v>
      </c>
      <c r="H1548" s="263" t="s">
        <v>562</v>
      </c>
      <c r="I1548" s="260" t="s">
        <v>711</v>
      </c>
    </row>
    <row r="1549" spans="1:21" ht="18.75">
      <c r="A1549" s="262">
        <v>811100</v>
      </c>
      <c r="B1549" s="263" t="s">
        <v>2766</v>
      </c>
      <c r="C1549" s="263" t="s">
        <v>101</v>
      </c>
      <c r="D1549" s="263" t="s">
        <v>858</v>
      </c>
      <c r="E1549" s="263" t="s">
        <v>260</v>
      </c>
      <c r="F1549" s="264">
        <v>32280</v>
      </c>
      <c r="G1549" s="263" t="s">
        <v>569</v>
      </c>
      <c r="H1549" s="263" t="s">
        <v>562</v>
      </c>
      <c r="I1549" s="260" t="s">
        <v>711</v>
      </c>
    </row>
    <row r="1550" spans="1:21" ht="18.75">
      <c r="A1550" s="262">
        <v>811104</v>
      </c>
      <c r="B1550" s="263" t="s">
        <v>2771</v>
      </c>
      <c r="C1550" s="265" t="s">
        <v>78</v>
      </c>
      <c r="D1550" s="265" t="s">
        <v>948</v>
      </c>
      <c r="E1550" s="265" t="s">
        <v>260</v>
      </c>
      <c r="F1550" s="264">
        <v>33711</v>
      </c>
      <c r="G1550" s="263" t="s">
        <v>661</v>
      </c>
      <c r="H1550" s="263" t="s">
        <v>562</v>
      </c>
      <c r="I1550" s="260" t="s">
        <v>711</v>
      </c>
      <c r="S1550" s="260">
        <v>37</v>
      </c>
      <c r="T1550" s="261">
        <v>43836</v>
      </c>
      <c r="U1550" s="260">
        <v>13000</v>
      </c>
    </row>
    <row r="1551" spans="1:21" ht="18.75">
      <c r="A1551" s="262">
        <v>811106</v>
      </c>
      <c r="B1551" s="263" t="s">
        <v>2772</v>
      </c>
      <c r="C1551" s="263" t="s">
        <v>2773</v>
      </c>
      <c r="D1551" s="263" t="s">
        <v>422</v>
      </c>
      <c r="E1551" s="263" t="s">
        <v>260</v>
      </c>
      <c r="F1551" s="264">
        <v>32521</v>
      </c>
      <c r="G1551" s="263" t="s">
        <v>549</v>
      </c>
      <c r="H1551" s="263" t="s">
        <v>673</v>
      </c>
      <c r="I1551" s="260" t="s">
        <v>711</v>
      </c>
      <c r="S1551" s="260">
        <v>4548</v>
      </c>
      <c r="T1551" s="261">
        <v>43830</v>
      </c>
      <c r="U1551" s="260">
        <v>10000</v>
      </c>
    </row>
    <row r="1552" spans="1:21" ht="18.75">
      <c r="A1552" s="262">
        <v>811111</v>
      </c>
      <c r="B1552" s="263" t="s">
        <v>2778</v>
      </c>
      <c r="C1552" s="263" t="s">
        <v>99</v>
      </c>
      <c r="D1552" s="263" t="s">
        <v>452</v>
      </c>
      <c r="E1552" s="263" t="s">
        <v>260</v>
      </c>
      <c r="F1552" s="264">
        <v>33613</v>
      </c>
      <c r="G1552" s="263" t="s">
        <v>5597</v>
      </c>
      <c r="H1552" s="263" t="s">
        <v>562</v>
      </c>
      <c r="I1552" s="260" t="s">
        <v>711</v>
      </c>
    </row>
    <row r="1553" spans="1:21" ht="18.75">
      <c r="A1553" s="262">
        <v>811118</v>
      </c>
      <c r="B1553" s="263" t="s">
        <v>2784</v>
      </c>
      <c r="C1553" s="263" t="s">
        <v>2785</v>
      </c>
      <c r="D1553" s="263" t="s">
        <v>439</v>
      </c>
      <c r="E1553" s="263" t="s">
        <v>260</v>
      </c>
      <c r="F1553" s="264">
        <v>35796</v>
      </c>
      <c r="G1553" s="263" t="s">
        <v>549</v>
      </c>
      <c r="H1553" s="263" t="s">
        <v>562</v>
      </c>
      <c r="I1553" s="260" t="s">
        <v>711</v>
      </c>
    </row>
    <row r="1554" spans="1:21" ht="18.75">
      <c r="A1554" s="262">
        <v>811119</v>
      </c>
      <c r="B1554" s="263" t="s">
        <v>2786</v>
      </c>
      <c r="C1554" s="265" t="s">
        <v>513</v>
      </c>
      <c r="D1554" s="265" t="s">
        <v>797</v>
      </c>
      <c r="E1554" s="265" t="s">
        <v>260</v>
      </c>
      <c r="F1554" s="264">
        <v>36234</v>
      </c>
      <c r="G1554" s="263" t="s">
        <v>625</v>
      </c>
      <c r="H1554" s="263" t="s">
        <v>562</v>
      </c>
      <c r="I1554" s="260" t="s">
        <v>711</v>
      </c>
    </row>
    <row r="1555" spans="1:21" ht="18.75">
      <c r="A1555" s="262">
        <v>811123</v>
      </c>
      <c r="B1555" s="263" t="s">
        <v>2791</v>
      </c>
      <c r="C1555" s="263" t="s">
        <v>593</v>
      </c>
      <c r="D1555" s="263" t="s">
        <v>422</v>
      </c>
      <c r="E1555" s="263" t="s">
        <v>260</v>
      </c>
      <c r="F1555" s="264">
        <v>34189</v>
      </c>
      <c r="G1555" s="263" t="s">
        <v>571</v>
      </c>
      <c r="H1555" s="263" t="s">
        <v>562</v>
      </c>
      <c r="I1555" s="260" t="s">
        <v>711</v>
      </c>
    </row>
    <row r="1556" spans="1:21" ht="18.75">
      <c r="A1556" s="262">
        <v>811128</v>
      </c>
      <c r="B1556" s="263" t="s">
        <v>2798</v>
      </c>
      <c r="C1556" s="263" t="s">
        <v>587</v>
      </c>
      <c r="D1556" s="263" t="s">
        <v>2412</v>
      </c>
      <c r="E1556" s="263" t="s">
        <v>260</v>
      </c>
      <c r="F1556" s="264">
        <v>32709</v>
      </c>
      <c r="G1556" s="263" t="s">
        <v>549</v>
      </c>
      <c r="H1556" s="263" t="s">
        <v>562</v>
      </c>
      <c r="I1556" s="260" t="s">
        <v>711</v>
      </c>
    </row>
    <row r="1557" spans="1:21" ht="18.75">
      <c r="A1557" s="262">
        <v>811132</v>
      </c>
      <c r="B1557" s="263" t="s">
        <v>2802</v>
      </c>
      <c r="C1557" s="263" t="s">
        <v>1977</v>
      </c>
      <c r="D1557" s="263" t="s">
        <v>994</v>
      </c>
      <c r="E1557" s="263" t="s">
        <v>260</v>
      </c>
      <c r="F1557" s="264">
        <v>35674</v>
      </c>
      <c r="G1557" s="263" t="s">
        <v>5602</v>
      </c>
      <c r="H1557" s="263" t="s">
        <v>562</v>
      </c>
      <c r="I1557" s="260" t="s">
        <v>711</v>
      </c>
    </row>
    <row r="1558" spans="1:21" ht="18.75">
      <c r="A1558" s="262">
        <v>811137</v>
      </c>
      <c r="B1558" s="263" t="s">
        <v>2807</v>
      </c>
      <c r="C1558" s="265" t="s">
        <v>737</v>
      </c>
      <c r="D1558" s="265" t="s">
        <v>381</v>
      </c>
      <c r="E1558" s="265" t="s">
        <v>260</v>
      </c>
      <c r="F1558" s="264">
        <v>35458</v>
      </c>
      <c r="G1558" s="263" t="s">
        <v>549</v>
      </c>
      <c r="H1558" s="263" t="s">
        <v>562</v>
      </c>
      <c r="I1558" s="260" t="s">
        <v>711</v>
      </c>
      <c r="S1558" s="260">
        <v>365</v>
      </c>
      <c r="T1558" s="261">
        <v>43846</v>
      </c>
      <c r="U1558" s="260">
        <v>3000</v>
      </c>
    </row>
    <row r="1559" spans="1:21" ht="18.75">
      <c r="A1559" s="262">
        <v>811138</v>
      </c>
      <c r="B1559" s="263" t="s">
        <v>2808</v>
      </c>
      <c r="C1559" s="263" t="s">
        <v>88</v>
      </c>
      <c r="D1559" s="263" t="s">
        <v>2809</v>
      </c>
      <c r="E1559" s="263" t="s">
        <v>260</v>
      </c>
      <c r="F1559" s="264">
        <v>35646</v>
      </c>
      <c r="G1559" s="263" t="s">
        <v>549</v>
      </c>
      <c r="H1559" s="263" t="s">
        <v>562</v>
      </c>
      <c r="I1559" s="260" t="s">
        <v>711</v>
      </c>
    </row>
    <row r="1560" spans="1:21" ht="18.75">
      <c r="A1560" s="262">
        <v>811140</v>
      </c>
      <c r="B1560" s="263" t="s">
        <v>2810</v>
      </c>
      <c r="C1560" s="265" t="s">
        <v>198</v>
      </c>
      <c r="D1560" s="265" t="s">
        <v>379</v>
      </c>
      <c r="E1560" s="265" t="s">
        <v>260</v>
      </c>
      <c r="F1560" s="264"/>
      <c r="G1560" s="263"/>
      <c r="H1560" s="263" t="s">
        <v>562</v>
      </c>
      <c r="I1560" s="260" t="s">
        <v>711</v>
      </c>
    </row>
    <row r="1561" spans="1:21" ht="18.75">
      <c r="A1561" s="262">
        <v>811146</v>
      </c>
      <c r="B1561" s="263" t="s">
        <v>2815</v>
      </c>
      <c r="C1561" s="263" t="s">
        <v>82</v>
      </c>
      <c r="D1561" s="263" t="s">
        <v>761</v>
      </c>
      <c r="E1561" s="263" t="s">
        <v>260</v>
      </c>
      <c r="F1561" s="264">
        <v>26595</v>
      </c>
      <c r="G1561" s="263" t="s">
        <v>5604</v>
      </c>
      <c r="H1561" s="263" t="s">
        <v>562</v>
      </c>
      <c r="I1561" s="260" t="s">
        <v>711</v>
      </c>
    </row>
    <row r="1562" spans="1:21" ht="18.75">
      <c r="A1562" s="262">
        <v>811148</v>
      </c>
      <c r="B1562" s="263" t="s">
        <v>2818</v>
      </c>
      <c r="C1562" s="263" t="s">
        <v>114</v>
      </c>
      <c r="D1562" s="263" t="s">
        <v>2819</v>
      </c>
      <c r="E1562" s="263" t="s">
        <v>260</v>
      </c>
      <c r="F1562" s="264">
        <v>35105</v>
      </c>
      <c r="G1562" s="263" t="s">
        <v>551</v>
      </c>
      <c r="H1562" s="263" t="s">
        <v>562</v>
      </c>
      <c r="I1562" s="260" t="s">
        <v>711</v>
      </c>
    </row>
    <row r="1563" spans="1:21" ht="18.75">
      <c r="A1563" s="262">
        <v>811149</v>
      </c>
      <c r="B1563" s="263" t="s">
        <v>2820</v>
      </c>
      <c r="C1563" s="265" t="s">
        <v>133</v>
      </c>
      <c r="D1563" s="265" t="s">
        <v>538</v>
      </c>
      <c r="E1563" s="265" t="s">
        <v>259</v>
      </c>
      <c r="F1563" s="264">
        <v>35796</v>
      </c>
      <c r="G1563" s="263" t="s">
        <v>625</v>
      </c>
      <c r="H1563" s="263" t="s">
        <v>562</v>
      </c>
      <c r="I1563" s="260" t="s">
        <v>711</v>
      </c>
    </row>
    <row r="1564" spans="1:21" ht="18.75">
      <c r="A1564" s="262">
        <v>811154</v>
      </c>
      <c r="B1564" s="263" t="s">
        <v>2822</v>
      </c>
      <c r="C1564" s="265" t="s">
        <v>2823</v>
      </c>
      <c r="D1564" s="265" t="s">
        <v>2824</v>
      </c>
      <c r="E1564" s="265" t="s">
        <v>260</v>
      </c>
      <c r="F1564" s="264">
        <v>33419</v>
      </c>
      <c r="G1564" s="263" t="s">
        <v>612</v>
      </c>
      <c r="H1564" s="263" t="s">
        <v>562</v>
      </c>
      <c r="I1564" s="260" t="s">
        <v>711</v>
      </c>
    </row>
    <row r="1565" spans="1:21" ht="18.75">
      <c r="A1565" s="262">
        <v>811161</v>
      </c>
      <c r="B1565" s="263" t="s">
        <v>2830</v>
      </c>
      <c r="C1565" s="265" t="s">
        <v>118</v>
      </c>
      <c r="D1565" s="265" t="s">
        <v>1162</v>
      </c>
      <c r="E1565" s="265" t="s">
        <v>260</v>
      </c>
      <c r="F1565" s="264">
        <v>34492</v>
      </c>
      <c r="G1565" s="263" t="s">
        <v>612</v>
      </c>
      <c r="H1565" s="263" t="s">
        <v>562</v>
      </c>
      <c r="I1565" s="260" t="s">
        <v>711</v>
      </c>
    </row>
    <row r="1566" spans="1:21" ht="18.75">
      <c r="A1566" s="262">
        <v>811163</v>
      </c>
      <c r="B1566" s="263" t="s">
        <v>2832</v>
      </c>
      <c r="C1566" s="263" t="s">
        <v>1022</v>
      </c>
      <c r="D1566" s="263" t="s">
        <v>2833</v>
      </c>
      <c r="E1566" s="263" t="s">
        <v>260</v>
      </c>
      <c r="F1566" s="264">
        <v>31243</v>
      </c>
      <c r="G1566" s="263" t="s">
        <v>549</v>
      </c>
      <c r="H1566" s="263" t="s">
        <v>562</v>
      </c>
      <c r="I1566" s="260" t="s">
        <v>711</v>
      </c>
    </row>
    <row r="1567" spans="1:21" ht="18.75">
      <c r="A1567" s="262">
        <v>811164</v>
      </c>
      <c r="B1567" s="263" t="s">
        <v>2834</v>
      </c>
      <c r="C1567" s="263" t="s">
        <v>108</v>
      </c>
      <c r="D1567" s="263" t="s">
        <v>376</v>
      </c>
      <c r="E1567" s="263" t="s">
        <v>260</v>
      </c>
      <c r="F1567" s="264">
        <v>34595</v>
      </c>
      <c r="G1567" s="263" t="s">
        <v>549</v>
      </c>
      <c r="H1567" s="263" t="s">
        <v>562</v>
      </c>
      <c r="I1567" s="260" t="s">
        <v>711</v>
      </c>
      <c r="S1567" s="260">
        <v>4205</v>
      </c>
      <c r="T1567" s="261">
        <v>43818</v>
      </c>
      <c r="U1567" s="260">
        <v>21500</v>
      </c>
    </row>
    <row r="1568" spans="1:21" ht="18.75">
      <c r="A1568" s="262">
        <v>811165</v>
      </c>
      <c r="B1568" s="263" t="s">
        <v>2835</v>
      </c>
      <c r="C1568" s="263" t="s">
        <v>160</v>
      </c>
      <c r="D1568" s="263" t="s">
        <v>433</v>
      </c>
      <c r="E1568" s="263" t="s">
        <v>260</v>
      </c>
      <c r="F1568" s="264">
        <v>32509</v>
      </c>
      <c r="G1568" s="263" t="s">
        <v>549</v>
      </c>
      <c r="H1568" s="263" t="s">
        <v>562</v>
      </c>
      <c r="I1568" s="260" t="s">
        <v>711</v>
      </c>
      <c r="S1568" s="260">
        <v>4551</v>
      </c>
      <c r="T1568" s="261">
        <v>43830</v>
      </c>
      <c r="U1568" s="260">
        <v>13000</v>
      </c>
    </row>
    <row r="1569" spans="1:21" ht="18.75">
      <c r="A1569" s="262">
        <v>811169</v>
      </c>
      <c r="B1569" s="263" t="s">
        <v>2837</v>
      </c>
      <c r="C1569" s="263" t="s">
        <v>2838</v>
      </c>
      <c r="D1569" s="263" t="s">
        <v>2566</v>
      </c>
      <c r="E1569" s="263" t="s">
        <v>260</v>
      </c>
      <c r="F1569" s="264">
        <v>34729</v>
      </c>
      <c r="G1569" s="263" t="s">
        <v>549</v>
      </c>
      <c r="H1569" s="263" t="s">
        <v>562</v>
      </c>
      <c r="I1569" s="260" t="s">
        <v>711</v>
      </c>
    </row>
    <row r="1570" spans="1:21" ht="18.75">
      <c r="A1570" s="262">
        <v>811174</v>
      </c>
      <c r="B1570" s="263" t="s">
        <v>2844</v>
      </c>
      <c r="C1570" s="265" t="s">
        <v>783</v>
      </c>
      <c r="D1570" s="265" t="s">
        <v>1400</v>
      </c>
      <c r="E1570" s="265" t="s">
        <v>259</v>
      </c>
      <c r="F1570" s="264">
        <v>28330</v>
      </c>
      <c r="G1570" s="263" t="s">
        <v>551</v>
      </c>
      <c r="H1570" s="263" t="s">
        <v>562</v>
      </c>
      <c r="I1570" s="260" t="s">
        <v>711</v>
      </c>
    </row>
    <row r="1571" spans="1:21" ht="18.75">
      <c r="A1571" s="269">
        <v>811176</v>
      </c>
      <c r="B1571" s="263" t="s">
        <v>2845</v>
      </c>
      <c r="C1571" s="269" t="s">
        <v>103</v>
      </c>
      <c r="D1571" s="269" t="s">
        <v>491</v>
      </c>
      <c r="E1571" s="269" t="s">
        <v>260</v>
      </c>
      <c r="F1571" s="266">
        <v>36055</v>
      </c>
      <c r="G1571" s="267" t="s">
        <v>569</v>
      </c>
      <c r="H1571" s="263" t="s">
        <v>562</v>
      </c>
      <c r="I1571" s="260" t="s">
        <v>711</v>
      </c>
    </row>
    <row r="1572" spans="1:21" ht="18.75">
      <c r="A1572" s="262">
        <v>811182</v>
      </c>
      <c r="B1572" s="263" t="s">
        <v>2850</v>
      </c>
      <c r="C1572" s="263" t="s">
        <v>162</v>
      </c>
      <c r="D1572" s="263" t="s">
        <v>336</v>
      </c>
      <c r="E1572" s="263" t="s">
        <v>260</v>
      </c>
      <c r="F1572" s="264">
        <v>35445</v>
      </c>
      <c r="G1572" s="263" t="s">
        <v>549</v>
      </c>
      <c r="H1572" s="263" t="s">
        <v>562</v>
      </c>
      <c r="I1572" s="260" t="s">
        <v>711</v>
      </c>
    </row>
    <row r="1573" spans="1:21" ht="18.75">
      <c r="A1573" s="262">
        <v>811184</v>
      </c>
      <c r="B1573" s="263" t="s">
        <v>2852</v>
      </c>
      <c r="C1573" s="265" t="s">
        <v>79</v>
      </c>
      <c r="D1573" s="265" t="s">
        <v>1420</v>
      </c>
      <c r="E1573" s="265" t="s">
        <v>260</v>
      </c>
      <c r="F1573" s="264"/>
      <c r="G1573" s="263" t="s">
        <v>573</v>
      </c>
      <c r="H1573" s="263" t="s">
        <v>562</v>
      </c>
      <c r="I1573" s="260" t="s">
        <v>711</v>
      </c>
    </row>
    <row r="1574" spans="1:21" ht="18.75">
      <c r="A1574" s="262">
        <v>811189</v>
      </c>
      <c r="B1574" s="263" t="s">
        <v>2854</v>
      </c>
      <c r="C1574" s="263" t="s">
        <v>194</v>
      </c>
      <c r="D1574" s="263" t="s">
        <v>381</v>
      </c>
      <c r="E1574" s="263" t="s">
        <v>260</v>
      </c>
      <c r="F1574" s="264">
        <v>34164</v>
      </c>
      <c r="G1574" s="263" t="s">
        <v>549</v>
      </c>
      <c r="H1574" s="263" t="s">
        <v>562</v>
      </c>
      <c r="I1574" s="260" t="s">
        <v>711</v>
      </c>
      <c r="S1574" s="260">
        <v>4198</v>
      </c>
      <c r="T1574" s="261">
        <v>43818</v>
      </c>
      <c r="U1574" s="260">
        <v>10000</v>
      </c>
    </row>
    <row r="1575" spans="1:21" ht="18.75">
      <c r="A1575" s="262">
        <v>811191</v>
      </c>
      <c r="B1575" s="263" t="s">
        <v>2855</v>
      </c>
      <c r="C1575" s="263" t="s">
        <v>836</v>
      </c>
      <c r="D1575" s="263" t="s">
        <v>377</v>
      </c>
      <c r="E1575" s="263" t="s">
        <v>259</v>
      </c>
      <c r="F1575" s="264">
        <v>29087</v>
      </c>
      <c r="G1575" s="263" t="s">
        <v>549</v>
      </c>
      <c r="H1575" s="263" t="s">
        <v>562</v>
      </c>
      <c r="I1575" s="260" t="s">
        <v>711</v>
      </c>
    </row>
    <row r="1576" spans="1:21" ht="18.75">
      <c r="A1576" s="262">
        <v>811208</v>
      </c>
      <c r="B1576" s="263" t="s">
        <v>2868</v>
      </c>
      <c r="C1576" s="265" t="s">
        <v>109</v>
      </c>
      <c r="D1576" s="265" t="s">
        <v>343</v>
      </c>
      <c r="E1576" s="265" t="s">
        <v>259</v>
      </c>
      <c r="F1576" s="264">
        <v>30527</v>
      </c>
      <c r="G1576" s="263" t="s">
        <v>549</v>
      </c>
      <c r="H1576" s="263" t="s">
        <v>562</v>
      </c>
      <c r="I1576" s="260" t="s">
        <v>711</v>
      </c>
    </row>
    <row r="1577" spans="1:21" ht="18.75">
      <c r="A1577" s="262">
        <v>811213</v>
      </c>
      <c r="B1577" s="263" t="s">
        <v>2872</v>
      </c>
      <c r="C1577" s="263" t="s">
        <v>79</v>
      </c>
      <c r="D1577" s="263" t="s">
        <v>1896</v>
      </c>
      <c r="E1577" s="263" t="s">
        <v>259</v>
      </c>
      <c r="F1577" s="264">
        <v>35122</v>
      </c>
      <c r="G1577" s="263" t="s">
        <v>549</v>
      </c>
      <c r="H1577" s="263" t="s">
        <v>562</v>
      </c>
      <c r="I1577" s="260" t="s">
        <v>711</v>
      </c>
    </row>
    <row r="1578" spans="1:21" ht="18.75">
      <c r="A1578" s="262">
        <v>811214</v>
      </c>
      <c r="B1578" s="263" t="s">
        <v>2873</v>
      </c>
      <c r="C1578" s="263" t="s">
        <v>117</v>
      </c>
      <c r="D1578" s="263" t="s">
        <v>1029</v>
      </c>
      <c r="E1578" s="263" t="s">
        <v>260</v>
      </c>
      <c r="F1578" s="264">
        <v>35445</v>
      </c>
      <c r="G1578" s="263" t="s">
        <v>549</v>
      </c>
      <c r="H1578" s="263" t="s">
        <v>562</v>
      </c>
      <c r="I1578" s="260" t="s">
        <v>711</v>
      </c>
    </row>
    <row r="1579" spans="1:21" ht="18.75">
      <c r="A1579" s="262">
        <v>811215</v>
      </c>
      <c r="B1579" s="263" t="s">
        <v>2874</v>
      </c>
      <c r="C1579" s="263" t="s">
        <v>229</v>
      </c>
      <c r="D1579" s="263" t="s">
        <v>408</v>
      </c>
      <c r="E1579" s="263" t="s">
        <v>260</v>
      </c>
      <c r="F1579" s="264">
        <v>33248</v>
      </c>
      <c r="G1579" s="263" t="s">
        <v>5248</v>
      </c>
      <c r="H1579" s="263" t="s">
        <v>562</v>
      </c>
      <c r="I1579" s="260" t="s">
        <v>711</v>
      </c>
    </row>
    <row r="1580" spans="1:21" ht="18.75">
      <c r="A1580" s="262">
        <v>811216</v>
      </c>
      <c r="B1580" s="263" t="s">
        <v>2875</v>
      </c>
      <c r="C1580" s="265" t="s">
        <v>2876</v>
      </c>
      <c r="D1580" s="265" t="s">
        <v>413</v>
      </c>
      <c r="E1580" s="265" t="s">
        <v>260</v>
      </c>
      <c r="F1580" s="264">
        <v>33044</v>
      </c>
      <c r="G1580" s="263" t="s">
        <v>5620</v>
      </c>
      <c r="H1580" s="263" t="s">
        <v>562</v>
      </c>
      <c r="I1580" s="260" t="s">
        <v>711</v>
      </c>
    </row>
    <row r="1581" spans="1:21" ht="18.75">
      <c r="A1581" s="262">
        <v>811220</v>
      </c>
      <c r="B1581" s="263" t="s">
        <v>2881</v>
      </c>
      <c r="C1581" s="263" t="s">
        <v>101</v>
      </c>
      <c r="D1581" s="263" t="s">
        <v>376</v>
      </c>
      <c r="E1581" s="263" t="s">
        <v>260</v>
      </c>
      <c r="F1581" s="264">
        <v>31778</v>
      </c>
      <c r="G1581" s="263" t="s">
        <v>549</v>
      </c>
      <c r="H1581" s="263" t="s">
        <v>562</v>
      </c>
      <c r="I1581" s="260" t="s">
        <v>711</v>
      </c>
    </row>
    <row r="1582" spans="1:21" ht="18.75">
      <c r="A1582" s="262">
        <v>811221</v>
      </c>
      <c r="B1582" s="263" t="s">
        <v>2882</v>
      </c>
      <c r="C1582" s="263" t="s">
        <v>95</v>
      </c>
      <c r="D1582" s="263" t="s">
        <v>885</v>
      </c>
      <c r="E1582" s="263" t="s">
        <v>260</v>
      </c>
      <c r="F1582" s="264">
        <v>35804</v>
      </c>
      <c r="G1582" s="263" t="s">
        <v>549</v>
      </c>
      <c r="H1582" s="263" t="s">
        <v>562</v>
      </c>
      <c r="I1582" s="260" t="s">
        <v>711</v>
      </c>
    </row>
    <row r="1583" spans="1:21" ht="18.75">
      <c r="A1583" s="262">
        <v>811222</v>
      </c>
      <c r="B1583" s="263" t="s">
        <v>2883</v>
      </c>
      <c r="C1583" s="263" t="s">
        <v>1242</v>
      </c>
      <c r="D1583" s="263" t="s">
        <v>882</v>
      </c>
      <c r="E1583" s="263" t="s">
        <v>260</v>
      </c>
      <c r="F1583" s="264">
        <v>35072</v>
      </c>
      <c r="G1583" s="263" t="s">
        <v>612</v>
      </c>
      <c r="H1583" s="263" t="s">
        <v>562</v>
      </c>
      <c r="I1583" s="260" t="s">
        <v>711</v>
      </c>
    </row>
    <row r="1584" spans="1:21" ht="18.75">
      <c r="A1584" s="262">
        <v>811231</v>
      </c>
      <c r="B1584" s="263" t="s">
        <v>2889</v>
      </c>
      <c r="C1584" s="263" t="s">
        <v>2890</v>
      </c>
      <c r="D1584" s="263" t="s">
        <v>509</v>
      </c>
      <c r="E1584" s="263" t="s">
        <v>259</v>
      </c>
      <c r="F1584" s="264">
        <v>31126</v>
      </c>
      <c r="G1584" s="263" t="s">
        <v>612</v>
      </c>
      <c r="H1584" s="263" t="s">
        <v>562</v>
      </c>
      <c r="I1584" s="260" t="s">
        <v>711</v>
      </c>
    </row>
    <row r="1585" spans="1:21" ht="18.75">
      <c r="A1585" s="262">
        <v>811234</v>
      </c>
      <c r="B1585" s="263" t="s">
        <v>2892</v>
      </c>
      <c r="C1585" s="263" t="s">
        <v>2893</v>
      </c>
      <c r="D1585" s="263" t="s">
        <v>400</v>
      </c>
      <c r="E1585" s="263" t="s">
        <v>259</v>
      </c>
      <c r="F1585" s="264">
        <v>35947</v>
      </c>
      <c r="G1585" s="263" t="s">
        <v>612</v>
      </c>
      <c r="H1585" s="263" t="s">
        <v>562</v>
      </c>
      <c r="I1585" s="260" t="s">
        <v>711</v>
      </c>
    </row>
    <row r="1586" spans="1:21" ht="18.75">
      <c r="A1586" s="262">
        <v>811236</v>
      </c>
      <c r="B1586" s="263" t="s">
        <v>2894</v>
      </c>
      <c r="C1586" s="265" t="s">
        <v>2895</v>
      </c>
      <c r="D1586" s="265" t="s">
        <v>2896</v>
      </c>
      <c r="E1586" s="265" t="s">
        <v>260</v>
      </c>
      <c r="F1586" s="264">
        <v>31950</v>
      </c>
      <c r="G1586" s="263" t="s">
        <v>612</v>
      </c>
      <c r="H1586" s="263" t="s">
        <v>562</v>
      </c>
      <c r="I1586" s="260" t="s">
        <v>711</v>
      </c>
    </row>
    <row r="1587" spans="1:21" ht="18.75">
      <c r="A1587" s="262">
        <v>811237</v>
      </c>
      <c r="B1587" s="263" t="s">
        <v>2897</v>
      </c>
      <c r="C1587" s="263" t="s">
        <v>783</v>
      </c>
      <c r="D1587" s="263" t="s">
        <v>2898</v>
      </c>
      <c r="E1587" s="263" t="s">
        <v>260</v>
      </c>
      <c r="F1587" s="264" t="s">
        <v>5624</v>
      </c>
      <c r="G1587" s="263" t="s">
        <v>549</v>
      </c>
      <c r="H1587" s="263" t="s">
        <v>562</v>
      </c>
      <c r="I1587" s="260" t="s">
        <v>711</v>
      </c>
    </row>
    <row r="1588" spans="1:21" ht="18.75">
      <c r="A1588" s="262">
        <v>811243</v>
      </c>
      <c r="B1588" s="263" t="s">
        <v>2900</v>
      </c>
      <c r="C1588" s="263" t="s">
        <v>135</v>
      </c>
      <c r="D1588" s="263" t="s">
        <v>705</v>
      </c>
      <c r="E1588" s="263" t="s">
        <v>259</v>
      </c>
      <c r="F1588" s="264">
        <v>35431</v>
      </c>
      <c r="G1588" s="263" t="s">
        <v>549</v>
      </c>
      <c r="H1588" s="263" t="s">
        <v>562</v>
      </c>
      <c r="I1588" s="260" t="s">
        <v>711</v>
      </c>
    </row>
    <row r="1589" spans="1:21" ht="18.75">
      <c r="A1589" s="262">
        <v>811252</v>
      </c>
      <c r="B1589" s="263" t="s">
        <v>2911</v>
      </c>
      <c r="C1589" s="263" t="s">
        <v>840</v>
      </c>
      <c r="D1589" s="263" t="s">
        <v>500</v>
      </c>
      <c r="E1589" s="263" t="s">
        <v>260</v>
      </c>
      <c r="F1589" s="264">
        <v>35804</v>
      </c>
      <c r="G1589" s="263" t="s">
        <v>549</v>
      </c>
      <c r="H1589" s="263" t="s">
        <v>562</v>
      </c>
      <c r="I1589" s="260" t="s">
        <v>711</v>
      </c>
    </row>
    <row r="1590" spans="1:21" ht="18.75">
      <c r="A1590" s="262">
        <v>811259</v>
      </c>
      <c r="B1590" s="263" t="s">
        <v>2917</v>
      </c>
      <c r="C1590" s="263" t="s">
        <v>2918</v>
      </c>
      <c r="D1590" s="263" t="s">
        <v>339</v>
      </c>
      <c r="E1590" s="263" t="s">
        <v>259</v>
      </c>
      <c r="F1590" s="264">
        <v>35704</v>
      </c>
      <c r="G1590" s="263" t="s">
        <v>5360</v>
      </c>
      <c r="H1590" s="263" t="s">
        <v>562</v>
      </c>
      <c r="I1590" s="260" t="s">
        <v>711</v>
      </c>
    </row>
    <row r="1591" spans="1:21" ht="18.75">
      <c r="A1591" s="262">
        <v>811262</v>
      </c>
      <c r="B1591" s="263" t="s">
        <v>2920</v>
      </c>
      <c r="C1591" s="265" t="s">
        <v>2921</v>
      </c>
      <c r="D1591" s="265" t="s">
        <v>404</v>
      </c>
      <c r="E1591" s="265" t="s">
        <v>260</v>
      </c>
      <c r="F1591" s="264">
        <v>35840</v>
      </c>
      <c r="G1591" s="263" t="s">
        <v>549</v>
      </c>
      <c r="H1591" s="263" t="s">
        <v>562</v>
      </c>
      <c r="I1591" s="260" t="s">
        <v>711</v>
      </c>
      <c r="S1591" s="260">
        <v>578</v>
      </c>
      <c r="T1591" s="261">
        <v>43860</v>
      </c>
      <c r="U1591" s="260">
        <v>10000</v>
      </c>
    </row>
    <row r="1592" spans="1:21" ht="18.75">
      <c r="A1592" s="262">
        <v>811265</v>
      </c>
      <c r="B1592" s="263" t="s">
        <v>2923</v>
      </c>
      <c r="C1592" s="263" t="s">
        <v>1248</v>
      </c>
      <c r="D1592" s="263" t="s">
        <v>334</v>
      </c>
      <c r="E1592" s="263" t="s">
        <v>259</v>
      </c>
      <c r="F1592" s="264">
        <v>35823</v>
      </c>
      <c r="G1592" s="263" t="s">
        <v>549</v>
      </c>
      <c r="H1592" s="263" t="s">
        <v>562</v>
      </c>
      <c r="I1592" s="260" t="s">
        <v>711</v>
      </c>
    </row>
    <row r="1593" spans="1:21" ht="18.75">
      <c r="A1593" s="262">
        <v>811267</v>
      </c>
      <c r="B1593" s="263" t="s">
        <v>2925</v>
      </c>
      <c r="C1593" s="265" t="s">
        <v>118</v>
      </c>
      <c r="D1593" s="265" t="s">
        <v>480</v>
      </c>
      <c r="E1593" s="265" t="s">
        <v>259</v>
      </c>
      <c r="F1593" s="264">
        <v>35434</v>
      </c>
      <c r="G1593" s="263" t="s">
        <v>5432</v>
      </c>
      <c r="H1593" s="263" t="s">
        <v>562</v>
      </c>
      <c r="I1593" s="260" t="s">
        <v>711</v>
      </c>
    </row>
    <row r="1594" spans="1:21" ht="18.75">
      <c r="A1594" s="262">
        <v>811270</v>
      </c>
      <c r="B1594" s="263" t="s">
        <v>2927</v>
      </c>
      <c r="C1594" s="263" t="s">
        <v>1595</v>
      </c>
      <c r="D1594" s="263" t="s">
        <v>1339</v>
      </c>
      <c r="E1594" s="263" t="s">
        <v>259</v>
      </c>
      <c r="F1594" s="264">
        <v>35065</v>
      </c>
      <c r="G1594" s="263" t="s">
        <v>549</v>
      </c>
      <c r="H1594" s="263" t="s">
        <v>562</v>
      </c>
      <c r="I1594" s="260" t="s">
        <v>711</v>
      </c>
    </row>
    <row r="1595" spans="1:21" ht="18.75">
      <c r="A1595" s="262">
        <v>811271</v>
      </c>
      <c r="B1595" s="263" t="s">
        <v>2928</v>
      </c>
      <c r="C1595" s="263" t="s">
        <v>2929</v>
      </c>
      <c r="D1595" s="263" t="s">
        <v>433</v>
      </c>
      <c r="E1595" s="263" t="s">
        <v>259</v>
      </c>
      <c r="F1595" s="264">
        <v>35796</v>
      </c>
      <c r="G1595" s="263" t="s">
        <v>571</v>
      </c>
      <c r="H1595" s="263" t="s">
        <v>562</v>
      </c>
      <c r="I1595" s="260" t="s">
        <v>711</v>
      </c>
    </row>
    <row r="1596" spans="1:21" ht="18.75">
      <c r="A1596" s="262">
        <v>811275</v>
      </c>
      <c r="B1596" s="263" t="s">
        <v>2933</v>
      </c>
      <c r="C1596" s="263" t="s">
        <v>2934</v>
      </c>
      <c r="D1596" s="263" t="s">
        <v>394</v>
      </c>
      <c r="E1596" s="263" t="s">
        <v>259</v>
      </c>
      <c r="F1596" s="264">
        <v>27498</v>
      </c>
      <c r="G1596" s="263" t="s">
        <v>549</v>
      </c>
      <c r="H1596" s="263" t="s">
        <v>562</v>
      </c>
      <c r="I1596" s="260" t="s">
        <v>711</v>
      </c>
    </row>
    <row r="1597" spans="1:21" ht="18.75">
      <c r="A1597" s="262">
        <v>811276</v>
      </c>
      <c r="B1597" s="263" t="s">
        <v>2935</v>
      </c>
      <c r="C1597" s="262" t="s">
        <v>95</v>
      </c>
      <c r="D1597" s="262" t="s">
        <v>336</v>
      </c>
      <c r="E1597" s="263" t="s">
        <v>259</v>
      </c>
      <c r="F1597" s="264">
        <v>35317</v>
      </c>
      <c r="G1597" s="263" t="s">
        <v>612</v>
      </c>
      <c r="H1597" s="263" t="s">
        <v>562</v>
      </c>
      <c r="I1597" s="260" t="s">
        <v>711</v>
      </c>
    </row>
    <row r="1598" spans="1:21" ht="18.75">
      <c r="A1598" s="262">
        <v>811280</v>
      </c>
      <c r="B1598" s="263" t="s">
        <v>2937</v>
      </c>
      <c r="C1598" s="263" t="s">
        <v>2938</v>
      </c>
      <c r="D1598" s="263" t="s">
        <v>347</v>
      </c>
      <c r="E1598" s="263" t="s">
        <v>259</v>
      </c>
      <c r="F1598" s="264">
        <v>36009</v>
      </c>
      <c r="G1598" s="263" t="s">
        <v>612</v>
      </c>
      <c r="H1598" s="263" t="s">
        <v>562</v>
      </c>
      <c r="I1598" s="260" t="s">
        <v>711</v>
      </c>
    </row>
    <row r="1599" spans="1:21" ht="18.75">
      <c r="A1599" s="262">
        <v>811281</v>
      </c>
      <c r="B1599" s="263" t="s">
        <v>2939</v>
      </c>
      <c r="C1599" s="263" t="s">
        <v>76</v>
      </c>
      <c r="D1599" s="263" t="s">
        <v>1162</v>
      </c>
      <c r="E1599" s="263" t="s">
        <v>259</v>
      </c>
      <c r="F1599" s="266">
        <v>35971</v>
      </c>
      <c r="G1599" s="263" t="s">
        <v>549</v>
      </c>
      <c r="H1599" s="263" t="s">
        <v>562</v>
      </c>
      <c r="I1599" s="260" t="s">
        <v>711</v>
      </c>
    </row>
    <row r="1600" spans="1:21" ht="18.75">
      <c r="A1600" s="262">
        <v>811284</v>
      </c>
      <c r="B1600" s="263" t="s">
        <v>2942</v>
      </c>
      <c r="C1600" s="265" t="s">
        <v>737</v>
      </c>
      <c r="D1600" s="265" t="s">
        <v>388</v>
      </c>
      <c r="E1600" s="265" t="s">
        <v>259</v>
      </c>
      <c r="F1600" s="264">
        <v>35092</v>
      </c>
      <c r="G1600" s="263" t="s">
        <v>5631</v>
      </c>
      <c r="H1600" s="263" t="s">
        <v>562</v>
      </c>
      <c r="I1600" s="260" t="s">
        <v>711</v>
      </c>
    </row>
    <row r="1601" spans="1:21" ht="18.75">
      <c r="A1601" s="262">
        <v>811285</v>
      </c>
      <c r="B1601" s="263" t="s">
        <v>2943</v>
      </c>
      <c r="C1601" s="263" t="s">
        <v>153</v>
      </c>
      <c r="D1601" s="263" t="s">
        <v>2944</v>
      </c>
      <c r="E1601" s="263" t="s">
        <v>259</v>
      </c>
      <c r="F1601" s="264">
        <v>35827</v>
      </c>
      <c r="G1601" s="263" t="s">
        <v>560</v>
      </c>
      <c r="H1601" s="263" t="s">
        <v>562</v>
      </c>
      <c r="I1601" s="260" t="s">
        <v>711</v>
      </c>
    </row>
    <row r="1602" spans="1:21" ht="18.75">
      <c r="A1602" s="262">
        <v>811286</v>
      </c>
      <c r="B1602" s="263" t="s">
        <v>2945</v>
      </c>
      <c r="C1602" s="265" t="s">
        <v>2946</v>
      </c>
      <c r="D1602" s="265" t="s">
        <v>328</v>
      </c>
      <c r="E1602" s="265" t="s">
        <v>260</v>
      </c>
      <c r="F1602" s="264">
        <v>33126</v>
      </c>
      <c r="G1602" s="263" t="s">
        <v>5632</v>
      </c>
      <c r="H1602" s="263" t="s">
        <v>562</v>
      </c>
      <c r="I1602" s="260" t="s">
        <v>711</v>
      </c>
    </row>
    <row r="1603" spans="1:21" ht="18.75">
      <c r="A1603" s="262">
        <v>811291</v>
      </c>
      <c r="B1603" s="263" t="s">
        <v>2949</v>
      </c>
      <c r="C1603" s="263" t="s">
        <v>1191</v>
      </c>
      <c r="D1603" s="263" t="s">
        <v>2950</v>
      </c>
      <c r="E1603" s="263" t="s">
        <v>259</v>
      </c>
      <c r="F1603" s="264">
        <v>35516</v>
      </c>
      <c r="G1603" s="263" t="s">
        <v>5270</v>
      </c>
      <c r="H1603" s="263" t="s">
        <v>562</v>
      </c>
      <c r="I1603" s="260" t="s">
        <v>711</v>
      </c>
    </row>
    <row r="1604" spans="1:21" ht="18.75">
      <c r="A1604" s="262">
        <v>811294</v>
      </c>
      <c r="B1604" s="263" t="s">
        <v>2953</v>
      </c>
      <c r="C1604" s="263" t="s">
        <v>79</v>
      </c>
      <c r="D1604" s="263" t="s">
        <v>477</v>
      </c>
      <c r="E1604" s="263" t="s">
        <v>260</v>
      </c>
      <c r="F1604" s="264">
        <v>29952</v>
      </c>
      <c r="G1604" s="263" t="s">
        <v>5239</v>
      </c>
      <c r="H1604" s="263" t="s">
        <v>562</v>
      </c>
      <c r="I1604" s="260" t="s">
        <v>711</v>
      </c>
    </row>
    <row r="1605" spans="1:21" ht="18.75">
      <c r="A1605" s="262">
        <v>811297</v>
      </c>
      <c r="B1605" s="263" t="s">
        <v>2956</v>
      </c>
      <c r="C1605" s="265" t="s">
        <v>95</v>
      </c>
      <c r="D1605" s="265" t="s">
        <v>2957</v>
      </c>
      <c r="E1605" s="265" t="s">
        <v>259</v>
      </c>
      <c r="F1605" s="264">
        <v>35553</v>
      </c>
      <c r="G1605" s="263" t="s">
        <v>5635</v>
      </c>
      <c r="H1605" s="263" t="s">
        <v>562</v>
      </c>
      <c r="I1605" s="260" t="s">
        <v>711</v>
      </c>
    </row>
    <row r="1606" spans="1:21" ht="18.75">
      <c r="A1606" s="262">
        <v>811298</v>
      </c>
      <c r="B1606" s="263" t="s">
        <v>2958</v>
      </c>
      <c r="C1606" s="265" t="s">
        <v>79</v>
      </c>
      <c r="D1606" s="265" t="s">
        <v>2959</v>
      </c>
      <c r="E1606" s="265" t="s">
        <v>260</v>
      </c>
      <c r="F1606" s="264">
        <v>32255</v>
      </c>
      <c r="G1606" s="263" t="s">
        <v>660</v>
      </c>
      <c r="H1606" s="263" t="s">
        <v>562</v>
      </c>
      <c r="I1606" s="260" t="s">
        <v>711</v>
      </c>
    </row>
    <row r="1607" spans="1:21" ht="18.75">
      <c r="A1607" s="262">
        <v>811306</v>
      </c>
      <c r="B1607" s="263" t="s">
        <v>2962</v>
      </c>
      <c r="C1607" s="263" t="s">
        <v>79</v>
      </c>
      <c r="D1607" s="263" t="s">
        <v>339</v>
      </c>
      <c r="E1607" s="263" t="s">
        <v>259</v>
      </c>
      <c r="F1607" s="264"/>
      <c r="G1607" s="263" t="s">
        <v>549</v>
      </c>
      <c r="H1607" s="263" t="s">
        <v>562</v>
      </c>
      <c r="I1607" s="260" t="s">
        <v>711</v>
      </c>
      <c r="S1607" s="260">
        <v>4304</v>
      </c>
      <c r="T1607" s="261">
        <v>43822</v>
      </c>
      <c r="U1607" s="260">
        <v>23000</v>
      </c>
    </row>
    <row r="1608" spans="1:21" ht="18.75">
      <c r="A1608" s="262">
        <v>811311</v>
      </c>
      <c r="B1608" s="263" t="s">
        <v>2965</v>
      </c>
      <c r="C1608" s="263" t="s">
        <v>2966</v>
      </c>
      <c r="D1608" s="263" t="s">
        <v>394</v>
      </c>
      <c r="E1608" s="263" t="s">
        <v>259</v>
      </c>
      <c r="F1608" s="264">
        <v>35823</v>
      </c>
      <c r="G1608" s="263" t="s">
        <v>549</v>
      </c>
      <c r="H1608" s="263" t="s">
        <v>562</v>
      </c>
      <c r="I1608" s="260" t="s">
        <v>711</v>
      </c>
    </row>
    <row r="1609" spans="1:21" ht="18.75">
      <c r="A1609" s="262">
        <v>811313</v>
      </c>
      <c r="B1609" s="263" t="s">
        <v>2967</v>
      </c>
      <c r="C1609" s="265" t="s">
        <v>112</v>
      </c>
      <c r="D1609" s="265" t="s">
        <v>330</v>
      </c>
      <c r="E1609" s="265" t="s">
        <v>259</v>
      </c>
      <c r="F1609" s="264">
        <v>35841</v>
      </c>
      <c r="G1609" s="263" t="s">
        <v>5262</v>
      </c>
      <c r="H1609" s="263" t="s">
        <v>562</v>
      </c>
      <c r="I1609" s="260" t="s">
        <v>711</v>
      </c>
    </row>
    <row r="1610" spans="1:21" ht="18.75">
      <c r="A1610" s="262">
        <v>811318</v>
      </c>
      <c r="B1610" s="263" t="s">
        <v>2972</v>
      </c>
      <c r="C1610" s="265" t="s">
        <v>79</v>
      </c>
      <c r="D1610" s="265" t="s">
        <v>2973</v>
      </c>
      <c r="E1610" s="265" t="s">
        <v>259</v>
      </c>
      <c r="F1610" s="264">
        <v>28708</v>
      </c>
      <c r="G1610" s="263" t="s">
        <v>5638</v>
      </c>
      <c r="H1610" s="263" t="s">
        <v>562</v>
      </c>
      <c r="I1610" s="260" t="s">
        <v>711</v>
      </c>
    </row>
    <row r="1611" spans="1:21" ht="18.75">
      <c r="A1611" s="262">
        <v>811320</v>
      </c>
      <c r="B1611" s="263" t="s">
        <v>2975</v>
      </c>
      <c r="C1611" s="263" t="s">
        <v>79</v>
      </c>
      <c r="D1611" s="263" t="s">
        <v>2976</v>
      </c>
      <c r="E1611" s="263" t="s">
        <v>259</v>
      </c>
      <c r="F1611" s="264" t="s">
        <v>5639</v>
      </c>
      <c r="G1611" s="263" t="s">
        <v>5318</v>
      </c>
      <c r="H1611" s="263" t="s">
        <v>562</v>
      </c>
      <c r="I1611" s="260" t="s">
        <v>711</v>
      </c>
    </row>
    <row r="1612" spans="1:21" ht="18.75">
      <c r="A1612" s="262">
        <v>811324</v>
      </c>
      <c r="B1612" s="263" t="s">
        <v>2980</v>
      </c>
      <c r="C1612" s="263" t="s">
        <v>156</v>
      </c>
      <c r="D1612" s="263" t="s">
        <v>1483</v>
      </c>
      <c r="E1612" s="263" t="s">
        <v>259</v>
      </c>
      <c r="F1612" s="264">
        <v>35774</v>
      </c>
      <c r="G1612" s="263" t="s">
        <v>549</v>
      </c>
      <c r="H1612" s="263" t="s">
        <v>562</v>
      </c>
      <c r="I1612" s="260" t="s">
        <v>711</v>
      </c>
    </row>
    <row r="1613" spans="1:21" ht="18.75">
      <c r="A1613" s="262">
        <v>811327</v>
      </c>
      <c r="B1613" s="263" t="s">
        <v>2983</v>
      </c>
      <c r="C1613" s="263" t="s">
        <v>101</v>
      </c>
      <c r="D1613" s="263" t="s">
        <v>424</v>
      </c>
      <c r="E1613" s="263" t="s">
        <v>259</v>
      </c>
      <c r="F1613" s="264">
        <v>35433</v>
      </c>
      <c r="G1613" s="263" t="s">
        <v>549</v>
      </c>
      <c r="H1613" s="263" t="s">
        <v>562</v>
      </c>
      <c r="I1613" s="260" t="s">
        <v>711</v>
      </c>
    </row>
    <row r="1614" spans="1:21" ht="18.75">
      <c r="A1614" s="262">
        <v>811328</v>
      </c>
      <c r="B1614" s="263" t="s">
        <v>2984</v>
      </c>
      <c r="C1614" s="265" t="s">
        <v>742</v>
      </c>
      <c r="D1614" s="265" t="s">
        <v>841</v>
      </c>
      <c r="E1614" s="265" t="s">
        <v>259</v>
      </c>
      <c r="F1614" s="264">
        <v>36161</v>
      </c>
      <c r="G1614" s="263" t="s">
        <v>5640</v>
      </c>
      <c r="H1614" s="263" t="s">
        <v>562</v>
      </c>
      <c r="I1614" s="260" t="s">
        <v>711</v>
      </c>
    </row>
    <row r="1615" spans="1:21" ht="18.75">
      <c r="A1615" s="262">
        <v>811330</v>
      </c>
      <c r="B1615" s="263" t="s">
        <v>2986</v>
      </c>
      <c r="C1615" s="262" t="s">
        <v>592</v>
      </c>
      <c r="D1615" s="262" t="s">
        <v>898</v>
      </c>
      <c r="E1615" s="263" t="s">
        <v>259</v>
      </c>
      <c r="F1615" s="264">
        <v>31945</v>
      </c>
      <c r="G1615" s="263" t="s">
        <v>612</v>
      </c>
      <c r="H1615" s="263" t="s">
        <v>562</v>
      </c>
      <c r="I1615" s="260" t="s">
        <v>711</v>
      </c>
    </row>
    <row r="1616" spans="1:21" ht="18.75">
      <c r="A1616" s="262">
        <v>811333</v>
      </c>
      <c r="B1616" s="263" t="s">
        <v>2989</v>
      </c>
      <c r="C1616" s="263" t="s">
        <v>103</v>
      </c>
      <c r="D1616" s="263" t="s">
        <v>345</v>
      </c>
      <c r="E1616" s="263" t="s">
        <v>259</v>
      </c>
      <c r="F1616" s="264">
        <v>34823</v>
      </c>
      <c r="G1616" s="263" t="s">
        <v>5309</v>
      </c>
      <c r="H1616" s="263" t="s">
        <v>562</v>
      </c>
      <c r="I1616" s="260" t="s">
        <v>711</v>
      </c>
    </row>
    <row r="1617" spans="1:21" ht="18.75">
      <c r="A1617" s="262">
        <v>811340</v>
      </c>
      <c r="B1617" s="263" t="s">
        <v>2995</v>
      </c>
      <c r="C1617" s="265" t="s">
        <v>118</v>
      </c>
      <c r="D1617" s="265" t="s">
        <v>465</v>
      </c>
      <c r="E1617" s="265" t="s">
        <v>259</v>
      </c>
      <c r="F1617" s="264">
        <v>35855</v>
      </c>
      <c r="G1617" s="263" t="s">
        <v>5206</v>
      </c>
      <c r="H1617" s="263" t="s">
        <v>562</v>
      </c>
      <c r="I1617" s="260" t="s">
        <v>711</v>
      </c>
    </row>
    <row r="1618" spans="1:21" ht="18.75">
      <c r="A1618" s="262">
        <v>811347</v>
      </c>
      <c r="B1618" s="263" t="s">
        <v>3000</v>
      </c>
      <c r="C1618" s="263" t="s">
        <v>3001</v>
      </c>
      <c r="D1618" s="263" t="s">
        <v>1578</v>
      </c>
      <c r="E1618" s="263" t="s">
        <v>259</v>
      </c>
      <c r="F1618" s="264"/>
      <c r="G1618" s="263" t="s">
        <v>612</v>
      </c>
      <c r="H1618" s="263" t="s">
        <v>562</v>
      </c>
      <c r="I1618" s="260" t="s">
        <v>711</v>
      </c>
    </row>
    <row r="1619" spans="1:21" ht="18.75">
      <c r="A1619" s="262">
        <v>811349</v>
      </c>
      <c r="B1619" s="263" t="s">
        <v>3003</v>
      </c>
      <c r="C1619" s="263" t="s">
        <v>1808</v>
      </c>
      <c r="D1619" s="263" t="s">
        <v>3004</v>
      </c>
      <c r="E1619" s="263" t="s">
        <v>259</v>
      </c>
      <c r="F1619" s="264">
        <v>35082</v>
      </c>
      <c r="G1619" s="263" t="s">
        <v>667</v>
      </c>
      <c r="H1619" s="263" t="s">
        <v>562</v>
      </c>
      <c r="I1619" s="260" t="s">
        <v>711</v>
      </c>
    </row>
    <row r="1620" spans="1:21" ht="18.75">
      <c r="A1620" s="262">
        <v>811352</v>
      </c>
      <c r="B1620" s="263" t="s">
        <v>3007</v>
      </c>
      <c r="C1620" s="263" t="s">
        <v>1028</v>
      </c>
      <c r="D1620" s="263" t="s">
        <v>3008</v>
      </c>
      <c r="E1620" s="263" t="s">
        <v>260</v>
      </c>
      <c r="F1620" s="264">
        <v>30317</v>
      </c>
      <c r="G1620" s="263" t="s">
        <v>5646</v>
      </c>
      <c r="H1620" s="263" t="s">
        <v>562</v>
      </c>
      <c r="I1620" s="260" t="s">
        <v>711</v>
      </c>
    </row>
    <row r="1621" spans="1:21" ht="18.75">
      <c r="A1621" s="262">
        <v>811356</v>
      </c>
      <c r="B1621" s="263" t="s">
        <v>3010</v>
      </c>
      <c r="C1621" s="263" t="s">
        <v>1537</v>
      </c>
      <c r="D1621" s="263" t="s">
        <v>375</v>
      </c>
      <c r="E1621" s="263" t="s">
        <v>260</v>
      </c>
      <c r="F1621" s="264">
        <v>35431</v>
      </c>
      <c r="G1621" s="263" t="s">
        <v>551</v>
      </c>
      <c r="H1621" s="263" t="s">
        <v>562</v>
      </c>
      <c r="I1621" s="260" t="s">
        <v>711</v>
      </c>
    </row>
    <row r="1622" spans="1:21" ht="18.75">
      <c r="A1622" s="262">
        <v>811357</v>
      </c>
      <c r="B1622" s="263" t="s">
        <v>3011</v>
      </c>
      <c r="C1622" s="263" t="s">
        <v>984</v>
      </c>
      <c r="D1622" s="263" t="s">
        <v>336</v>
      </c>
      <c r="E1622" s="263" t="s">
        <v>260</v>
      </c>
      <c r="F1622" s="264">
        <v>34700</v>
      </c>
      <c r="G1622" s="263" t="s">
        <v>569</v>
      </c>
      <c r="H1622" s="263" t="s">
        <v>562</v>
      </c>
      <c r="I1622" s="260" t="s">
        <v>711</v>
      </c>
    </row>
    <row r="1623" spans="1:21" ht="18.75">
      <c r="A1623" s="262">
        <v>811367</v>
      </c>
      <c r="B1623" s="263" t="s">
        <v>3018</v>
      </c>
      <c r="C1623" s="263" t="s">
        <v>77</v>
      </c>
      <c r="D1623" s="263" t="s">
        <v>409</v>
      </c>
      <c r="E1623" s="263" t="s">
        <v>259</v>
      </c>
      <c r="F1623" s="264">
        <v>35992</v>
      </c>
      <c r="G1623" s="263" t="s">
        <v>5647</v>
      </c>
      <c r="H1623" s="263" t="s">
        <v>562</v>
      </c>
      <c r="I1623" s="260" t="s">
        <v>711</v>
      </c>
    </row>
    <row r="1624" spans="1:21" ht="18.75">
      <c r="A1624" s="262">
        <v>811368</v>
      </c>
      <c r="B1624" s="263" t="s">
        <v>3019</v>
      </c>
      <c r="C1624" s="263" t="s">
        <v>140</v>
      </c>
      <c r="D1624" s="263" t="s">
        <v>3020</v>
      </c>
      <c r="E1624" s="263" t="s">
        <v>260</v>
      </c>
      <c r="F1624" s="264">
        <v>34856</v>
      </c>
      <c r="G1624" s="263" t="s">
        <v>549</v>
      </c>
      <c r="H1624" s="263" t="s">
        <v>562</v>
      </c>
      <c r="I1624" s="260" t="s">
        <v>711</v>
      </c>
    </row>
    <row r="1625" spans="1:21" ht="18.75">
      <c r="A1625" s="262">
        <v>811370</v>
      </c>
      <c r="B1625" s="263" t="s">
        <v>3022</v>
      </c>
      <c r="C1625" s="265" t="s">
        <v>3023</v>
      </c>
      <c r="D1625" s="265" t="s">
        <v>338</v>
      </c>
      <c r="E1625" s="265" t="s">
        <v>259</v>
      </c>
      <c r="F1625" s="264">
        <v>35207</v>
      </c>
      <c r="G1625" s="263" t="s">
        <v>5251</v>
      </c>
      <c r="H1625" s="263" t="s">
        <v>562</v>
      </c>
      <c r="I1625" s="260" t="s">
        <v>711</v>
      </c>
    </row>
    <row r="1626" spans="1:21" ht="18.75">
      <c r="A1626" s="262">
        <v>811377</v>
      </c>
      <c r="B1626" s="263" t="s">
        <v>3030</v>
      </c>
      <c r="C1626" s="265" t="s">
        <v>3031</v>
      </c>
      <c r="D1626" s="265" t="s">
        <v>3032</v>
      </c>
      <c r="E1626" s="265" t="s">
        <v>259</v>
      </c>
      <c r="F1626" s="264">
        <v>35784</v>
      </c>
      <c r="G1626" s="263" t="s">
        <v>5649</v>
      </c>
      <c r="H1626" s="263" t="s">
        <v>562</v>
      </c>
      <c r="I1626" s="260" t="s">
        <v>711</v>
      </c>
    </row>
    <row r="1627" spans="1:21" ht="18.75">
      <c r="A1627" s="262">
        <v>811379</v>
      </c>
      <c r="B1627" s="263" t="s">
        <v>3033</v>
      </c>
      <c r="C1627" s="263" t="s">
        <v>834</v>
      </c>
      <c r="D1627" s="263" t="s">
        <v>1301</v>
      </c>
      <c r="E1627" s="263" t="s">
        <v>259</v>
      </c>
      <c r="F1627" s="264" t="s">
        <v>5650</v>
      </c>
      <c r="G1627" s="263" t="s">
        <v>549</v>
      </c>
      <c r="H1627" s="263" t="s">
        <v>562</v>
      </c>
      <c r="I1627" s="260" t="s">
        <v>711</v>
      </c>
    </row>
    <row r="1628" spans="1:21" ht="18.75">
      <c r="A1628" s="262">
        <v>811380</v>
      </c>
      <c r="B1628" s="263" t="s">
        <v>3034</v>
      </c>
      <c r="C1628" s="263" t="s">
        <v>93</v>
      </c>
      <c r="D1628" s="263" t="s">
        <v>415</v>
      </c>
      <c r="E1628" s="263" t="s">
        <v>259</v>
      </c>
      <c r="F1628" s="264">
        <v>35796</v>
      </c>
      <c r="G1628" s="263" t="s">
        <v>5651</v>
      </c>
      <c r="H1628" s="263" t="s">
        <v>562</v>
      </c>
      <c r="I1628" s="260" t="s">
        <v>711</v>
      </c>
    </row>
    <row r="1629" spans="1:21" ht="18.75">
      <c r="A1629" s="262">
        <v>811382</v>
      </c>
      <c r="B1629" s="263" t="s">
        <v>3036</v>
      </c>
      <c r="C1629" s="265" t="s">
        <v>1258</v>
      </c>
      <c r="D1629" s="265" t="s">
        <v>452</v>
      </c>
      <c r="E1629" s="265" t="s">
        <v>259</v>
      </c>
      <c r="F1629" s="264">
        <v>35540</v>
      </c>
      <c r="G1629" s="263" t="s">
        <v>5652</v>
      </c>
      <c r="H1629" s="263" t="s">
        <v>562</v>
      </c>
      <c r="I1629" s="260" t="s">
        <v>711</v>
      </c>
      <c r="S1629" s="260">
        <v>809</v>
      </c>
      <c r="T1629" s="261">
        <v>43880</v>
      </c>
      <c r="U1629" s="260">
        <v>11500</v>
      </c>
    </row>
    <row r="1630" spans="1:21" ht="18.75">
      <c r="A1630" s="262">
        <v>811383</v>
      </c>
      <c r="B1630" s="263" t="s">
        <v>3037</v>
      </c>
      <c r="C1630" s="265" t="s">
        <v>920</v>
      </c>
      <c r="D1630" s="265" t="s">
        <v>223</v>
      </c>
      <c r="E1630" s="265" t="s">
        <v>260</v>
      </c>
      <c r="F1630" s="264">
        <v>35796</v>
      </c>
      <c r="G1630" s="263" t="s">
        <v>549</v>
      </c>
      <c r="H1630" s="263" t="s">
        <v>562</v>
      </c>
      <c r="I1630" s="260" t="s">
        <v>711</v>
      </c>
    </row>
    <row r="1631" spans="1:21" ht="18.75">
      <c r="A1631" s="262">
        <v>811384</v>
      </c>
      <c r="B1631" s="263" t="s">
        <v>3038</v>
      </c>
      <c r="C1631" s="263" t="s">
        <v>121</v>
      </c>
      <c r="D1631" s="263" t="s">
        <v>457</v>
      </c>
      <c r="E1631" s="263" t="s">
        <v>260</v>
      </c>
      <c r="F1631" s="264">
        <v>33431</v>
      </c>
      <c r="G1631" s="263" t="s">
        <v>549</v>
      </c>
      <c r="H1631" s="263" t="s">
        <v>562</v>
      </c>
      <c r="I1631" s="260" t="s">
        <v>711</v>
      </c>
    </row>
    <row r="1632" spans="1:21" ht="18.75">
      <c r="A1632" s="262">
        <v>811386</v>
      </c>
      <c r="B1632" s="263" t="s">
        <v>3041</v>
      </c>
      <c r="C1632" s="263" t="s">
        <v>968</v>
      </c>
      <c r="D1632" s="263" t="s">
        <v>333</v>
      </c>
      <c r="E1632" s="263" t="s">
        <v>260</v>
      </c>
      <c r="F1632" s="264">
        <v>34433</v>
      </c>
      <c r="G1632" s="263" t="s">
        <v>549</v>
      </c>
      <c r="H1632" s="263" t="s">
        <v>562</v>
      </c>
      <c r="I1632" s="260" t="s">
        <v>711</v>
      </c>
    </row>
    <row r="1633" spans="1:21" ht="18.75">
      <c r="A1633" s="262">
        <v>811397</v>
      </c>
      <c r="B1633" s="263" t="s">
        <v>3052</v>
      </c>
      <c r="C1633" s="265" t="s">
        <v>79</v>
      </c>
      <c r="D1633" s="265" t="s">
        <v>338</v>
      </c>
      <c r="E1633" s="265" t="s">
        <v>259</v>
      </c>
      <c r="F1633" s="264">
        <v>35796</v>
      </c>
      <c r="G1633" s="263" t="s">
        <v>5552</v>
      </c>
      <c r="H1633" s="263" t="s">
        <v>562</v>
      </c>
      <c r="I1633" s="260" t="s">
        <v>711</v>
      </c>
    </row>
    <row r="1634" spans="1:21" ht="18.75">
      <c r="A1634" s="262">
        <v>811398</v>
      </c>
      <c r="B1634" s="263" t="s">
        <v>3053</v>
      </c>
      <c r="C1634" s="265" t="s">
        <v>169</v>
      </c>
      <c r="D1634" s="265" t="s">
        <v>374</v>
      </c>
      <c r="E1634" s="265" t="s">
        <v>259</v>
      </c>
      <c r="F1634" s="264"/>
      <c r="G1634" s="263" t="s">
        <v>551</v>
      </c>
      <c r="H1634" s="263" t="s">
        <v>562</v>
      </c>
      <c r="I1634" s="260" t="s">
        <v>711</v>
      </c>
    </row>
    <row r="1635" spans="1:21" ht="18.75">
      <c r="A1635" s="262">
        <v>811399</v>
      </c>
      <c r="B1635" s="263" t="s">
        <v>3054</v>
      </c>
      <c r="C1635" s="265" t="s">
        <v>969</v>
      </c>
      <c r="D1635" s="265" t="s">
        <v>1978</v>
      </c>
      <c r="E1635" s="265" t="s">
        <v>260</v>
      </c>
      <c r="F1635" s="264">
        <v>35916</v>
      </c>
      <c r="G1635" s="263" t="s">
        <v>549</v>
      </c>
      <c r="H1635" s="263" t="s">
        <v>562</v>
      </c>
      <c r="I1635" s="260" t="s">
        <v>711</v>
      </c>
    </row>
    <row r="1636" spans="1:21" ht="18.75">
      <c r="A1636" s="262">
        <v>811403</v>
      </c>
      <c r="B1636" s="263" t="s">
        <v>3058</v>
      </c>
      <c r="C1636" s="263" t="s">
        <v>1822</v>
      </c>
      <c r="D1636" s="263" t="s">
        <v>874</v>
      </c>
      <c r="E1636" s="263" t="s">
        <v>259</v>
      </c>
      <c r="F1636" s="264">
        <v>34700</v>
      </c>
      <c r="G1636" s="263" t="s">
        <v>549</v>
      </c>
      <c r="H1636" s="263" t="s">
        <v>562</v>
      </c>
      <c r="I1636" s="260" t="s">
        <v>711</v>
      </c>
    </row>
    <row r="1637" spans="1:21" ht="18.75">
      <c r="A1637" s="262">
        <v>811405</v>
      </c>
      <c r="B1637" s="263" t="s">
        <v>3059</v>
      </c>
      <c r="C1637" s="265" t="s">
        <v>79</v>
      </c>
      <c r="D1637" s="265" t="s">
        <v>3060</v>
      </c>
      <c r="E1637" s="265" t="s">
        <v>260</v>
      </c>
      <c r="F1637" s="264">
        <v>28766</v>
      </c>
      <c r="G1637" s="263" t="s">
        <v>549</v>
      </c>
      <c r="H1637" s="263" t="s">
        <v>562</v>
      </c>
      <c r="I1637" s="260" t="s">
        <v>711</v>
      </c>
      <c r="S1637" s="260">
        <v>722</v>
      </c>
      <c r="T1637" s="261">
        <v>43873</v>
      </c>
      <c r="U1637" s="260">
        <v>16500</v>
      </c>
    </row>
    <row r="1638" spans="1:21" ht="18.75">
      <c r="A1638" s="262">
        <v>811408</v>
      </c>
      <c r="B1638" s="263" t="s">
        <v>3064</v>
      </c>
      <c r="C1638" s="263" t="s">
        <v>95</v>
      </c>
      <c r="D1638" s="263" t="s">
        <v>526</v>
      </c>
      <c r="E1638" s="263" t="s">
        <v>260</v>
      </c>
      <c r="F1638" s="264">
        <v>36404</v>
      </c>
      <c r="G1638" s="263" t="s">
        <v>549</v>
      </c>
      <c r="H1638" s="263" t="s">
        <v>562</v>
      </c>
      <c r="I1638" s="260" t="s">
        <v>711</v>
      </c>
    </row>
    <row r="1639" spans="1:21" ht="18.75">
      <c r="A1639" s="262">
        <v>811412</v>
      </c>
      <c r="B1639" s="263" t="s">
        <v>3066</v>
      </c>
      <c r="C1639" s="263" t="s">
        <v>95</v>
      </c>
      <c r="D1639" s="263" t="s">
        <v>1486</v>
      </c>
      <c r="E1639" s="263" t="s">
        <v>260</v>
      </c>
      <c r="F1639" s="264">
        <v>35201</v>
      </c>
      <c r="G1639" s="263" t="s">
        <v>5661</v>
      </c>
      <c r="H1639" s="263" t="s">
        <v>562</v>
      </c>
      <c r="I1639" s="260" t="s">
        <v>711</v>
      </c>
    </row>
    <row r="1640" spans="1:21" ht="18.75">
      <c r="A1640" s="262">
        <v>811413</v>
      </c>
      <c r="B1640" s="263" t="s">
        <v>3067</v>
      </c>
      <c r="C1640" s="263" t="s">
        <v>2108</v>
      </c>
      <c r="D1640" s="263" t="s">
        <v>539</v>
      </c>
      <c r="E1640" s="263" t="s">
        <v>260</v>
      </c>
      <c r="F1640" s="264">
        <v>33887</v>
      </c>
      <c r="G1640" s="263" t="s">
        <v>5662</v>
      </c>
      <c r="H1640" s="263" t="s">
        <v>562</v>
      </c>
      <c r="I1640" s="260" t="s">
        <v>711</v>
      </c>
    </row>
    <row r="1641" spans="1:21" ht="18.75">
      <c r="A1641" s="262">
        <v>811414</v>
      </c>
      <c r="B1641" s="263" t="s">
        <v>3068</v>
      </c>
      <c r="C1641" s="263" t="s">
        <v>190</v>
      </c>
      <c r="D1641" s="263" t="s">
        <v>351</v>
      </c>
      <c r="E1641" s="263" t="s">
        <v>260</v>
      </c>
      <c r="F1641" s="264">
        <v>35624</v>
      </c>
      <c r="G1641" s="263" t="s">
        <v>549</v>
      </c>
      <c r="H1641" s="263" t="s">
        <v>562</v>
      </c>
      <c r="I1641" s="260" t="s">
        <v>711</v>
      </c>
    </row>
    <row r="1642" spans="1:21" ht="18.75">
      <c r="A1642" s="262">
        <v>811415</v>
      </c>
      <c r="B1642" s="263" t="s">
        <v>3069</v>
      </c>
      <c r="C1642" s="265" t="s">
        <v>129</v>
      </c>
      <c r="D1642" s="265" t="s">
        <v>1302</v>
      </c>
      <c r="E1642" s="265" t="s">
        <v>260</v>
      </c>
      <c r="F1642" s="266">
        <v>35065</v>
      </c>
      <c r="G1642" s="266" t="s">
        <v>549</v>
      </c>
      <c r="H1642" s="263" t="s">
        <v>562</v>
      </c>
      <c r="I1642" s="260" t="s">
        <v>711</v>
      </c>
    </row>
    <row r="1643" spans="1:21" ht="18.75">
      <c r="A1643" s="262">
        <v>811422</v>
      </c>
      <c r="B1643" s="263" t="s">
        <v>3074</v>
      </c>
      <c r="C1643" s="265" t="s">
        <v>101</v>
      </c>
      <c r="D1643" s="265" t="s">
        <v>389</v>
      </c>
      <c r="E1643" s="265" t="s">
        <v>260</v>
      </c>
      <c r="F1643" s="264">
        <v>34855</v>
      </c>
      <c r="G1643" s="263" t="s">
        <v>549</v>
      </c>
      <c r="H1643" s="263" t="s">
        <v>562</v>
      </c>
      <c r="I1643" s="260" t="s">
        <v>711</v>
      </c>
    </row>
    <row r="1644" spans="1:21" ht="18.75">
      <c r="A1644" s="262">
        <v>811424</v>
      </c>
      <c r="B1644" s="263" t="s">
        <v>3076</v>
      </c>
      <c r="C1644" s="263" t="s">
        <v>80</v>
      </c>
      <c r="D1644" s="263" t="s">
        <v>1014</v>
      </c>
      <c r="E1644" s="263" t="s">
        <v>259</v>
      </c>
      <c r="F1644" s="264">
        <v>29313</v>
      </c>
      <c r="G1644" s="263" t="s">
        <v>5378</v>
      </c>
      <c r="H1644" s="263" t="s">
        <v>562</v>
      </c>
      <c r="I1644" s="260" t="s">
        <v>711</v>
      </c>
    </row>
    <row r="1645" spans="1:21" ht="18.75">
      <c r="A1645" s="262">
        <v>811427</v>
      </c>
      <c r="B1645" s="263" t="s">
        <v>3079</v>
      </c>
      <c r="C1645" s="263" t="s">
        <v>243</v>
      </c>
      <c r="D1645" s="263" t="s">
        <v>358</v>
      </c>
      <c r="E1645" s="263" t="s">
        <v>259</v>
      </c>
      <c r="F1645" s="264">
        <v>35504</v>
      </c>
      <c r="G1645" s="263" t="s">
        <v>549</v>
      </c>
      <c r="H1645" s="263" t="s">
        <v>562</v>
      </c>
      <c r="I1645" s="260" t="s">
        <v>711</v>
      </c>
    </row>
    <row r="1646" spans="1:21" ht="18.75">
      <c r="A1646" s="262">
        <v>811436</v>
      </c>
      <c r="B1646" s="263" t="s">
        <v>3086</v>
      </c>
      <c r="C1646" s="265" t="s">
        <v>142</v>
      </c>
      <c r="D1646" s="265" t="s">
        <v>1684</v>
      </c>
      <c r="E1646" s="265" t="s">
        <v>260</v>
      </c>
      <c r="F1646" s="264">
        <v>34716</v>
      </c>
      <c r="G1646" s="263" t="s">
        <v>5353</v>
      </c>
      <c r="H1646" s="263" t="s">
        <v>562</v>
      </c>
      <c r="I1646" s="260" t="s">
        <v>711</v>
      </c>
    </row>
    <row r="1647" spans="1:21" ht="18.75">
      <c r="A1647" s="262">
        <v>811437</v>
      </c>
      <c r="B1647" s="263" t="s">
        <v>3087</v>
      </c>
      <c r="C1647" s="263" t="s">
        <v>106</v>
      </c>
      <c r="D1647" s="263" t="s">
        <v>351</v>
      </c>
      <c r="E1647" s="263" t="s">
        <v>260</v>
      </c>
      <c r="F1647" s="266">
        <v>36131</v>
      </c>
      <c r="G1647" s="266" t="s">
        <v>551</v>
      </c>
      <c r="H1647" s="263" t="s">
        <v>562</v>
      </c>
      <c r="I1647" s="260" t="s">
        <v>711</v>
      </c>
    </row>
    <row r="1648" spans="1:21" ht="18.75">
      <c r="A1648" s="262">
        <v>811440</v>
      </c>
      <c r="B1648" s="263" t="s">
        <v>3090</v>
      </c>
      <c r="C1648" s="263" t="s">
        <v>1572</v>
      </c>
      <c r="D1648" s="263" t="s">
        <v>847</v>
      </c>
      <c r="E1648" s="263" t="s">
        <v>260</v>
      </c>
      <c r="F1648" s="264">
        <v>36084</v>
      </c>
      <c r="G1648" s="263" t="s">
        <v>549</v>
      </c>
      <c r="H1648" s="263" t="s">
        <v>562</v>
      </c>
      <c r="I1648" s="260" t="s">
        <v>711</v>
      </c>
    </row>
    <row r="1649" spans="1:21" ht="18.75">
      <c r="A1649" s="262">
        <v>811444</v>
      </c>
      <c r="B1649" s="263" t="s">
        <v>3095</v>
      </c>
      <c r="C1649" s="263" t="s">
        <v>3096</v>
      </c>
      <c r="D1649" s="263" t="s">
        <v>1900</v>
      </c>
      <c r="E1649" s="263" t="s">
        <v>260</v>
      </c>
      <c r="F1649" s="264">
        <v>36166</v>
      </c>
      <c r="G1649" s="266" t="s">
        <v>549</v>
      </c>
      <c r="H1649" s="263" t="s">
        <v>562</v>
      </c>
      <c r="I1649" s="260" t="s">
        <v>711</v>
      </c>
    </row>
    <row r="1650" spans="1:21" ht="18.75">
      <c r="A1650" s="262">
        <v>811445</v>
      </c>
      <c r="B1650" s="263" t="s">
        <v>3097</v>
      </c>
      <c r="C1650" s="265" t="s">
        <v>2773</v>
      </c>
      <c r="D1650" s="265" t="s">
        <v>341</v>
      </c>
      <c r="E1650" s="265" t="s">
        <v>260</v>
      </c>
      <c r="F1650" s="264">
        <v>35817</v>
      </c>
      <c r="G1650" s="263" t="s">
        <v>5664</v>
      </c>
      <c r="H1650" s="263" t="s">
        <v>562</v>
      </c>
      <c r="I1650" s="260" t="s">
        <v>711</v>
      </c>
    </row>
    <row r="1651" spans="1:21" ht="18.75">
      <c r="A1651" s="262">
        <v>811451</v>
      </c>
      <c r="B1651" s="263" t="s">
        <v>3101</v>
      </c>
      <c r="C1651" s="265" t="s">
        <v>598</v>
      </c>
      <c r="D1651" s="265" t="s">
        <v>422</v>
      </c>
      <c r="E1651" s="265" t="s">
        <v>259</v>
      </c>
      <c r="F1651" s="266">
        <v>35796</v>
      </c>
      <c r="G1651" s="263" t="s">
        <v>5316</v>
      </c>
      <c r="H1651" s="263" t="s">
        <v>562</v>
      </c>
      <c r="I1651" s="260" t="s">
        <v>711</v>
      </c>
    </row>
    <row r="1652" spans="1:21" ht="18.75">
      <c r="A1652" s="262">
        <v>811454</v>
      </c>
      <c r="B1652" s="263" t="s">
        <v>3102</v>
      </c>
      <c r="C1652" s="263" t="s">
        <v>2376</v>
      </c>
      <c r="D1652" s="263" t="s">
        <v>526</v>
      </c>
      <c r="E1652" s="263" t="s">
        <v>259</v>
      </c>
      <c r="F1652" s="264">
        <v>34202</v>
      </c>
      <c r="G1652" s="263" t="s">
        <v>5665</v>
      </c>
      <c r="H1652" s="263" t="s">
        <v>562</v>
      </c>
      <c r="I1652" s="260" t="s">
        <v>711</v>
      </c>
    </row>
    <row r="1653" spans="1:21" ht="18.75">
      <c r="A1653" s="262">
        <v>811455</v>
      </c>
      <c r="B1653" s="263" t="s">
        <v>3103</v>
      </c>
      <c r="C1653" s="265" t="s">
        <v>192</v>
      </c>
      <c r="D1653" s="265" t="s">
        <v>385</v>
      </c>
      <c r="E1653" s="265" t="s">
        <v>259</v>
      </c>
      <c r="F1653" s="264">
        <v>35508</v>
      </c>
      <c r="G1653" s="263" t="s">
        <v>549</v>
      </c>
      <c r="H1653" s="263" t="s">
        <v>562</v>
      </c>
      <c r="I1653" s="260" t="s">
        <v>711</v>
      </c>
    </row>
    <row r="1654" spans="1:21" ht="18.75">
      <c r="A1654" s="262">
        <v>811456</v>
      </c>
      <c r="B1654" s="263" t="s">
        <v>3104</v>
      </c>
      <c r="C1654" s="263" t="s">
        <v>85</v>
      </c>
      <c r="D1654" s="263" t="s">
        <v>383</v>
      </c>
      <c r="E1654" s="263" t="s">
        <v>259</v>
      </c>
      <c r="F1654" s="264">
        <v>28467</v>
      </c>
      <c r="G1654" s="263" t="s">
        <v>549</v>
      </c>
      <c r="H1654" s="263" t="s">
        <v>562</v>
      </c>
      <c r="I1654" s="260" t="s">
        <v>711</v>
      </c>
    </row>
    <row r="1655" spans="1:21" ht="18.75">
      <c r="A1655" s="262">
        <v>811458</v>
      </c>
      <c r="B1655" s="263" t="s">
        <v>3106</v>
      </c>
      <c r="C1655" s="263" t="s">
        <v>115</v>
      </c>
      <c r="D1655" s="263" t="s">
        <v>3107</v>
      </c>
      <c r="E1655" s="263" t="s">
        <v>260</v>
      </c>
      <c r="F1655" s="264">
        <v>36032</v>
      </c>
      <c r="G1655" s="263" t="s">
        <v>549</v>
      </c>
      <c r="H1655" s="263" t="s">
        <v>562</v>
      </c>
      <c r="I1655" s="260" t="s">
        <v>711</v>
      </c>
      <c r="S1655" s="260">
        <v>106</v>
      </c>
      <c r="T1655" s="261">
        <v>43837</v>
      </c>
      <c r="U1655" s="260">
        <v>10000</v>
      </c>
    </row>
    <row r="1656" spans="1:21" ht="18.75">
      <c r="A1656" s="262">
        <v>811460</v>
      </c>
      <c r="B1656" s="263" t="s">
        <v>3109</v>
      </c>
      <c r="C1656" s="263" t="s">
        <v>136</v>
      </c>
      <c r="D1656" s="263" t="s">
        <v>381</v>
      </c>
      <c r="E1656" s="263" t="s">
        <v>259</v>
      </c>
      <c r="F1656" s="266">
        <v>33901</v>
      </c>
      <c r="G1656" s="263" t="s">
        <v>5668</v>
      </c>
      <c r="H1656" s="263" t="s">
        <v>562</v>
      </c>
      <c r="I1656" s="260" t="s">
        <v>711</v>
      </c>
    </row>
    <row r="1657" spans="1:21" ht="18.75">
      <c r="A1657" s="262">
        <v>811465</v>
      </c>
      <c r="B1657" s="263" t="s">
        <v>3114</v>
      </c>
      <c r="C1657" s="263" t="s">
        <v>81</v>
      </c>
      <c r="D1657" s="263" t="s">
        <v>2060</v>
      </c>
      <c r="E1657" s="263" t="s">
        <v>259</v>
      </c>
      <c r="F1657" s="264">
        <v>35796</v>
      </c>
      <c r="G1657" s="263" t="s">
        <v>549</v>
      </c>
      <c r="H1657" s="263" t="s">
        <v>562</v>
      </c>
      <c r="I1657" s="260" t="s">
        <v>711</v>
      </c>
    </row>
    <row r="1658" spans="1:21" ht="18.75">
      <c r="A1658" s="262">
        <v>811469</v>
      </c>
      <c r="B1658" s="263" t="s">
        <v>3118</v>
      </c>
      <c r="C1658" s="263" t="s">
        <v>129</v>
      </c>
      <c r="D1658" s="263" t="s">
        <v>1305</v>
      </c>
      <c r="E1658" s="263" t="s">
        <v>259</v>
      </c>
      <c r="F1658" s="264">
        <v>34942</v>
      </c>
      <c r="G1658" s="263" t="s">
        <v>612</v>
      </c>
      <c r="H1658" s="263" t="s">
        <v>562</v>
      </c>
      <c r="I1658" s="260" t="s">
        <v>711</v>
      </c>
    </row>
    <row r="1659" spans="1:21" ht="18.75">
      <c r="A1659" s="262">
        <v>811473</v>
      </c>
      <c r="B1659" s="263" t="s">
        <v>3122</v>
      </c>
      <c r="C1659" s="263" t="s">
        <v>2292</v>
      </c>
      <c r="D1659" s="263" t="s">
        <v>333</v>
      </c>
      <c r="E1659" s="263" t="s">
        <v>259</v>
      </c>
      <c r="F1659" s="264">
        <v>35924</v>
      </c>
      <c r="G1659" s="263" t="s">
        <v>5316</v>
      </c>
      <c r="H1659" s="263" t="s">
        <v>562</v>
      </c>
      <c r="I1659" s="260" t="s">
        <v>711</v>
      </c>
    </row>
    <row r="1660" spans="1:21" ht="18.75">
      <c r="A1660" s="262">
        <v>811476</v>
      </c>
      <c r="B1660" s="263" t="s">
        <v>3125</v>
      </c>
      <c r="C1660" s="263" t="s">
        <v>3126</v>
      </c>
      <c r="D1660" s="263" t="s">
        <v>387</v>
      </c>
      <c r="E1660" s="263" t="s">
        <v>259</v>
      </c>
      <c r="F1660" s="264">
        <v>35431</v>
      </c>
      <c r="G1660" s="263" t="s">
        <v>5675</v>
      </c>
      <c r="H1660" s="263" t="s">
        <v>562</v>
      </c>
      <c r="I1660" s="260" t="s">
        <v>711</v>
      </c>
    </row>
    <row r="1661" spans="1:21" ht="18.75">
      <c r="A1661" s="262">
        <v>811477</v>
      </c>
      <c r="B1661" s="263" t="s">
        <v>3127</v>
      </c>
      <c r="C1661" s="265" t="s">
        <v>92</v>
      </c>
      <c r="D1661" s="265" t="s">
        <v>762</v>
      </c>
      <c r="E1661" s="265" t="s">
        <v>259</v>
      </c>
      <c r="F1661" s="264" t="s">
        <v>5676</v>
      </c>
      <c r="G1661" s="263" t="s">
        <v>5677</v>
      </c>
      <c r="H1661" s="263" t="s">
        <v>562</v>
      </c>
      <c r="I1661" s="260" t="s">
        <v>711</v>
      </c>
    </row>
    <row r="1662" spans="1:21" ht="18.75">
      <c r="A1662" s="262">
        <v>811481</v>
      </c>
      <c r="B1662" s="263" t="s">
        <v>1219</v>
      </c>
      <c r="C1662" s="263" t="s">
        <v>737</v>
      </c>
      <c r="D1662" s="263" t="s">
        <v>422</v>
      </c>
      <c r="E1662" s="263" t="s">
        <v>259</v>
      </c>
      <c r="F1662" s="264">
        <v>36140</v>
      </c>
      <c r="G1662" s="263" t="s">
        <v>5679</v>
      </c>
      <c r="H1662" s="263" t="s">
        <v>562</v>
      </c>
      <c r="I1662" s="260" t="s">
        <v>711</v>
      </c>
    </row>
    <row r="1663" spans="1:21" ht="18.75">
      <c r="A1663" s="262">
        <v>811484</v>
      </c>
      <c r="B1663" s="263" t="s">
        <v>3133</v>
      </c>
      <c r="C1663" s="263" t="s">
        <v>3134</v>
      </c>
      <c r="D1663" s="263" t="s">
        <v>3135</v>
      </c>
      <c r="E1663" s="263" t="s">
        <v>259</v>
      </c>
      <c r="F1663" s="264">
        <v>36161</v>
      </c>
      <c r="G1663" s="263" t="s">
        <v>5681</v>
      </c>
      <c r="H1663" s="263" t="s">
        <v>562</v>
      </c>
      <c r="I1663" s="260" t="s">
        <v>711</v>
      </c>
    </row>
    <row r="1664" spans="1:21" ht="18.75">
      <c r="A1664" s="262">
        <v>811486</v>
      </c>
      <c r="B1664" s="263" t="s">
        <v>3136</v>
      </c>
      <c r="C1664" s="263" t="s">
        <v>3137</v>
      </c>
      <c r="D1664" s="263" t="s">
        <v>336</v>
      </c>
      <c r="E1664" s="263" t="s">
        <v>259</v>
      </c>
      <c r="F1664" s="264">
        <v>34548</v>
      </c>
      <c r="G1664" s="263" t="s">
        <v>5261</v>
      </c>
      <c r="H1664" s="263" t="s">
        <v>562</v>
      </c>
      <c r="I1664" s="260" t="s">
        <v>711</v>
      </c>
    </row>
    <row r="1665" spans="1:9" ht="18.75">
      <c r="A1665" s="262">
        <v>811491</v>
      </c>
      <c r="B1665" s="263" t="s">
        <v>3141</v>
      </c>
      <c r="C1665" s="263" t="s">
        <v>90</v>
      </c>
      <c r="D1665" s="263" t="s">
        <v>337</v>
      </c>
      <c r="E1665" s="263" t="s">
        <v>259</v>
      </c>
      <c r="F1665" s="266">
        <v>35065</v>
      </c>
      <c r="G1665" s="266" t="s">
        <v>551</v>
      </c>
      <c r="H1665" s="263" t="s">
        <v>562</v>
      </c>
      <c r="I1665" s="260" t="s">
        <v>711</v>
      </c>
    </row>
    <row r="1666" spans="1:9" ht="18.75">
      <c r="A1666" s="262">
        <v>811500</v>
      </c>
      <c r="B1666" s="263" t="s">
        <v>3152</v>
      </c>
      <c r="C1666" s="263" t="s">
        <v>121</v>
      </c>
      <c r="D1666" s="263" t="s">
        <v>238</v>
      </c>
      <c r="E1666" s="263" t="s">
        <v>259</v>
      </c>
      <c r="F1666" s="266">
        <v>35827</v>
      </c>
      <c r="G1666" s="266" t="s">
        <v>551</v>
      </c>
      <c r="H1666" s="263" t="s">
        <v>562</v>
      </c>
      <c r="I1666" s="260" t="s">
        <v>711</v>
      </c>
    </row>
    <row r="1667" spans="1:9" ht="18.75">
      <c r="A1667" s="262">
        <v>811502</v>
      </c>
      <c r="B1667" s="263" t="s">
        <v>3155</v>
      </c>
      <c r="C1667" s="263" t="s">
        <v>136</v>
      </c>
      <c r="D1667" s="263" t="s">
        <v>892</v>
      </c>
      <c r="E1667" s="263" t="s">
        <v>259</v>
      </c>
      <c r="F1667" s="264">
        <v>36192</v>
      </c>
      <c r="G1667" s="263" t="s">
        <v>549</v>
      </c>
      <c r="H1667" s="263" t="s">
        <v>562</v>
      </c>
      <c r="I1667" s="260" t="s">
        <v>711</v>
      </c>
    </row>
    <row r="1668" spans="1:9" ht="18.75">
      <c r="A1668" s="262">
        <v>811503</v>
      </c>
      <c r="B1668" s="263" t="s">
        <v>3156</v>
      </c>
      <c r="C1668" s="263" t="s">
        <v>77</v>
      </c>
      <c r="D1668" s="263" t="s">
        <v>336</v>
      </c>
      <c r="E1668" s="263" t="s">
        <v>259</v>
      </c>
      <c r="F1668" s="264">
        <v>34821</v>
      </c>
      <c r="G1668" s="263" t="s">
        <v>549</v>
      </c>
      <c r="H1668" s="263" t="s">
        <v>562</v>
      </c>
      <c r="I1668" s="260" t="s">
        <v>711</v>
      </c>
    </row>
    <row r="1669" spans="1:9" ht="18.75">
      <c r="A1669" s="262">
        <v>811505</v>
      </c>
      <c r="B1669" s="263" t="s">
        <v>3158</v>
      </c>
      <c r="C1669" s="265" t="s">
        <v>244</v>
      </c>
      <c r="D1669" s="265" t="s">
        <v>1010</v>
      </c>
      <c r="E1669" s="265" t="s">
        <v>259</v>
      </c>
      <c r="F1669" s="264">
        <v>36161</v>
      </c>
      <c r="G1669" s="263" t="s">
        <v>549</v>
      </c>
      <c r="H1669" s="263" t="s">
        <v>562</v>
      </c>
      <c r="I1669" s="260" t="s">
        <v>711</v>
      </c>
    </row>
    <row r="1670" spans="1:9" ht="18.75">
      <c r="A1670" s="262">
        <v>811516</v>
      </c>
      <c r="B1670" s="263" t="s">
        <v>3165</v>
      </c>
      <c r="C1670" s="263" t="s">
        <v>208</v>
      </c>
      <c r="D1670" s="263" t="s">
        <v>335</v>
      </c>
      <c r="E1670" s="263" t="s">
        <v>259</v>
      </c>
      <c r="F1670" s="264">
        <v>36106</v>
      </c>
      <c r="G1670" s="263" t="s">
        <v>549</v>
      </c>
      <c r="H1670" s="263" t="s">
        <v>562</v>
      </c>
      <c r="I1670" s="260" t="s">
        <v>711</v>
      </c>
    </row>
    <row r="1671" spans="1:9" ht="18.75">
      <c r="A1671" s="262">
        <v>811517</v>
      </c>
      <c r="B1671" s="263" t="s">
        <v>3166</v>
      </c>
      <c r="C1671" s="263" t="s">
        <v>118</v>
      </c>
      <c r="D1671" s="263" t="s">
        <v>433</v>
      </c>
      <c r="E1671" s="263" t="s">
        <v>259</v>
      </c>
      <c r="F1671" s="264">
        <v>36161</v>
      </c>
      <c r="G1671" s="263" t="s">
        <v>613</v>
      </c>
      <c r="H1671" s="263" t="s">
        <v>673</v>
      </c>
      <c r="I1671" s="260" t="s">
        <v>711</v>
      </c>
    </row>
    <row r="1672" spans="1:9" ht="18.75">
      <c r="A1672" s="262">
        <v>811526</v>
      </c>
      <c r="B1672" s="263" t="s">
        <v>3174</v>
      </c>
      <c r="C1672" s="263" t="s">
        <v>191</v>
      </c>
      <c r="D1672" s="263" t="s">
        <v>223</v>
      </c>
      <c r="E1672" s="263" t="s">
        <v>259</v>
      </c>
      <c r="F1672" s="264">
        <v>36161</v>
      </c>
      <c r="G1672" s="263" t="s">
        <v>571</v>
      </c>
      <c r="H1672" s="263" t="s">
        <v>562</v>
      </c>
      <c r="I1672" s="260" t="s">
        <v>711</v>
      </c>
    </row>
    <row r="1673" spans="1:9" ht="18.75">
      <c r="A1673" s="262">
        <v>811529</v>
      </c>
      <c r="B1673" s="263" t="s">
        <v>3176</v>
      </c>
      <c r="C1673" s="263" t="s">
        <v>74</v>
      </c>
      <c r="D1673" s="263" t="s">
        <v>340</v>
      </c>
      <c r="E1673" s="263" t="s">
        <v>259</v>
      </c>
      <c r="F1673" s="264">
        <v>36177</v>
      </c>
      <c r="G1673" s="263" t="s">
        <v>549</v>
      </c>
      <c r="H1673" s="263" t="s">
        <v>562</v>
      </c>
      <c r="I1673" s="260" t="s">
        <v>711</v>
      </c>
    </row>
    <row r="1674" spans="1:9" ht="18.75">
      <c r="A1674" s="262">
        <v>811540</v>
      </c>
      <c r="B1674" s="263" t="s">
        <v>3185</v>
      </c>
      <c r="C1674" s="263" t="s">
        <v>460</v>
      </c>
      <c r="D1674" s="263" t="s">
        <v>581</v>
      </c>
      <c r="E1674" s="263" t="s">
        <v>259</v>
      </c>
      <c r="F1674" s="264">
        <v>35567</v>
      </c>
      <c r="G1674" s="263" t="s">
        <v>612</v>
      </c>
      <c r="H1674" s="263" t="s">
        <v>562</v>
      </c>
      <c r="I1674" s="260" t="s">
        <v>711</v>
      </c>
    </row>
    <row r="1675" spans="1:9" ht="18.75">
      <c r="A1675" s="262">
        <v>811541</v>
      </c>
      <c r="B1675" s="263" t="s">
        <v>3186</v>
      </c>
      <c r="C1675" s="263" t="s">
        <v>77</v>
      </c>
      <c r="D1675" s="263" t="s">
        <v>1154</v>
      </c>
      <c r="E1675" s="263" t="s">
        <v>259</v>
      </c>
      <c r="F1675" s="264">
        <v>34585</v>
      </c>
      <c r="G1675" s="263" t="s">
        <v>549</v>
      </c>
      <c r="H1675" s="263" t="s">
        <v>562</v>
      </c>
      <c r="I1675" s="260" t="s">
        <v>711</v>
      </c>
    </row>
    <row r="1676" spans="1:9" ht="18.75">
      <c r="A1676" s="262">
        <v>811542</v>
      </c>
      <c r="B1676" s="263" t="s">
        <v>3187</v>
      </c>
      <c r="C1676" s="263" t="s">
        <v>126</v>
      </c>
      <c r="D1676" s="263" t="s">
        <v>364</v>
      </c>
      <c r="E1676" s="263" t="s">
        <v>259</v>
      </c>
      <c r="F1676" s="264">
        <v>36161</v>
      </c>
      <c r="G1676" s="263" t="s">
        <v>549</v>
      </c>
      <c r="H1676" s="263" t="s">
        <v>562</v>
      </c>
      <c r="I1676" s="260" t="s">
        <v>711</v>
      </c>
    </row>
    <row r="1677" spans="1:9" ht="18.75">
      <c r="A1677" s="262">
        <v>811545</v>
      </c>
      <c r="B1677" s="263" t="s">
        <v>3188</v>
      </c>
      <c r="C1677" s="263" t="s">
        <v>3189</v>
      </c>
      <c r="D1677" s="263" t="s">
        <v>487</v>
      </c>
      <c r="E1677" s="263" t="s">
        <v>259</v>
      </c>
      <c r="F1677" s="264" t="s">
        <v>5691</v>
      </c>
      <c r="G1677" s="263" t="s">
        <v>563</v>
      </c>
      <c r="H1677" s="263" t="s">
        <v>562</v>
      </c>
      <c r="I1677" s="260" t="s">
        <v>711</v>
      </c>
    </row>
    <row r="1678" spans="1:9" ht="18.75">
      <c r="A1678" s="262">
        <v>811546</v>
      </c>
      <c r="B1678" s="263" t="s">
        <v>528</v>
      </c>
      <c r="C1678" s="265" t="s">
        <v>81</v>
      </c>
      <c r="D1678" s="265" t="s">
        <v>398</v>
      </c>
      <c r="E1678" s="265" t="s">
        <v>259</v>
      </c>
      <c r="F1678" s="264">
        <v>36027</v>
      </c>
      <c r="G1678" s="263" t="s">
        <v>643</v>
      </c>
      <c r="H1678" s="263" t="s">
        <v>562</v>
      </c>
      <c r="I1678" s="260" t="s">
        <v>711</v>
      </c>
    </row>
    <row r="1679" spans="1:9" ht="18.75">
      <c r="A1679" s="262">
        <v>811549</v>
      </c>
      <c r="B1679" s="263" t="s">
        <v>3191</v>
      </c>
      <c r="C1679" s="263" t="s">
        <v>79</v>
      </c>
      <c r="D1679" s="263" t="s">
        <v>334</v>
      </c>
      <c r="E1679" s="263" t="s">
        <v>259</v>
      </c>
      <c r="F1679" s="264">
        <v>35982</v>
      </c>
      <c r="G1679" s="263" t="s">
        <v>549</v>
      </c>
      <c r="H1679" s="263" t="s">
        <v>562</v>
      </c>
      <c r="I1679" s="260" t="s">
        <v>711</v>
      </c>
    </row>
    <row r="1680" spans="1:9" ht="18.75">
      <c r="A1680" s="262">
        <v>811550</v>
      </c>
      <c r="B1680" s="263" t="s">
        <v>3192</v>
      </c>
      <c r="C1680" s="263" t="s">
        <v>118</v>
      </c>
      <c r="D1680" s="263" t="s">
        <v>1112</v>
      </c>
      <c r="E1680" s="263" t="s">
        <v>259</v>
      </c>
      <c r="F1680" s="264">
        <v>35443</v>
      </c>
      <c r="G1680" s="263" t="s">
        <v>549</v>
      </c>
      <c r="H1680" s="263" t="s">
        <v>562</v>
      </c>
      <c r="I1680" s="260" t="s">
        <v>711</v>
      </c>
    </row>
    <row r="1681" spans="1:21" ht="18.75">
      <c r="A1681" s="262">
        <v>811552</v>
      </c>
      <c r="B1681" s="263" t="s">
        <v>3194</v>
      </c>
      <c r="C1681" s="263" t="s">
        <v>129</v>
      </c>
      <c r="D1681" s="263" t="s">
        <v>336</v>
      </c>
      <c r="E1681" s="263" t="s">
        <v>259</v>
      </c>
      <c r="F1681" s="264">
        <v>35833</v>
      </c>
      <c r="G1681" s="263" t="s">
        <v>5273</v>
      </c>
      <c r="H1681" s="263" t="s">
        <v>562</v>
      </c>
      <c r="I1681" s="260" t="s">
        <v>711</v>
      </c>
    </row>
    <row r="1682" spans="1:21" ht="18.75">
      <c r="A1682" s="262">
        <v>811553</v>
      </c>
      <c r="B1682" s="263" t="s">
        <v>3195</v>
      </c>
      <c r="C1682" s="263" t="s">
        <v>232</v>
      </c>
      <c r="D1682" s="263" t="s">
        <v>330</v>
      </c>
      <c r="E1682" s="263" t="s">
        <v>259</v>
      </c>
      <c r="F1682" s="264">
        <v>35796</v>
      </c>
      <c r="G1682" s="263" t="s">
        <v>5692</v>
      </c>
      <c r="H1682" s="263" t="s">
        <v>562</v>
      </c>
      <c r="I1682" s="260" t="s">
        <v>711</v>
      </c>
    </row>
    <row r="1683" spans="1:21" ht="18.75">
      <c r="A1683" s="262">
        <v>811554</v>
      </c>
      <c r="B1683" s="263" t="s">
        <v>3196</v>
      </c>
      <c r="C1683" s="263" t="s">
        <v>3197</v>
      </c>
      <c r="D1683" s="263" t="s">
        <v>452</v>
      </c>
      <c r="E1683" s="263" t="s">
        <v>259</v>
      </c>
      <c r="F1683" s="264">
        <v>35065</v>
      </c>
      <c r="G1683" s="263" t="s">
        <v>549</v>
      </c>
      <c r="H1683" s="263" t="s">
        <v>562</v>
      </c>
      <c r="I1683" s="260" t="s">
        <v>711</v>
      </c>
    </row>
    <row r="1684" spans="1:21" ht="18.75">
      <c r="A1684" s="262">
        <v>811556</v>
      </c>
      <c r="B1684" s="263" t="s">
        <v>3199</v>
      </c>
      <c r="C1684" s="265" t="s">
        <v>3200</v>
      </c>
      <c r="D1684" s="265" t="s">
        <v>328</v>
      </c>
      <c r="E1684" s="265" t="s">
        <v>259</v>
      </c>
      <c r="F1684" s="264">
        <v>34879</v>
      </c>
      <c r="G1684" s="263" t="s">
        <v>623</v>
      </c>
      <c r="H1684" s="263" t="s">
        <v>562</v>
      </c>
      <c r="I1684" s="260" t="s">
        <v>711</v>
      </c>
    </row>
    <row r="1685" spans="1:21" ht="18.75">
      <c r="A1685" s="262">
        <v>811562</v>
      </c>
      <c r="B1685" s="263" t="s">
        <v>3204</v>
      </c>
      <c r="C1685" s="263" t="s">
        <v>139</v>
      </c>
      <c r="D1685" s="263" t="s">
        <v>506</v>
      </c>
      <c r="E1685" s="263" t="s">
        <v>259</v>
      </c>
      <c r="F1685" s="264" t="s">
        <v>5693</v>
      </c>
      <c r="G1685" s="263" t="s">
        <v>549</v>
      </c>
      <c r="H1685" s="263" t="s">
        <v>562</v>
      </c>
      <c r="I1685" s="260" t="s">
        <v>711</v>
      </c>
    </row>
    <row r="1686" spans="1:21" ht="18.75">
      <c r="A1686" s="262">
        <v>811564</v>
      </c>
      <c r="B1686" s="263" t="s">
        <v>3205</v>
      </c>
      <c r="C1686" s="263" t="s">
        <v>219</v>
      </c>
      <c r="D1686" s="263" t="s">
        <v>373</v>
      </c>
      <c r="E1686" s="263" t="s">
        <v>259</v>
      </c>
      <c r="F1686" s="264">
        <v>34669</v>
      </c>
      <c r="G1686" s="263" t="s">
        <v>549</v>
      </c>
      <c r="H1686" s="263" t="s">
        <v>562</v>
      </c>
      <c r="I1686" s="260" t="s">
        <v>711</v>
      </c>
    </row>
    <row r="1687" spans="1:21" ht="18.75">
      <c r="A1687" s="262">
        <v>811569</v>
      </c>
      <c r="B1687" s="263" t="s">
        <v>3210</v>
      </c>
      <c r="C1687" s="263" t="s">
        <v>142</v>
      </c>
      <c r="D1687" s="263" t="s">
        <v>127</v>
      </c>
      <c r="E1687" s="263" t="s">
        <v>259</v>
      </c>
      <c r="F1687" s="264">
        <v>31564</v>
      </c>
      <c r="G1687" s="263" t="s">
        <v>549</v>
      </c>
      <c r="H1687" s="263" t="s">
        <v>562</v>
      </c>
      <c r="I1687" s="260" t="s">
        <v>711</v>
      </c>
    </row>
    <row r="1688" spans="1:21" ht="18.75">
      <c r="A1688" s="262">
        <v>811570</v>
      </c>
      <c r="B1688" s="263" t="s">
        <v>3211</v>
      </c>
      <c r="C1688" s="263" t="s">
        <v>101</v>
      </c>
      <c r="D1688" s="263" t="s">
        <v>452</v>
      </c>
      <c r="E1688" s="263" t="s">
        <v>259</v>
      </c>
      <c r="F1688" s="264">
        <v>34851</v>
      </c>
      <c r="G1688" s="263" t="s">
        <v>630</v>
      </c>
      <c r="H1688" s="263" t="s">
        <v>562</v>
      </c>
      <c r="I1688" s="260" t="s">
        <v>711</v>
      </c>
    </row>
    <row r="1689" spans="1:21" ht="18.75">
      <c r="A1689" s="262">
        <v>811573</v>
      </c>
      <c r="B1689" s="263" t="s">
        <v>3214</v>
      </c>
      <c r="C1689" s="263" t="s">
        <v>106</v>
      </c>
      <c r="D1689" s="263" t="s">
        <v>366</v>
      </c>
      <c r="E1689" s="263" t="s">
        <v>259</v>
      </c>
      <c r="F1689" s="264">
        <v>34906</v>
      </c>
      <c r="G1689" s="263" t="s">
        <v>5695</v>
      </c>
      <c r="H1689" s="263" t="s">
        <v>562</v>
      </c>
      <c r="I1689" s="260" t="s">
        <v>711</v>
      </c>
    </row>
    <row r="1690" spans="1:21" ht="18.75">
      <c r="A1690" s="262">
        <v>811574</v>
      </c>
      <c r="B1690" s="263" t="s">
        <v>3215</v>
      </c>
      <c r="C1690" s="263" t="s">
        <v>3216</v>
      </c>
      <c r="D1690" s="263" t="s">
        <v>904</v>
      </c>
      <c r="E1690" s="263" t="s">
        <v>259</v>
      </c>
      <c r="F1690" s="264">
        <v>35220</v>
      </c>
      <c r="G1690" s="263" t="s">
        <v>549</v>
      </c>
      <c r="H1690" s="263" t="s">
        <v>562</v>
      </c>
      <c r="I1690" s="260" t="s">
        <v>711</v>
      </c>
    </row>
    <row r="1691" spans="1:21" ht="18.75">
      <c r="A1691" s="262">
        <v>811576</v>
      </c>
      <c r="B1691" s="263" t="s">
        <v>3219</v>
      </c>
      <c r="C1691" s="263" t="s">
        <v>79</v>
      </c>
      <c r="D1691" s="263" t="s">
        <v>1309</v>
      </c>
      <c r="E1691" s="263" t="s">
        <v>259</v>
      </c>
      <c r="F1691" s="264" t="s">
        <v>5696</v>
      </c>
      <c r="G1691" s="263" t="s">
        <v>5252</v>
      </c>
      <c r="H1691" s="263" t="s">
        <v>562</v>
      </c>
      <c r="I1691" s="260" t="s">
        <v>711</v>
      </c>
    </row>
    <row r="1692" spans="1:21" ht="18.75">
      <c r="A1692" s="262">
        <v>811579</v>
      </c>
      <c r="B1692" s="263" t="s">
        <v>3222</v>
      </c>
      <c r="C1692" s="265" t="s">
        <v>77</v>
      </c>
      <c r="D1692" s="265" t="s">
        <v>3223</v>
      </c>
      <c r="E1692" s="265" t="s">
        <v>259</v>
      </c>
      <c r="F1692" s="264">
        <v>35188</v>
      </c>
      <c r="G1692" s="263" t="s">
        <v>549</v>
      </c>
      <c r="H1692" s="263" t="s">
        <v>562</v>
      </c>
      <c r="I1692" s="260" t="s">
        <v>711</v>
      </c>
      <c r="S1692" s="260">
        <v>843</v>
      </c>
      <c r="T1692" s="261">
        <v>43881</v>
      </c>
      <c r="U1692" s="260">
        <v>12500</v>
      </c>
    </row>
    <row r="1693" spans="1:21" ht="18.75">
      <c r="A1693" s="262">
        <v>811580</v>
      </c>
      <c r="B1693" s="263" t="s">
        <v>3224</v>
      </c>
      <c r="C1693" s="262" t="s">
        <v>3225</v>
      </c>
      <c r="D1693" s="262" t="s">
        <v>1304</v>
      </c>
      <c r="E1693" s="263" t="s">
        <v>259</v>
      </c>
      <c r="F1693" s="266">
        <v>34700</v>
      </c>
      <c r="G1693" s="266" t="s">
        <v>612</v>
      </c>
      <c r="H1693" s="263" t="s">
        <v>562</v>
      </c>
      <c r="I1693" s="260" t="s">
        <v>711</v>
      </c>
    </row>
    <row r="1694" spans="1:21" ht="18.75">
      <c r="A1694" s="262">
        <v>811581</v>
      </c>
      <c r="B1694" s="263" t="s">
        <v>3226</v>
      </c>
      <c r="C1694" s="265" t="s">
        <v>126</v>
      </c>
      <c r="D1694" s="265" t="s">
        <v>839</v>
      </c>
      <c r="E1694" s="265" t="s">
        <v>259</v>
      </c>
      <c r="F1694" s="264">
        <v>30317</v>
      </c>
      <c r="G1694" s="263" t="s">
        <v>551</v>
      </c>
      <c r="H1694" s="263" t="s">
        <v>562</v>
      </c>
      <c r="I1694" s="260" t="s">
        <v>711</v>
      </c>
      <c r="S1694" s="260">
        <v>218</v>
      </c>
      <c r="T1694" s="261">
        <v>43843</v>
      </c>
      <c r="U1694" s="260">
        <v>14000</v>
      </c>
    </row>
    <row r="1695" spans="1:21" ht="18.75">
      <c r="A1695" s="262">
        <v>811590</v>
      </c>
      <c r="B1695" s="263" t="s">
        <v>3236</v>
      </c>
      <c r="C1695" s="265" t="s">
        <v>153</v>
      </c>
      <c r="D1695" s="265" t="s">
        <v>360</v>
      </c>
      <c r="E1695" s="265" t="s">
        <v>259</v>
      </c>
      <c r="F1695" s="264">
        <v>32874</v>
      </c>
      <c r="G1695" s="263" t="s">
        <v>549</v>
      </c>
      <c r="H1695" s="263" t="s">
        <v>562</v>
      </c>
      <c r="I1695" s="260" t="s">
        <v>711</v>
      </c>
    </row>
    <row r="1696" spans="1:21" ht="18.75">
      <c r="A1696" s="262">
        <v>811594</v>
      </c>
      <c r="B1696" s="263" t="s">
        <v>3240</v>
      </c>
      <c r="C1696" s="263" t="s">
        <v>1795</v>
      </c>
      <c r="D1696" s="263" t="s">
        <v>3060</v>
      </c>
      <c r="E1696" s="263" t="s">
        <v>260</v>
      </c>
      <c r="F1696" s="264">
        <v>34886</v>
      </c>
      <c r="G1696" s="263" t="s">
        <v>5698</v>
      </c>
      <c r="H1696" s="263" t="s">
        <v>673</v>
      </c>
      <c r="I1696" s="260" t="s">
        <v>711</v>
      </c>
    </row>
    <row r="1697" spans="1:21" ht="18.75">
      <c r="A1697" s="262">
        <v>811596</v>
      </c>
      <c r="B1697" s="263" t="s">
        <v>3242</v>
      </c>
      <c r="C1697" s="263" t="s">
        <v>80</v>
      </c>
      <c r="D1697" s="263" t="s">
        <v>385</v>
      </c>
      <c r="E1697" s="263" t="s">
        <v>260</v>
      </c>
      <c r="F1697" s="264">
        <v>35608</v>
      </c>
      <c r="G1697" s="263" t="s">
        <v>549</v>
      </c>
      <c r="H1697" s="263" t="s">
        <v>562</v>
      </c>
      <c r="I1697" s="260" t="s">
        <v>711</v>
      </c>
    </row>
    <row r="1698" spans="1:21" ht="18.75">
      <c r="A1698" s="262">
        <v>811598</v>
      </c>
      <c r="B1698" s="263" t="s">
        <v>3243</v>
      </c>
      <c r="C1698" s="263" t="s">
        <v>122</v>
      </c>
      <c r="D1698" s="263" t="s">
        <v>1024</v>
      </c>
      <c r="E1698" s="263" t="s">
        <v>260</v>
      </c>
      <c r="F1698" s="264">
        <v>35222</v>
      </c>
      <c r="G1698" s="263" t="s">
        <v>549</v>
      </c>
      <c r="H1698" s="263" t="s">
        <v>562</v>
      </c>
      <c r="I1698" s="260" t="s">
        <v>711</v>
      </c>
    </row>
    <row r="1699" spans="1:21" ht="18.75">
      <c r="A1699" s="262">
        <v>811608</v>
      </c>
      <c r="B1699" s="263" t="s">
        <v>3249</v>
      </c>
      <c r="C1699" s="263" t="s">
        <v>3250</v>
      </c>
      <c r="D1699" s="263" t="s">
        <v>985</v>
      </c>
      <c r="E1699" s="263" t="s">
        <v>260</v>
      </c>
      <c r="F1699" s="264">
        <v>31729</v>
      </c>
      <c r="G1699" s="267" t="s">
        <v>549</v>
      </c>
      <c r="H1699" s="263" t="s">
        <v>562</v>
      </c>
      <c r="I1699" s="260" t="s">
        <v>711</v>
      </c>
    </row>
    <row r="1700" spans="1:21" ht="18.75">
      <c r="A1700" s="262">
        <v>811617</v>
      </c>
      <c r="B1700" s="263" t="s">
        <v>3261</v>
      </c>
      <c r="C1700" s="263" t="s">
        <v>170</v>
      </c>
      <c r="D1700" s="263" t="s">
        <v>3262</v>
      </c>
      <c r="E1700" s="263" t="s">
        <v>260</v>
      </c>
      <c r="F1700" s="264">
        <v>1991</v>
      </c>
      <c r="G1700" s="263" t="s">
        <v>5699</v>
      </c>
      <c r="H1700" s="263" t="s">
        <v>562</v>
      </c>
      <c r="I1700" s="260" t="s">
        <v>711</v>
      </c>
    </row>
    <row r="1701" spans="1:21" ht="18.75">
      <c r="A1701" s="262">
        <v>811631</v>
      </c>
      <c r="B1701" s="263" t="s">
        <v>3278</v>
      </c>
      <c r="C1701" s="263" t="s">
        <v>129</v>
      </c>
      <c r="D1701" s="263" t="s">
        <v>343</v>
      </c>
      <c r="E1701" s="263" t="s">
        <v>259</v>
      </c>
      <c r="F1701" s="264">
        <v>35967</v>
      </c>
      <c r="G1701" s="263" t="s">
        <v>569</v>
      </c>
      <c r="H1701" s="263" t="s">
        <v>562</v>
      </c>
      <c r="I1701" s="260" t="s">
        <v>711</v>
      </c>
    </row>
    <row r="1702" spans="1:21" ht="18.75">
      <c r="A1702" s="262">
        <v>811645</v>
      </c>
      <c r="B1702" s="263" t="s">
        <v>3285</v>
      </c>
      <c r="C1702" s="263" t="s">
        <v>76</v>
      </c>
      <c r="D1702" s="263" t="s">
        <v>328</v>
      </c>
      <c r="E1702" s="263" t="s">
        <v>259</v>
      </c>
      <c r="F1702" s="264" t="s">
        <v>5706</v>
      </c>
      <c r="G1702" s="263" t="s">
        <v>613</v>
      </c>
      <c r="H1702" s="263" t="s">
        <v>562</v>
      </c>
      <c r="I1702" s="260" t="s">
        <v>711</v>
      </c>
    </row>
    <row r="1703" spans="1:21" ht="18.75">
      <c r="A1703" s="262">
        <v>811650</v>
      </c>
      <c r="B1703" s="263" t="s">
        <v>3291</v>
      </c>
      <c r="C1703" s="263" t="s">
        <v>193</v>
      </c>
      <c r="D1703" s="263" t="s">
        <v>948</v>
      </c>
      <c r="E1703" s="263" t="s">
        <v>260</v>
      </c>
      <c r="F1703" s="264">
        <v>31778</v>
      </c>
      <c r="G1703" s="263" t="s">
        <v>549</v>
      </c>
      <c r="H1703" s="263" t="s">
        <v>562</v>
      </c>
      <c r="I1703" s="260" t="s">
        <v>711</v>
      </c>
    </row>
    <row r="1704" spans="1:21" ht="18.75">
      <c r="A1704" s="262">
        <v>811651</v>
      </c>
      <c r="B1704" s="263" t="s">
        <v>3292</v>
      </c>
      <c r="C1704" s="263" t="s">
        <v>444</v>
      </c>
      <c r="D1704" s="263" t="s">
        <v>3293</v>
      </c>
      <c r="E1704" s="263" t="s">
        <v>260</v>
      </c>
      <c r="F1704" s="264">
        <v>33156</v>
      </c>
      <c r="G1704" s="263" t="s">
        <v>612</v>
      </c>
      <c r="H1704" s="263" t="s">
        <v>562</v>
      </c>
      <c r="I1704" s="260" t="s">
        <v>711</v>
      </c>
    </row>
    <row r="1705" spans="1:21" ht="18.75">
      <c r="A1705" s="262">
        <v>811658</v>
      </c>
      <c r="B1705" s="263" t="s">
        <v>3300</v>
      </c>
      <c r="C1705" s="265" t="s">
        <v>79</v>
      </c>
      <c r="D1705" s="265" t="s">
        <v>414</v>
      </c>
      <c r="E1705" s="265" t="s">
        <v>260</v>
      </c>
      <c r="F1705" s="266">
        <v>34962</v>
      </c>
      <c r="G1705" s="266" t="s">
        <v>5711</v>
      </c>
      <c r="H1705" s="263" t="s">
        <v>562</v>
      </c>
      <c r="I1705" s="260" t="s">
        <v>711</v>
      </c>
    </row>
    <row r="1706" spans="1:21" ht="18.75">
      <c r="A1706" s="262">
        <v>811661</v>
      </c>
      <c r="B1706" s="263" t="s">
        <v>3303</v>
      </c>
      <c r="C1706" s="263" t="s">
        <v>3304</v>
      </c>
      <c r="D1706" s="263" t="s">
        <v>1663</v>
      </c>
      <c r="E1706" s="263" t="s">
        <v>260</v>
      </c>
      <c r="F1706" s="264">
        <v>31967</v>
      </c>
      <c r="G1706" s="263" t="s">
        <v>612</v>
      </c>
      <c r="H1706" s="263" t="s">
        <v>562</v>
      </c>
      <c r="I1706" s="260" t="s">
        <v>711</v>
      </c>
      <c r="S1706" s="260">
        <v>206</v>
      </c>
      <c r="T1706" s="261">
        <v>43843</v>
      </c>
      <c r="U1706" s="260">
        <v>22500</v>
      </c>
    </row>
    <row r="1707" spans="1:21" ht="18.75">
      <c r="A1707" s="262">
        <v>811663</v>
      </c>
      <c r="B1707" s="263" t="s">
        <v>3305</v>
      </c>
      <c r="C1707" s="263" t="s">
        <v>460</v>
      </c>
      <c r="D1707" s="263" t="s">
        <v>3306</v>
      </c>
      <c r="E1707" s="263" t="s">
        <v>259</v>
      </c>
      <c r="F1707" s="264"/>
      <c r="G1707" s="263" t="s">
        <v>612</v>
      </c>
      <c r="H1707" s="263" t="s">
        <v>562</v>
      </c>
      <c r="I1707" s="260" t="s">
        <v>711</v>
      </c>
    </row>
    <row r="1708" spans="1:21" ht="18.75">
      <c r="A1708" s="262">
        <v>811669</v>
      </c>
      <c r="B1708" s="263" t="s">
        <v>3313</v>
      </c>
      <c r="C1708" s="263" t="s">
        <v>131</v>
      </c>
      <c r="D1708" s="263" t="s">
        <v>3314</v>
      </c>
      <c r="E1708" s="263" t="s">
        <v>260</v>
      </c>
      <c r="F1708" s="264">
        <v>33405</v>
      </c>
      <c r="G1708" s="263" t="s">
        <v>549</v>
      </c>
      <c r="H1708" s="263" t="s">
        <v>562</v>
      </c>
      <c r="I1708" s="260" t="s">
        <v>711</v>
      </c>
    </row>
    <row r="1709" spans="1:21" ht="18.75">
      <c r="A1709" s="262">
        <v>811672</v>
      </c>
      <c r="B1709" s="263" t="s">
        <v>3316</v>
      </c>
      <c r="C1709" s="265" t="s">
        <v>106</v>
      </c>
      <c r="D1709" s="265" t="s">
        <v>336</v>
      </c>
      <c r="E1709" s="265" t="s">
        <v>260</v>
      </c>
      <c r="F1709" s="264">
        <v>32726</v>
      </c>
      <c r="G1709" s="263" t="s">
        <v>551</v>
      </c>
      <c r="H1709" s="263" t="s">
        <v>562</v>
      </c>
      <c r="I1709" s="260" t="s">
        <v>711</v>
      </c>
      <c r="S1709" s="260" t="s">
        <v>6068</v>
      </c>
      <c r="U1709" s="260">
        <v>19500</v>
      </c>
    </row>
    <row r="1710" spans="1:21" ht="18.75">
      <c r="A1710" s="262">
        <v>811677</v>
      </c>
      <c r="B1710" s="263" t="s">
        <v>3320</v>
      </c>
      <c r="C1710" s="263" t="s">
        <v>740</v>
      </c>
      <c r="D1710" s="263" t="s">
        <v>241</v>
      </c>
      <c r="E1710" s="263" t="s">
        <v>260</v>
      </c>
      <c r="F1710" s="264">
        <v>33618</v>
      </c>
      <c r="G1710" s="263" t="s">
        <v>549</v>
      </c>
      <c r="H1710" s="263" t="s">
        <v>562</v>
      </c>
      <c r="I1710" s="260" t="s">
        <v>711</v>
      </c>
    </row>
    <row r="1711" spans="1:21" ht="18.75">
      <c r="A1711" s="262">
        <v>811683</v>
      </c>
      <c r="B1711" s="263" t="s">
        <v>3322</v>
      </c>
      <c r="C1711" s="263" t="s">
        <v>1948</v>
      </c>
      <c r="D1711" s="263" t="s">
        <v>459</v>
      </c>
      <c r="E1711" s="263" t="s">
        <v>260</v>
      </c>
      <c r="F1711" s="264">
        <v>34104</v>
      </c>
      <c r="G1711" s="263" t="s">
        <v>612</v>
      </c>
      <c r="H1711" s="263" t="s">
        <v>562</v>
      </c>
      <c r="I1711" s="260" t="s">
        <v>711</v>
      </c>
    </row>
    <row r="1712" spans="1:21" ht="18.75">
      <c r="A1712" s="262">
        <v>811687</v>
      </c>
      <c r="B1712" s="263" t="s">
        <v>3326</v>
      </c>
      <c r="C1712" s="263" t="s">
        <v>1891</v>
      </c>
      <c r="D1712" s="263" t="s">
        <v>1313</v>
      </c>
      <c r="E1712" s="263" t="s">
        <v>259</v>
      </c>
      <c r="F1712" s="264">
        <v>35922</v>
      </c>
      <c r="G1712" s="263" t="s">
        <v>549</v>
      </c>
      <c r="H1712" s="263" t="s">
        <v>562</v>
      </c>
      <c r="I1712" s="260" t="s">
        <v>711</v>
      </c>
    </row>
    <row r="1713" spans="1:21" ht="18.75">
      <c r="A1713" s="262">
        <v>811691</v>
      </c>
      <c r="B1713" s="263" t="s">
        <v>3329</v>
      </c>
      <c r="C1713" s="263" t="s">
        <v>91</v>
      </c>
      <c r="D1713" s="263" t="s">
        <v>430</v>
      </c>
      <c r="E1713" s="263" t="s">
        <v>260</v>
      </c>
      <c r="F1713" s="264">
        <v>32181</v>
      </c>
      <c r="G1713" s="263" t="s">
        <v>5253</v>
      </c>
      <c r="H1713" s="263" t="s">
        <v>562</v>
      </c>
      <c r="I1713" s="260" t="s">
        <v>711</v>
      </c>
    </row>
    <row r="1714" spans="1:21" ht="18.75">
      <c r="A1714" s="262">
        <v>811695</v>
      </c>
      <c r="B1714" s="263" t="s">
        <v>3332</v>
      </c>
      <c r="C1714" s="263" t="s">
        <v>744</v>
      </c>
      <c r="D1714" s="263" t="s">
        <v>606</v>
      </c>
      <c r="E1714" s="263" t="s">
        <v>260</v>
      </c>
      <c r="F1714" s="266">
        <v>35156</v>
      </c>
      <c r="G1714" s="266" t="s">
        <v>5719</v>
      </c>
      <c r="H1714" s="263" t="s">
        <v>562</v>
      </c>
      <c r="I1714" s="260" t="s">
        <v>711</v>
      </c>
    </row>
    <row r="1715" spans="1:21" ht="18.75">
      <c r="A1715" s="269">
        <v>811700</v>
      </c>
      <c r="B1715" s="263" t="s">
        <v>3336</v>
      </c>
      <c r="C1715" s="269" t="s">
        <v>1159</v>
      </c>
      <c r="D1715" s="269" t="s">
        <v>361</v>
      </c>
      <c r="E1715" s="269" t="s">
        <v>260</v>
      </c>
      <c r="F1715" s="270">
        <v>34948</v>
      </c>
      <c r="G1715" s="267" t="s">
        <v>549</v>
      </c>
      <c r="H1715" s="263" t="s">
        <v>562</v>
      </c>
      <c r="I1715" s="260" t="s">
        <v>711</v>
      </c>
    </row>
    <row r="1716" spans="1:21" ht="18.75">
      <c r="A1716" s="262">
        <v>811701</v>
      </c>
      <c r="B1716" s="263" t="s">
        <v>3337</v>
      </c>
      <c r="C1716" s="265" t="s">
        <v>1015</v>
      </c>
      <c r="D1716" s="265" t="s">
        <v>464</v>
      </c>
      <c r="E1716" s="265" t="s">
        <v>260</v>
      </c>
      <c r="F1716" s="264">
        <v>30799</v>
      </c>
      <c r="G1716" s="263" t="s">
        <v>549</v>
      </c>
      <c r="H1716" s="263" t="s">
        <v>562</v>
      </c>
      <c r="I1716" s="260" t="s">
        <v>711</v>
      </c>
      <c r="S1716" s="260">
        <v>4281</v>
      </c>
      <c r="T1716" s="261">
        <v>43822</v>
      </c>
      <c r="U1716" s="260">
        <v>32500</v>
      </c>
    </row>
    <row r="1717" spans="1:21" ht="18.75">
      <c r="A1717" s="262">
        <v>811705</v>
      </c>
      <c r="B1717" s="263" t="s">
        <v>3340</v>
      </c>
      <c r="C1717" s="265" t="s">
        <v>198</v>
      </c>
      <c r="D1717" s="265" t="s">
        <v>336</v>
      </c>
      <c r="E1717" s="265" t="s">
        <v>260</v>
      </c>
      <c r="F1717" s="264">
        <v>36185</v>
      </c>
      <c r="G1717" s="263" t="s">
        <v>549</v>
      </c>
      <c r="H1717" s="263" t="s">
        <v>562</v>
      </c>
      <c r="I1717" s="260" t="s">
        <v>711</v>
      </c>
    </row>
    <row r="1718" spans="1:21" ht="18.75">
      <c r="A1718" s="262">
        <v>811706</v>
      </c>
      <c r="B1718" s="263" t="s">
        <v>3341</v>
      </c>
      <c r="C1718" s="263" t="s">
        <v>1191</v>
      </c>
      <c r="D1718" s="263" t="s">
        <v>360</v>
      </c>
      <c r="E1718" s="263" t="s">
        <v>260</v>
      </c>
      <c r="F1718" s="264">
        <v>36174</v>
      </c>
      <c r="G1718" s="263" t="s">
        <v>549</v>
      </c>
      <c r="H1718" s="263" t="s">
        <v>562</v>
      </c>
      <c r="I1718" s="260" t="s">
        <v>711</v>
      </c>
    </row>
    <row r="1719" spans="1:21" ht="18.75">
      <c r="A1719" s="262">
        <v>811711</v>
      </c>
      <c r="B1719" s="263" t="s">
        <v>3346</v>
      </c>
      <c r="C1719" s="263" t="s">
        <v>182</v>
      </c>
      <c r="D1719" s="263" t="s">
        <v>241</v>
      </c>
      <c r="E1719" s="263" t="s">
        <v>260</v>
      </c>
      <c r="F1719" s="264">
        <v>35820</v>
      </c>
      <c r="G1719" s="263" t="s">
        <v>5373</v>
      </c>
      <c r="H1719" s="263" t="s">
        <v>562</v>
      </c>
      <c r="I1719" s="260" t="s">
        <v>711</v>
      </c>
    </row>
    <row r="1720" spans="1:21" ht="18.75">
      <c r="A1720" s="262">
        <v>811714</v>
      </c>
      <c r="B1720" s="263" t="s">
        <v>3348</v>
      </c>
      <c r="C1720" s="263" t="s">
        <v>1572</v>
      </c>
      <c r="D1720" s="263" t="s">
        <v>3349</v>
      </c>
      <c r="E1720" s="263" t="s">
        <v>259</v>
      </c>
      <c r="F1720" s="264">
        <v>35822</v>
      </c>
      <c r="G1720" s="263" t="s">
        <v>626</v>
      </c>
      <c r="H1720" s="263" t="s">
        <v>562</v>
      </c>
      <c r="I1720" s="260" t="s">
        <v>711</v>
      </c>
    </row>
    <row r="1721" spans="1:21" ht="18.75">
      <c r="A1721" s="262">
        <v>811716</v>
      </c>
      <c r="B1721" s="263" t="s">
        <v>3351</v>
      </c>
      <c r="C1721" s="263" t="s">
        <v>81</v>
      </c>
      <c r="D1721" s="263" t="s">
        <v>464</v>
      </c>
      <c r="E1721" s="263" t="s">
        <v>259</v>
      </c>
      <c r="F1721" s="264">
        <v>35634</v>
      </c>
      <c r="G1721" s="263" t="s">
        <v>617</v>
      </c>
      <c r="H1721" s="263" t="s">
        <v>562</v>
      </c>
      <c r="I1721" s="260" t="s">
        <v>711</v>
      </c>
    </row>
    <row r="1722" spans="1:21" ht="18.75">
      <c r="A1722" s="262">
        <v>811717</v>
      </c>
      <c r="B1722" s="263" t="s">
        <v>3352</v>
      </c>
      <c r="C1722" s="263" t="s">
        <v>144</v>
      </c>
      <c r="D1722" s="263" t="s">
        <v>3353</v>
      </c>
      <c r="E1722" s="263" t="s">
        <v>260</v>
      </c>
      <c r="F1722" s="264">
        <v>34600</v>
      </c>
      <c r="G1722" s="263" t="s">
        <v>571</v>
      </c>
      <c r="H1722" s="263" t="s">
        <v>562</v>
      </c>
      <c r="I1722" s="260" t="s">
        <v>711</v>
      </c>
    </row>
    <row r="1723" spans="1:21" ht="18.75">
      <c r="A1723" s="262">
        <v>811719</v>
      </c>
      <c r="B1723" s="263" t="s">
        <v>3355</v>
      </c>
      <c r="C1723" s="265" t="s">
        <v>117</v>
      </c>
      <c r="D1723" s="265" t="s">
        <v>340</v>
      </c>
      <c r="E1723" s="265" t="s">
        <v>259</v>
      </c>
      <c r="F1723" s="264">
        <v>32874</v>
      </c>
      <c r="G1723" s="263" t="s">
        <v>549</v>
      </c>
      <c r="H1723" s="263" t="s">
        <v>562</v>
      </c>
      <c r="I1723" s="260" t="s">
        <v>711</v>
      </c>
    </row>
    <row r="1724" spans="1:21" ht="18.75">
      <c r="A1724" s="262">
        <v>811722</v>
      </c>
      <c r="B1724" s="263" t="s">
        <v>3358</v>
      </c>
      <c r="C1724" s="265" t="s">
        <v>1668</v>
      </c>
      <c r="D1724" s="265" t="s">
        <v>3359</v>
      </c>
      <c r="E1724" s="265" t="s">
        <v>260</v>
      </c>
      <c r="F1724" s="264">
        <v>35066</v>
      </c>
      <c r="G1724" s="263" t="s">
        <v>5289</v>
      </c>
      <c r="H1724" s="263" t="s">
        <v>562</v>
      </c>
      <c r="I1724" s="260" t="s">
        <v>711</v>
      </c>
    </row>
    <row r="1725" spans="1:21" ht="18.75">
      <c r="A1725" s="262">
        <v>811727</v>
      </c>
      <c r="B1725" s="263" t="s">
        <v>3366</v>
      </c>
      <c r="C1725" s="263" t="s">
        <v>117</v>
      </c>
      <c r="D1725" s="263" t="s">
        <v>1896</v>
      </c>
      <c r="E1725" s="263" t="s">
        <v>259</v>
      </c>
      <c r="F1725" s="264"/>
      <c r="G1725" s="263" t="s">
        <v>549</v>
      </c>
      <c r="H1725" s="263" t="s">
        <v>562</v>
      </c>
      <c r="I1725" s="260" t="s">
        <v>711</v>
      </c>
    </row>
    <row r="1726" spans="1:21" ht="18.75">
      <c r="A1726" s="262">
        <v>811730</v>
      </c>
      <c r="B1726" s="263" t="s">
        <v>3368</v>
      </c>
      <c r="C1726" s="263" t="s">
        <v>155</v>
      </c>
      <c r="D1726" s="263" t="s">
        <v>3369</v>
      </c>
      <c r="E1726" s="263" t="s">
        <v>260</v>
      </c>
      <c r="F1726" s="264">
        <v>30962</v>
      </c>
      <c r="G1726" s="263" t="s">
        <v>549</v>
      </c>
      <c r="H1726" s="263" t="s">
        <v>562</v>
      </c>
      <c r="I1726" s="260" t="s">
        <v>711</v>
      </c>
    </row>
    <row r="1727" spans="1:21" ht="18.75">
      <c r="A1727" s="262">
        <v>811731</v>
      </c>
      <c r="B1727" s="263" t="s">
        <v>3370</v>
      </c>
      <c r="C1727" s="263" t="s">
        <v>198</v>
      </c>
      <c r="D1727" s="263" t="s">
        <v>3371</v>
      </c>
      <c r="E1727" s="263" t="s">
        <v>260</v>
      </c>
      <c r="F1727" s="264">
        <v>32143</v>
      </c>
      <c r="G1727" s="263" t="s">
        <v>549</v>
      </c>
      <c r="H1727" s="263" t="s">
        <v>562</v>
      </c>
      <c r="I1727" s="260" t="s">
        <v>711</v>
      </c>
    </row>
    <row r="1728" spans="1:21" ht="18.75">
      <c r="A1728" s="262">
        <v>811733</v>
      </c>
      <c r="B1728" s="263" t="s">
        <v>3372</v>
      </c>
      <c r="C1728" s="265" t="s">
        <v>104</v>
      </c>
      <c r="D1728" s="265" t="s">
        <v>1168</v>
      </c>
      <c r="E1728" s="265" t="s">
        <v>260</v>
      </c>
      <c r="F1728" s="264">
        <v>33997</v>
      </c>
      <c r="G1728" s="263" t="s">
        <v>5297</v>
      </c>
      <c r="H1728" s="263" t="s">
        <v>562</v>
      </c>
      <c r="I1728" s="260" t="s">
        <v>711</v>
      </c>
    </row>
    <row r="1729" spans="1:21" ht="18.75">
      <c r="A1729" s="262">
        <v>811734</v>
      </c>
      <c r="B1729" s="263" t="s">
        <v>3373</v>
      </c>
      <c r="C1729" s="265" t="s">
        <v>3363</v>
      </c>
      <c r="D1729" s="265" t="s">
        <v>343</v>
      </c>
      <c r="E1729" s="265" t="s">
        <v>260</v>
      </c>
      <c r="F1729" s="264">
        <v>32358</v>
      </c>
      <c r="G1729" s="263" t="s">
        <v>573</v>
      </c>
      <c r="H1729" s="263" t="s">
        <v>562</v>
      </c>
      <c r="I1729" s="260" t="s">
        <v>711</v>
      </c>
    </row>
    <row r="1730" spans="1:21" ht="18.75">
      <c r="A1730" s="262">
        <v>811735</v>
      </c>
      <c r="B1730" s="263" t="s">
        <v>3374</v>
      </c>
      <c r="C1730" s="263" t="s">
        <v>1762</v>
      </c>
      <c r="D1730" s="263" t="s">
        <v>3375</v>
      </c>
      <c r="E1730" s="263" t="s">
        <v>260</v>
      </c>
      <c r="F1730" s="264">
        <v>33990</v>
      </c>
      <c r="G1730" s="263" t="s">
        <v>549</v>
      </c>
      <c r="H1730" s="263" t="s">
        <v>562</v>
      </c>
      <c r="I1730" s="260" t="s">
        <v>711</v>
      </c>
    </row>
    <row r="1731" spans="1:21" ht="18.75">
      <c r="A1731" s="262">
        <v>811737</v>
      </c>
      <c r="B1731" s="263" t="s">
        <v>3376</v>
      </c>
      <c r="C1731" s="265" t="s">
        <v>83</v>
      </c>
      <c r="D1731" s="265" t="s">
        <v>372</v>
      </c>
      <c r="E1731" s="265" t="s">
        <v>260</v>
      </c>
      <c r="F1731" s="266">
        <v>31619</v>
      </c>
      <c r="G1731" s="266" t="s">
        <v>551</v>
      </c>
      <c r="H1731" s="263" t="s">
        <v>562</v>
      </c>
      <c r="I1731" s="260" t="s">
        <v>711</v>
      </c>
      <c r="S1731" s="260">
        <v>4498</v>
      </c>
      <c r="T1731" s="261">
        <v>43829</v>
      </c>
      <c r="U1731" s="260">
        <v>10000</v>
      </c>
    </row>
    <row r="1732" spans="1:21" ht="18.75">
      <c r="A1732" s="262">
        <v>811738</v>
      </c>
      <c r="B1732" s="263" t="s">
        <v>3377</v>
      </c>
      <c r="C1732" s="263" t="s">
        <v>3378</v>
      </c>
      <c r="D1732" s="263" t="s">
        <v>2679</v>
      </c>
      <c r="E1732" s="263" t="s">
        <v>260</v>
      </c>
      <c r="F1732" s="264">
        <v>36074</v>
      </c>
      <c r="G1732" s="263" t="s">
        <v>612</v>
      </c>
      <c r="H1732" s="263" t="s">
        <v>562</v>
      </c>
      <c r="I1732" s="260" t="s">
        <v>711</v>
      </c>
    </row>
    <row r="1733" spans="1:21" ht="18.75">
      <c r="A1733" s="262">
        <v>811739</v>
      </c>
      <c r="B1733" s="263" t="s">
        <v>3379</v>
      </c>
      <c r="C1733" s="263" t="s">
        <v>106</v>
      </c>
      <c r="D1733" s="263" t="s">
        <v>354</v>
      </c>
      <c r="E1733" s="263" t="s">
        <v>259</v>
      </c>
      <c r="F1733" s="264">
        <v>34956</v>
      </c>
      <c r="G1733" s="263" t="s">
        <v>549</v>
      </c>
      <c r="H1733" s="263" t="s">
        <v>562</v>
      </c>
      <c r="I1733" s="260" t="s">
        <v>711</v>
      </c>
    </row>
    <row r="1734" spans="1:21" ht="18.75">
      <c r="A1734" s="262">
        <v>811744</v>
      </c>
      <c r="B1734" s="263" t="s">
        <v>3383</v>
      </c>
      <c r="C1734" s="265" t="s">
        <v>77</v>
      </c>
      <c r="D1734" s="265" t="s">
        <v>342</v>
      </c>
      <c r="E1734" s="265" t="s">
        <v>260</v>
      </c>
      <c r="F1734" s="264">
        <v>34804</v>
      </c>
      <c r="G1734" s="263" t="s">
        <v>5733</v>
      </c>
      <c r="H1734" s="263" t="s">
        <v>562</v>
      </c>
      <c r="I1734" s="260" t="s">
        <v>711</v>
      </c>
    </row>
    <row r="1735" spans="1:21" ht="18.75">
      <c r="A1735" s="262">
        <v>811747</v>
      </c>
      <c r="B1735" s="263" t="s">
        <v>3385</v>
      </c>
      <c r="C1735" s="263" t="s">
        <v>79</v>
      </c>
      <c r="D1735" s="263" t="s">
        <v>350</v>
      </c>
      <c r="E1735" s="263" t="s">
        <v>260</v>
      </c>
      <c r="F1735" s="264">
        <v>35431</v>
      </c>
      <c r="G1735" s="263" t="s">
        <v>549</v>
      </c>
      <c r="H1735" s="263" t="s">
        <v>562</v>
      </c>
      <c r="I1735" s="260" t="s">
        <v>711</v>
      </c>
    </row>
    <row r="1736" spans="1:21" ht="18.75">
      <c r="A1736" s="262">
        <v>811748</v>
      </c>
      <c r="B1736" s="263" t="s">
        <v>3386</v>
      </c>
      <c r="C1736" s="263" t="s">
        <v>889</v>
      </c>
      <c r="D1736" s="263" t="s">
        <v>747</v>
      </c>
      <c r="E1736" s="263" t="s">
        <v>260</v>
      </c>
      <c r="F1736" s="264">
        <v>33978</v>
      </c>
      <c r="G1736" s="263" t="s">
        <v>569</v>
      </c>
      <c r="H1736" s="263" t="s">
        <v>562</v>
      </c>
      <c r="I1736" s="260" t="s">
        <v>711</v>
      </c>
    </row>
    <row r="1737" spans="1:21" ht="18.75">
      <c r="A1737" s="262">
        <v>811759</v>
      </c>
      <c r="B1737" s="263" t="s">
        <v>3394</v>
      </c>
      <c r="C1737" s="265" t="s">
        <v>197</v>
      </c>
      <c r="D1737" s="265" t="s">
        <v>3395</v>
      </c>
      <c r="E1737" s="265" t="s">
        <v>260</v>
      </c>
      <c r="F1737" s="264">
        <v>35312</v>
      </c>
      <c r="G1737" s="263" t="s">
        <v>5262</v>
      </c>
      <c r="H1737" s="263" t="s">
        <v>562</v>
      </c>
      <c r="I1737" s="260" t="s">
        <v>711</v>
      </c>
    </row>
    <row r="1738" spans="1:21" ht="18.75">
      <c r="A1738" s="262">
        <v>811760</v>
      </c>
      <c r="B1738" s="263" t="s">
        <v>3396</v>
      </c>
      <c r="C1738" s="263" t="s">
        <v>160</v>
      </c>
      <c r="D1738" s="263" t="s">
        <v>3397</v>
      </c>
      <c r="E1738" s="263" t="s">
        <v>260</v>
      </c>
      <c r="F1738" s="264" t="s">
        <v>5737</v>
      </c>
      <c r="G1738" s="263" t="s">
        <v>549</v>
      </c>
      <c r="H1738" s="263" t="s">
        <v>562</v>
      </c>
      <c r="I1738" s="260" t="s">
        <v>711</v>
      </c>
    </row>
    <row r="1739" spans="1:21" ht="18.75">
      <c r="A1739" s="262">
        <v>811762</v>
      </c>
      <c r="B1739" s="263" t="s">
        <v>3399</v>
      </c>
      <c r="C1739" s="262" t="s">
        <v>2108</v>
      </c>
      <c r="D1739" s="262" t="s">
        <v>497</v>
      </c>
      <c r="E1739" s="263" t="s">
        <v>259</v>
      </c>
      <c r="F1739" s="264">
        <v>36181</v>
      </c>
      <c r="G1739" s="263" t="s">
        <v>559</v>
      </c>
      <c r="H1739" s="263" t="s">
        <v>562</v>
      </c>
      <c r="I1739" s="260" t="s">
        <v>711</v>
      </c>
    </row>
    <row r="1740" spans="1:21" ht="18.75">
      <c r="A1740" s="262">
        <v>811765</v>
      </c>
      <c r="B1740" s="263" t="s">
        <v>3402</v>
      </c>
      <c r="C1740" s="263" t="s">
        <v>3403</v>
      </c>
      <c r="D1740" s="263" t="s">
        <v>1689</v>
      </c>
      <c r="E1740" s="263" t="s">
        <v>260</v>
      </c>
      <c r="F1740" s="264">
        <v>32874</v>
      </c>
      <c r="G1740" s="263" t="s">
        <v>549</v>
      </c>
      <c r="H1740" s="263" t="s">
        <v>562</v>
      </c>
      <c r="I1740" s="260" t="s">
        <v>711</v>
      </c>
    </row>
    <row r="1741" spans="1:21" ht="18.75">
      <c r="A1741" s="262">
        <v>811766</v>
      </c>
      <c r="B1741" s="263" t="s">
        <v>3404</v>
      </c>
      <c r="C1741" s="263" t="s">
        <v>76</v>
      </c>
      <c r="D1741" s="263" t="s">
        <v>328</v>
      </c>
      <c r="E1741" s="263" t="s">
        <v>259</v>
      </c>
      <c r="F1741" s="264" t="s">
        <v>5739</v>
      </c>
      <c r="G1741" s="263" t="s">
        <v>613</v>
      </c>
      <c r="H1741" s="263" t="s">
        <v>562</v>
      </c>
      <c r="I1741" s="260" t="s">
        <v>711</v>
      </c>
    </row>
    <row r="1742" spans="1:21" ht="18.75">
      <c r="A1742" s="262">
        <v>811774</v>
      </c>
      <c r="B1742" s="263" t="s">
        <v>3412</v>
      </c>
      <c r="C1742" s="263" t="s">
        <v>129</v>
      </c>
      <c r="D1742" s="263" t="s">
        <v>1203</v>
      </c>
      <c r="E1742" s="263" t="s">
        <v>259</v>
      </c>
      <c r="F1742" s="264">
        <v>35796</v>
      </c>
      <c r="G1742" s="267" t="s">
        <v>549</v>
      </c>
      <c r="H1742" s="263" t="s">
        <v>673</v>
      </c>
      <c r="I1742" s="260" t="s">
        <v>711</v>
      </c>
    </row>
    <row r="1743" spans="1:21" ht="18.75">
      <c r="A1743" s="262">
        <v>811776</v>
      </c>
      <c r="B1743" s="263" t="s">
        <v>3413</v>
      </c>
      <c r="C1743" s="263" t="s">
        <v>2733</v>
      </c>
      <c r="D1743" s="263" t="s">
        <v>381</v>
      </c>
      <c r="E1743" s="263" t="s">
        <v>260</v>
      </c>
      <c r="F1743" s="264">
        <v>35008</v>
      </c>
      <c r="G1743" s="263" t="s">
        <v>569</v>
      </c>
      <c r="H1743" s="263" t="s">
        <v>562</v>
      </c>
      <c r="I1743" s="260" t="s">
        <v>711</v>
      </c>
    </row>
    <row r="1744" spans="1:21" ht="18.75">
      <c r="A1744" s="262">
        <v>811778</v>
      </c>
      <c r="B1744" s="263" t="s">
        <v>3416</v>
      </c>
      <c r="C1744" s="263" t="s">
        <v>726</v>
      </c>
      <c r="D1744" s="263" t="s">
        <v>371</v>
      </c>
      <c r="E1744" s="263" t="s">
        <v>260</v>
      </c>
      <c r="F1744" s="264">
        <v>35152</v>
      </c>
      <c r="G1744" s="263" t="s">
        <v>549</v>
      </c>
      <c r="H1744" s="263" t="s">
        <v>562</v>
      </c>
      <c r="I1744" s="260" t="s">
        <v>711</v>
      </c>
    </row>
    <row r="1745" spans="1:21" ht="18.75">
      <c r="A1745" s="262">
        <v>811782</v>
      </c>
      <c r="B1745" s="263" t="s">
        <v>3420</v>
      </c>
      <c r="C1745" s="263" t="s">
        <v>77</v>
      </c>
      <c r="D1745" s="263" t="s">
        <v>3421</v>
      </c>
      <c r="E1745" s="263" t="s">
        <v>260</v>
      </c>
      <c r="F1745" s="264">
        <v>33239</v>
      </c>
      <c r="G1745" s="263" t="s">
        <v>549</v>
      </c>
      <c r="H1745" s="263" t="s">
        <v>562</v>
      </c>
      <c r="I1745" s="260" t="s">
        <v>711</v>
      </c>
    </row>
    <row r="1746" spans="1:21" ht="18.75">
      <c r="A1746" s="262">
        <v>811787</v>
      </c>
      <c r="B1746" s="263" t="s">
        <v>3427</v>
      </c>
      <c r="C1746" s="265" t="s">
        <v>144</v>
      </c>
      <c r="D1746" s="265" t="s">
        <v>408</v>
      </c>
      <c r="E1746" s="265" t="s">
        <v>259</v>
      </c>
      <c r="F1746" s="264">
        <v>35851</v>
      </c>
      <c r="G1746" s="263" t="s">
        <v>549</v>
      </c>
      <c r="H1746" s="263" t="s">
        <v>562</v>
      </c>
      <c r="I1746" s="260" t="s">
        <v>711</v>
      </c>
    </row>
    <row r="1747" spans="1:21" ht="18.75">
      <c r="A1747" s="262">
        <v>811788</v>
      </c>
      <c r="B1747" s="263" t="s">
        <v>532</v>
      </c>
      <c r="C1747" s="263" t="s">
        <v>123</v>
      </c>
      <c r="D1747" s="263" t="s">
        <v>405</v>
      </c>
      <c r="E1747" s="263" t="s">
        <v>259</v>
      </c>
      <c r="F1747" s="264">
        <v>35345</v>
      </c>
      <c r="G1747" s="263" t="s">
        <v>549</v>
      </c>
      <c r="H1747" s="263" t="s">
        <v>562</v>
      </c>
      <c r="I1747" s="260" t="s">
        <v>711</v>
      </c>
    </row>
    <row r="1748" spans="1:21" ht="18.75">
      <c r="A1748" s="262">
        <v>811792</v>
      </c>
      <c r="B1748" s="263" t="s">
        <v>3432</v>
      </c>
      <c r="C1748" s="265" t="s">
        <v>172</v>
      </c>
      <c r="D1748" s="265" t="s">
        <v>950</v>
      </c>
      <c r="E1748" s="265" t="s">
        <v>259</v>
      </c>
      <c r="F1748" s="264">
        <v>35796</v>
      </c>
      <c r="G1748" s="263" t="s">
        <v>549</v>
      </c>
      <c r="H1748" s="263" t="s">
        <v>562</v>
      </c>
      <c r="I1748" s="260" t="s">
        <v>711</v>
      </c>
    </row>
    <row r="1749" spans="1:21" ht="18.75">
      <c r="A1749" s="262">
        <v>811928</v>
      </c>
      <c r="B1749" s="263" t="s">
        <v>3446</v>
      </c>
      <c r="C1749" s="262" t="s">
        <v>984</v>
      </c>
      <c r="D1749" s="262" t="s">
        <v>388</v>
      </c>
      <c r="E1749" s="263" t="s">
        <v>259</v>
      </c>
      <c r="F1749" s="264">
        <v>35825</v>
      </c>
      <c r="G1749" s="263" t="s">
        <v>5744</v>
      </c>
      <c r="H1749" s="263" t="s">
        <v>562</v>
      </c>
      <c r="I1749" s="260" t="s">
        <v>711</v>
      </c>
    </row>
    <row r="1750" spans="1:21" ht="18.75">
      <c r="A1750" s="262">
        <v>811944</v>
      </c>
      <c r="B1750" s="263" t="s">
        <v>3455</v>
      </c>
      <c r="C1750" s="263" t="s">
        <v>81</v>
      </c>
      <c r="D1750" s="263" t="s">
        <v>3456</v>
      </c>
      <c r="E1750" s="263" t="s">
        <v>259</v>
      </c>
      <c r="F1750" s="264"/>
      <c r="G1750" s="263"/>
      <c r="H1750" s="263" t="s">
        <v>562</v>
      </c>
      <c r="I1750" s="260" t="s">
        <v>711</v>
      </c>
      <c r="S1750" s="260">
        <v>372</v>
      </c>
      <c r="T1750" s="261">
        <v>43846</v>
      </c>
      <c r="U1750" s="260">
        <v>10000</v>
      </c>
    </row>
    <row r="1751" spans="1:21" ht="18.75">
      <c r="A1751" s="262">
        <v>811947</v>
      </c>
      <c r="B1751" s="263" t="s">
        <v>3459</v>
      </c>
      <c r="C1751" s="265" t="s">
        <v>3460</v>
      </c>
      <c r="D1751" s="265" t="s">
        <v>1241</v>
      </c>
      <c r="E1751" s="265" t="s">
        <v>259</v>
      </c>
      <c r="F1751" s="264">
        <v>35085</v>
      </c>
      <c r="G1751" s="263" t="s">
        <v>5749</v>
      </c>
      <c r="H1751" s="263" t="s">
        <v>562</v>
      </c>
      <c r="I1751" s="260" t="s">
        <v>711</v>
      </c>
    </row>
    <row r="1752" spans="1:21" ht="18.75">
      <c r="A1752" s="262">
        <v>811948</v>
      </c>
      <c r="B1752" s="263" t="s">
        <v>3461</v>
      </c>
      <c r="C1752" s="263" t="s">
        <v>183</v>
      </c>
      <c r="D1752" s="263" t="s">
        <v>826</v>
      </c>
      <c r="E1752" s="263" t="s">
        <v>259</v>
      </c>
      <c r="F1752" s="266">
        <v>32564</v>
      </c>
      <c r="G1752" s="263" t="s">
        <v>5750</v>
      </c>
      <c r="H1752" s="263" t="s">
        <v>562</v>
      </c>
      <c r="I1752" s="260" t="s">
        <v>711</v>
      </c>
    </row>
    <row r="1753" spans="1:21" ht="18.75">
      <c r="A1753" s="262">
        <v>811949</v>
      </c>
      <c r="B1753" s="263" t="s">
        <v>3462</v>
      </c>
      <c r="C1753" s="265" t="s">
        <v>142</v>
      </c>
      <c r="D1753" s="265" t="s">
        <v>470</v>
      </c>
      <c r="E1753" s="265" t="s">
        <v>259</v>
      </c>
      <c r="F1753" s="264">
        <v>36041</v>
      </c>
      <c r="G1753" s="263" t="s">
        <v>569</v>
      </c>
      <c r="H1753" s="263" t="s">
        <v>562</v>
      </c>
      <c r="I1753" s="260" t="s">
        <v>711</v>
      </c>
    </row>
    <row r="1754" spans="1:21" ht="18.75">
      <c r="A1754" s="262">
        <v>811952</v>
      </c>
      <c r="B1754" s="263" t="s">
        <v>3465</v>
      </c>
      <c r="C1754" s="263" t="s">
        <v>99</v>
      </c>
      <c r="D1754" s="263" t="s">
        <v>3466</v>
      </c>
      <c r="E1754" s="263" t="s">
        <v>259</v>
      </c>
      <c r="F1754" s="264">
        <v>34645</v>
      </c>
      <c r="G1754" s="263" t="s">
        <v>549</v>
      </c>
      <c r="H1754" s="263" t="s">
        <v>562</v>
      </c>
      <c r="I1754" s="260" t="s">
        <v>711</v>
      </c>
    </row>
    <row r="1755" spans="1:21" ht="18.75">
      <c r="A1755" s="262">
        <v>811963</v>
      </c>
      <c r="B1755" s="263" t="s">
        <v>3471</v>
      </c>
      <c r="C1755" s="263" t="s">
        <v>1872</v>
      </c>
      <c r="D1755" s="263" t="s">
        <v>1085</v>
      </c>
      <c r="E1755" s="263" t="s">
        <v>260</v>
      </c>
      <c r="F1755" s="264">
        <v>1997</v>
      </c>
      <c r="G1755" s="263">
        <v>0</v>
      </c>
      <c r="H1755" s="263" t="s">
        <v>673</v>
      </c>
      <c r="I1755" s="260" t="s">
        <v>711</v>
      </c>
    </row>
    <row r="1756" spans="1:21" ht="18.75">
      <c r="A1756" s="262">
        <v>811970</v>
      </c>
      <c r="B1756" s="263" t="s">
        <v>3476</v>
      </c>
      <c r="C1756" s="263" t="s">
        <v>79</v>
      </c>
      <c r="D1756" s="263" t="s">
        <v>446</v>
      </c>
      <c r="E1756" s="265" t="s">
        <v>259</v>
      </c>
      <c r="F1756" s="264">
        <v>33239</v>
      </c>
      <c r="G1756" s="263" t="s">
        <v>565</v>
      </c>
      <c r="H1756" s="263" t="s">
        <v>562</v>
      </c>
      <c r="I1756" s="260" t="s">
        <v>711</v>
      </c>
    </row>
    <row r="1757" spans="1:21" ht="18.75">
      <c r="A1757" s="262">
        <v>811971</v>
      </c>
      <c r="B1757" s="263" t="s">
        <v>3477</v>
      </c>
      <c r="C1757" s="263" t="s">
        <v>140</v>
      </c>
      <c r="D1757" s="263" t="s">
        <v>331</v>
      </c>
      <c r="E1757" s="263" t="s">
        <v>260</v>
      </c>
      <c r="F1757" s="270">
        <v>36233</v>
      </c>
      <c r="G1757" s="263" t="s">
        <v>549</v>
      </c>
      <c r="H1757" s="263" t="s">
        <v>562</v>
      </c>
      <c r="I1757" s="260" t="s">
        <v>711</v>
      </c>
    </row>
    <row r="1758" spans="1:21" ht="37.5">
      <c r="A1758" s="263">
        <v>811972</v>
      </c>
      <c r="B1758" s="263" t="s">
        <v>3478</v>
      </c>
      <c r="C1758" s="268" t="s">
        <v>82</v>
      </c>
      <c r="D1758" s="266" t="s">
        <v>1100</v>
      </c>
      <c r="E1758" s="268" t="s">
        <v>259</v>
      </c>
      <c r="F1758" s="270">
        <v>26224</v>
      </c>
      <c r="G1758" s="266" t="s">
        <v>571</v>
      </c>
      <c r="H1758" s="268" t="s">
        <v>673</v>
      </c>
      <c r="I1758" s="260" t="s">
        <v>711</v>
      </c>
    </row>
    <row r="1759" spans="1:21" ht="18.75">
      <c r="A1759" s="269">
        <v>811973</v>
      </c>
      <c r="B1759" s="263" t="s">
        <v>3479</v>
      </c>
      <c r="C1759" s="269" t="s">
        <v>79</v>
      </c>
      <c r="D1759" s="269" t="s">
        <v>3480</v>
      </c>
      <c r="E1759" s="269" t="s">
        <v>259</v>
      </c>
      <c r="F1759" s="270">
        <v>33239</v>
      </c>
      <c r="G1759" s="267" t="s">
        <v>549</v>
      </c>
      <c r="H1759" s="263" t="s">
        <v>562</v>
      </c>
      <c r="I1759" s="260" t="s">
        <v>711</v>
      </c>
    </row>
    <row r="1760" spans="1:21" ht="18.75">
      <c r="A1760" s="269">
        <v>811974</v>
      </c>
      <c r="B1760" s="263" t="s">
        <v>3481</v>
      </c>
      <c r="C1760" s="269" t="s">
        <v>146</v>
      </c>
      <c r="D1760" s="269" t="s">
        <v>336</v>
      </c>
      <c r="E1760" s="269" t="s">
        <v>259</v>
      </c>
      <c r="F1760" s="270">
        <v>35981</v>
      </c>
      <c r="G1760" s="267" t="s">
        <v>549</v>
      </c>
      <c r="H1760" s="263" t="s">
        <v>562</v>
      </c>
      <c r="I1760" s="260" t="s">
        <v>711</v>
      </c>
    </row>
    <row r="1761" spans="1:9" ht="18.75">
      <c r="A1761" s="263">
        <v>811975</v>
      </c>
      <c r="B1761" s="263" t="s">
        <v>3482</v>
      </c>
      <c r="C1761" s="268" t="s">
        <v>157</v>
      </c>
      <c r="D1761" s="268" t="s">
        <v>485</v>
      </c>
      <c r="E1761" s="268" t="s">
        <v>259</v>
      </c>
      <c r="F1761" s="270">
        <v>36127</v>
      </c>
      <c r="G1761" s="263" t="s">
        <v>5753</v>
      </c>
      <c r="H1761" s="263" t="s">
        <v>562</v>
      </c>
      <c r="I1761" s="260" t="s">
        <v>711</v>
      </c>
    </row>
    <row r="1762" spans="1:9" ht="18.75">
      <c r="A1762" s="262">
        <v>811976</v>
      </c>
      <c r="B1762" s="263" t="s">
        <v>3483</v>
      </c>
      <c r="C1762" s="263" t="s">
        <v>81</v>
      </c>
      <c r="D1762" s="263" t="s">
        <v>383</v>
      </c>
      <c r="E1762" s="263" t="s">
        <v>259</v>
      </c>
      <c r="F1762" s="270">
        <v>35796</v>
      </c>
      <c r="G1762" s="263" t="s">
        <v>549</v>
      </c>
      <c r="H1762" s="263" t="s">
        <v>562</v>
      </c>
      <c r="I1762" s="260" t="s">
        <v>711</v>
      </c>
    </row>
    <row r="1763" spans="1:9" ht="18.75">
      <c r="A1763" s="269">
        <v>811977</v>
      </c>
      <c r="B1763" s="263" t="s">
        <v>3484</v>
      </c>
      <c r="C1763" s="269" t="s">
        <v>81</v>
      </c>
      <c r="D1763" s="269" t="s">
        <v>425</v>
      </c>
      <c r="E1763" s="269" t="s">
        <v>259</v>
      </c>
      <c r="F1763" s="270">
        <v>35303</v>
      </c>
      <c r="G1763" s="267" t="s">
        <v>549</v>
      </c>
      <c r="H1763" s="267" t="s">
        <v>673</v>
      </c>
      <c r="I1763" s="260" t="s">
        <v>711</v>
      </c>
    </row>
    <row r="1764" spans="1:9" ht="18.75">
      <c r="A1764" s="263">
        <v>811978</v>
      </c>
      <c r="B1764" s="263" t="s">
        <v>3485</v>
      </c>
      <c r="C1764" s="268" t="s">
        <v>3486</v>
      </c>
      <c r="D1764" s="268" t="s">
        <v>381</v>
      </c>
      <c r="E1764" s="268" t="s">
        <v>259</v>
      </c>
      <c r="F1764" s="270">
        <v>35809</v>
      </c>
      <c r="G1764" s="263" t="s">
        <v>549</v>
      </c>
      <c r="H1764" s="263" t="s">
        <v>562</v>
      </c>
      <c r="I1764" s="260" t="s">
        <v>711</v>
      </c>
    </row>
    <row r="1765" spans="1:9" ht="18.75">
      <c r="A1765" s="262">
        <v>811979</v>
      </c>
      <c r="B1765" s="263" t="s">
        <v>3487</v>
      </c>
      <c r="C1765" s="263" t="s">
        <v>76</v>
      </c>
      <c r="D1765" s="263" t="s">
        <v>345</v>
      </c>
      <c r="E1765" s="263" t="s">
        <v>259</v>
      </c>
      <c r="F1765" s="270">
        <v>36039</v>
      </c>
      <c r="G1765" s="263" t="s">
        <v>630</v>
      </c>
      <c r="H1765" s="263" t="s">
        <v>562</v>
      </c>
      <c r="I1765" s="260" t="s">
        <v>711</v>
      </c>
    </row>
    <row r="1766" spans="1:9" ht="18.75">
      <c r="A1766" s="269">
        <v>811980</v>
      </c>
      <c r="B1766" s="263" t="s">
        <v>3488</v>
      </c>
      <c r="C1766" s="269" t="s">
        <v>186</v>
      </c>
      <c r="D1766" s="269" t="s">
        <v>410</v>
      </c>
      <c r="E1766" s="269" t="s">
        <v>260</v>
      </c>
      <c r="F1766" s="270">
        <v>33611</v>
      </c>
      <c r="G1766" s="267" t="s">
        <v>549</v>
      </c>
      <c r="H1766" s="263" t="s">
        <v>562</v>
      </c>
      <c r="I1766" s="260" t="s">
        <v>711</v>
      </c>
    </row>
    <row r="1767" spans="1:9" ht="18.75">
      <c r="A1767" s="262">
        <v>811981</v>
      </c>
      <c r="B1767" s="263" t="s">
        <v>3489</v>
      </c>
      <c r="C1767" s="263" t="s">
        <v>75</v>
      </c>
      <c r="D1767" s="263" t="s">
        <v>409</v>
      </c>
      <c r="E1767" s="263" t="s">
        <v>260</v>
      </c>
      <c r="F1767" s="270">
        <v>36192</v>
      </c>
      <c r="G1767" s="263" t="s">
        <v>5754</v>
      </c>
      <c r="H1767" s="263" t="s">
        <v>562</v>
      </c>
      <c r="I1767" s="260" t="s">
        <v>711</v>
      </c>
    </row>
    <row r="1768" spans="1:9" ht="18.75">
      <c r="A1768" s="263">
        <v>811982</v>
      </c>
      <c r="B1768" s="263" t="s">
        <v>3490</v>
      </c>
      <c r="C1768" s="268" t="s">
        <v>101</v>
      </c>
      <c r="D1768" s="268" t="s">
        <v>394</v>
      </c>
      <c r="E1768" s="268" t="s">
        <v>259</v>
      </c>
      <c r="F1768" s="270">
        <v>36441</v>
      </c>
      <c r="G1768" s="266" t="s">
        <v>5755</v>
      </c>
      <c r="H1768" s="263" t="s">
        <v>562</v>
      </c>
      <c r="I1768" s="260" t="s">
        <v>711</v>
      </c>
    </row>
    <row r="1769" spans="1:9" ht="18.75">
      <c r="A1769" s="269">
        <v>811983</v>
      </c>
      <c r="B1769" s="263" t="s">
        <v>3491</v>
      </c>
      <c r="C1769" s="269" t="s">
        <v>82</v>
      </c>
      <c r="D1769" s="269" t="s">
        <v>330</v>
      </c>
      <c r="E1769" s="269" t="s">
        <v>259</v>
      </c>
      <c r="F1769" s="270">
        <v>33970</v>
      </c>
      <c r="G1769" s="267" t="s">
        <v>5388</v>
      </c>
      <c r="H1769" s="263" t="s">
        <v>562</v>
      </c>
      <c r="I1769" s="260" t="s">
        <v>711</v>
      </c>
    </row>
    <row r="1770" spans="1:9" ht="18.75">
      <c r="A1770" s="269">
        <v>811984</v>
      </c>
      <c r="B1770" s="263" t="s">
        <v>3492</v>
      </c>
      <c r="C1770" s="269" t="s">
        <v>1178</v>
      </c>
      <c r="D1770" s="269" t="s">
        <v>3493</v>
      </c>
      <c r="E1770" s="269" t="s">
        <v>259</v>
      </c>
      <c r="F1770" s="270">
        <v>35497</v>
      </c>
      <c r="G1770" s="267" t="s">
        <v>626</v>
      </c>
      <c r="H1770" s="263" t="s">
        <v>562</v>
      </c>
      <c r="I1770" s="260" t="s">
        <v>711</v>
      </c>
    </row>
    <row r="1771" spans="1:9" ht="18.75">
      <c r="A1771" s="269">
        <v>811985</v>
      </c>
      <c r="B1771" s="263" t="s">
        <v>3492</v>
      </c>
      <c r="C1771" s="269" t="s">
        <v>104</v>
      </c>
      <c r="D1771" s="269" t="s">
        <v>356</v>
      </c>
      <c r="E1771" s="269" t="s">
        <v>259</v>
      </c>
      <c r="F1771" s="270">
        <v>35065</v>
      </c>
      <c r="G1771" s="267" t="s">
        <v>5481</v>
      </c>
      <c r="H1771" s="263" t="s">
        <v>562</v>
      </c>
      <c r="I1771" s="260" t="s">
        <v>711</v>
      </c>
    </row>
    <row r="1772" spans="1:9" ht="18.75">
      <c r="A1772" s="262">
        <v>811986</v>
      </c>
      <c r="B1772" s="263" t="s">
        <v>3494</v>
      </c>
      <c r="C1772" s="263" t="s">
        <v>79</v>
      </c>
      <c r="D1772" s="263" t="s">
        <v>338</v>
      </c>
      <c r="E1772" s="263" t="s">
        <v>259</v>
      </c>
      <c r="F1772" s="270">
        <v>36555</v>
      </c>
      <c r="G1772" s="263" t="s">
        <v>5756</v>
      </c>
      <c r="H1772" s="263" t="s">
        <v>562</v>
      </c>
      <c r="I1772" s="260" t="s">
        <v>711</v>
      </c>
    </row>
    <row r="1773" spans="1:9" ht="18.75">
      <c r="A1773" s="269">
        <v>811987</v>
      </c>
      <c r="B1773" s="263" t="s">
        <v>3494</v>
      </c>
      <c r="C1773" s="269" t="s">
        <v>1148</v>
      </c>
      <c r="D1773" s="269" t="s">
        <v>362</v>
      </c>
      <c r="E1773" s="269" t="s">
        <v>259</v>
      </c>
      <c r="F1773" s="270">
        <v>35170</v>
      </c>
      <c r="G1773" s="267" t="s">
        <v>549</v>
      </c>
      <c r="H1773" s="263" t="s">
        <v>562</v>
      </c>
      <c r="I1773" s="260" t="s">
        <v>711</v>
      </c>
    </row>
    <row r="1774" spans="1:9" ht="18.75">
      <c r="A1774" s="269">
        <v>811988</v>
      </c>
      <c r="B1774" s="263" t="s">
        <v>3495</v>
      </c>
      <c r="C1774" s="269" t="s">
        <v>161</v>
      </c>
      <c r="D1774" s="269" t="s">
        <v>710</v>
      </c>
      <c r="E1774" s="269" t="s">
        <v>259</v>
      </c>
      <c r="F1774" s="270" t="s">
        <v>5757</v>
      </c>
      <c r="G1774" s="267" t="s">
        <v>5268</v>
      </c>
      <c r="H1774" s="263" t="s">
        <v>562</v>
      </c>
      <c r="I1774" s="260" t="s">
        <v>711</v>
      </c>
    </row>
    <row r="1775" spans="1:9" ht="18.75">
      <c r="A1775" s="263">
        <v>811989</v>
      </c>
      <c r="B1775" s="263" t="s">
        <v>3496</v>
      </c>
      <c r="C1775" s="268" t="s">
        <v>760</v>
      </c>
      <c r="D1775" s="268" t="s">
        <v>404</v>
      </c>
      <c r="E1775" s="268" t="s">
        <v>259</v>
      </c>
      <c r="F1775" s="270">
        <v>36892</v>
      </c>
      <c r="G1775" s="263" t="s">
        <v>5206</v>
      </c>
      <c r="H1775" s="263" t="s">
        <v>562</v>
      </c>
      <c r="I1775" s="260" t="s">
        <v>711</v>
      </c>
    </row>
    <row r="1776" spans="1:9" ht="18.75">
      <c r="A1776" s="263">
        <v>811990</v>
      </c>
      <c r="B1776" s="263" t="s">
        <v>3496</v>
      </c>
      <c r="C1776" s="268" t="s">
        <v>1800</v>
      </c>
      <c r="D1776" s="268" t="s">
        <v>1659</v>
      </c>
      <c r="E1776" s="268" t="s">
        <v>259</v>
      </c>
      <c r="F1776" s="270">
        <v>36470</v>
      </c>
      <c r="G1776" s="266" t="s">
        <v>549</v>
      </c>
      <c r="H1776" s="263" t="s">
        <v>562</v>
      </c>
      <c r="I1776" s="260" t="s">
        <v>711</v>
      </c>
    </row>
    <row r="1777" spans="1:9" ht="18.75">
      <c r="A1777" s="269">
        <v>811991</v>
      </c>
      <c r="B1777" s="263" t="s">
        <v>3496</v>
      </c>
      <c r="C1777" s="269" t="s">
        <v>104</v>
      </c>
      <c r="D1777" s="269" t="s">
        <v>127</v>
      </c>
      <c r="E1777" s="269" t="s">
        <v>259</v>
      </c>
      <c r="F1777" s="270">
        <v>36141</v>
      </c>
      <c r="G1777" s="267" t="s">
        <v>613</v>
      </c>
      <c r="H1777" s="263" t="s">
        <v>562</v>
      </c>
      <c r="I1777" s="260" t="s">
        <v>711</v>
      </c>
    </row>
    <row r="1778" spans="1:9" ht="18.75">
      <c r="A1778" s="262">
        <v>811992</v>
      </c>
      <c r="B1778" s="263" t="s">
        <v>2505</v>
      </c>
      <c r="C1778" s="263" t="s">
        <v>1977</v>
      </c>
      <c r="D1778" s="263" t="s">
        <v>425</v>
      </c>
      <c r="E1778" s="263" t="s">
        <v>259</v>
      </c>
      <c r="F1778" s="270">
        <v>32539</v>
      </c>
      <c r="G1778" s="263" t="s">
        <v>549</v>
      </c>
      <c r="H1778" s="263" t="s">
        <v>562</v>
      </c>
      <c r="I1778" s="260" t="s">
        <v>711</v>
      </c>
    </row>
    <row r="1779" spans="1:9" ht="18.75">
      <c r="A1779" s="263">
        <v>811993</v>
      </c>
      <c r="B1779" s="263" t="s">
        <v>3497</v>
      </c>
      <c r="C1779" s="268" t="s">
        <v>79</v>
      </c>
      <c r="D1779" s="268" t="s">
        <v>2833</v>
      </c>
      <c r="E1779" s="268" t="s">
        <v>259</v>
      </c>
      <c r="F1779" s="270">
        <v>36526</v>
      </c>
      <c r="G1779" s="266" t="s">
        <v>5219</v>
      </c>
      <c r="H1779" s="263" t="s">
        <v>562</v>
      </c>
      <c r="I1779" s="260" t="s">
        <v>711</v>
      </c>
    </row>
    <row r="1780" spans="1:9" ht="18.75">
      <c r="A1780" s="263">
        <v>811994</v>
      </c>
      <c r="B1780" s="263" t="s">
        <v>3498</v>
      </c>
      <c r="C1780" s="268" t="s">
        <v>80</v>
      </c>
      <c r="D1780" s="268" t="s">
        <v>3302</v>
      </c>
      <c r="E1780" s="268" t="s">
        <v>259</v>
      </c>
      <c r="F1780" s="270">
        <v>36526</v>
      </c>
      <c r="G1780" s="266" t="s">
        <v>5758</v>
      </c>
      <c r="H1780" s="263" t="s">
        <v>562</v>
      </c>
      <c r="I1780" s="260" t="s">
        <v>711</v>
      </c>
    </row>
    <row r="1781" spans="1:9" ht="18.75">
      <c r="A1781" s="262">
        <v>811995</v>
      </c>
      <c r="B1781" s="263" t="s">
        <v>3499</v>
      </c>
      <c r="C1781" s="263" t="s">
        <v>3500</v>
      </c>
      <c r="D1781" s="263" t="s">
        <v>338</v>
      </c>
      <c r="E1781" s="263" t="s">
        <v>259</v>
      </c>
      <c r="F1781" s="270">
        <v>36526</v>
      </c>
      <c r="G1781" s="263" t="s">
        <v>631</v>
      </c>
      <c r="H1781" s="263" t="s">
        <v>562</v>
      </c>
      <c r="I1781" s="260" t="s">
        <v>711</v>
      </c>
    </row>
    <row r="1782" spans="1:9" ht="18.75">
      <c r="A1782" s="269">
        <v>811996</v>
      </c>
      <c r="B1782" s="263" t="s">
        <v>3501</v>
      </c>
      <c r="C1782" s="269" t="s">
        <v>93</v>
      </c>
      <c r="D1782" s="269" t="s">
        <v>3502</v>
      </c>
      <c r="E1782" s="269" t="s">
        <v>259</v>
      </c>
      <c r="F1782" s="270">
        <v>35538</v>
      </c>
      <c r="G1782" s="267" t="s">
        <v>549</v>
      </c>
      <c r="H1782" s="263" t="s">
        <v>562</v>
      </c>
      <c r="I1782" s="260" t="s">
        <v>711</v>
      </c>
    </row>
    <row r="1783" spans="1:9" ht="18.75">
      <c r="A1783" s="263">
        <v>811997</v>
      </c>
      <c r="B1783" s="263" t="s">
        <v>3503</v>
      </c>
      <c r="C1783" s="271" t="s">
        <v>184</v>
      </c>
      <c r="D1783" s="266" t="s">
        <v>494</v>
      </c>
      <c r="E1783" s="263" t="s">
        <v>259</v>
      </c>
      <c r="F1783" s="270">
        <v>35800</v>
      </c>
      <c r="G1783" s="267" t="s">
        <v>5759</v>
      </c>
      <c r="H1783" s="263" t="s">
        <v>562</v>
      </c>
      <c r="I1783" s="260" t="s">
        <v>711</v>
      </c>
    </row>
    <row r="1784" spans="1:9" ht="18.75">
      <c r="A1784" s="262">
        <v>811998</v>
      </c>
      <c r="B1784" s="263" t="s">
        <v>3504</v>
      </c>
      <c r="C1784" s="263" t="s">
        <v>112</v>
      </c>
      <c r="D1784" s="263" t="s">
        <v>3505</v>
      </c>
      <c r="E1784" s="263" t="s">
        <v>259</v>
      </c>
      <c r="F1784" s="270">
        <v>36385</v>
      </c>
      <c r="G1784" s="263" t="s">
        <v>5363</v>
      </c>
      <c r="H1784" s="263" t="s">
        <v>562</v>
      </c>
      <c r="I1784" s="260" t="s">
        <v>711</v>
      </c>
    </row>
    <row r="1785" spans="1:9" ht="18.75">
      <c r="A1785" s="262">
        <v>811999</v>
      </c>
      <c r="B1785" s="263" t="s">
        <v>3506</v>
      </c>
      <c r="C1785" s="263" t="s">
        <v>1103</v>
      </c>
      <c r="D1785" s="263" t="s">
        <v>343</v>
      </c>
      <c r="E1785" s="263" t="s">
        <v>259</v>
      </c>
      <c r="F1785" s="270">
        <v>35724</v>
      </c>
      <c r="G1785" s="263" t="s">
        <v>649</v>
      </c>
      <c r="H1785" s="263" t="s">
        <v>562</v>
      </c>
      <c r="I1785" s="260" t="s">
        <v>711</v>
      </c>
    </row>
    <row r="1786" spans="1:9" ht="18.75">
      <c r="A1786" s="262">
        <v>812000</v>
      </c>
      <c r="B1786" s="263" t="s">
        <v>3507</v>
      </c>
      <c r="C1786" s="263" t="s">
        <v>169</v>
      </c>
      <c r="D1786" s="266" t="s">
        <v>514</v>
      </c>
      <c r="E1786" s="263" t="s">
        <v>259</v>
      </c>
      <c r="F1786" s="270">
        <v>32766</v>
      </c>
      <c r="G1786" s="263" t="s">
        <v>5760</v>
      </c>
      <c r="H1786" s="263" t="s">
        <v>562</v>
      </c>
      <c r="I1786" s="260" t="s">
        <v>711</v>
      </c>
    </row>
    <row r="1787" spans="1:9" ht="18.75">
      <c r="A1787" s="263">
        <v>812001</v>
      </c>
      <c r="B1787" s="263" t="s">
        <v>3508</v>
      </c>
      <c r="C1787" s="268" t="s">
        <v>79</v>
      </c>
      <c r="D1787" s="268" t="s">
        <v>945</v>
      </c>
      <c r="E1787" s="268" t="s">
        <v>259</v>
      </c>
      <c r="F1787" s="270">
        <v>35835</v>
      </c>
      <c r="G1787" s="263" t="s">
        <v>613</v>
      </c>
      <c r="H1787" s="263" t="s">
        <v>562</v>
      </c>
      <c r="I1787" s="260" t="s">
        <v>711</v>
      </c>
    </row>
    <row r="1788" spans="1:9" ht="18.75">
      <c r="A1788" s="269">
        <v>812002</v>
      </c>
      <c r="B1788" s="263" t="s">
        <v>3509</v>
      </c>
      <c r="C1788" s="269" t="s">
        <v>129</v>
      </c>
      <c r="D1788" s="269" t="s">
        <v>334</v>
      </c>
      <c r="E1788" s="269" t="s">
        <v>259</v>
      </c>
      <c r="F1788" s="270">
        <v>35431</v>
      </c>
      <c r="G1788" s="267" t="s">
        <v>5224</v>
      </c>
      <c r="H1788" s="263" t="s">
        <v>562</v>
      </c>
      <c r="I1788" s="260" t="s">
        <v>711</v>
      </c>
    </row>
    <row r="1789" spans="1:9" ht="18.75">
      <c r="A1789" s="263">
        <v>812003</v>
      </c>
      <c r="B1789" s="263" t="s">
        <v>3510</v>
      </c>
      <c r="C1789" s="271" t="s">
        <v>124</v>
      </c>
      <c r="D1789" s="271" t="s">
        <v>362</v>
      </c>
      <c r="E1789" s="263" t="s">
        <v>259</v>
      </c>
      <c r="F1789" s="270">
        <v>35798</v>
      </c>
      <c r="G1789" s="263" t="s">
        <v>549</v>
      </c>
      <c r="H1789" s="263" t="s">
        <v>562</v>
      </c>
      <c r="I1789" s="260" t="s">
        <v>711</v>
      </c>
    </row>
    <row r="1790" spans="1:9" ht="18.75">
      <c r="A1790" s="263">
        <v>812004</v>
      </c>
      <c r="B1790" s="263" t="s">
        <v>3511</v>
      </c>
      <c r="C1790" s="268" t="s">
        <v>108</v>
      </c>
      <c r="D1790" s="268" t="s">
        <v>335</v>
      </c>
      <c r="E1790" s="268" t="s">
        <v>259</v>
      </c>
      <c r="F1790" s="270">
        <v>36585</v>
      </c>
      <c r="G1790" s="267" t="s">
        <v>666</v>
      </c>
      <c r="H1790" s="263" t="s">
        <v>562</v>
      </c>
      <c r="I1790" s="260" t="s">
        <v>711</v>
      </c>
    </row>
    <row r="1791" spans="1:9" ht="18.75">
      <c r="A1791" s="263">
        <v>812005</v>
      </c>
      <c r="B1791" s="263" t="s">
        <v>3512</v>
      </c>
      <c r="C1791" s="268" t="s">
        <v>943</v>
      </c>
      <c r="D1791" s="268" t="s">
        <v>1294</v>
      </c>
      <c r="E1791" s="268" t="s">
        <v>259</v>
      </c>
      <c r="F1791" s="270">
        <v>35796</v>
      </c>
      <c r="G1791" s="267" t="s">
        <v>5238</v>
      </c>
      <c r="H1791" s="263" t="s">
        <v>562</v>
      </c>
      <c r="I1791" s="260" t="s">
        <v>711</v>
      </c>
    </row>
    <row r="1792" spans="1:9" ht="18.75">
      <c r="A1792" s="262">
        <v>812006</v>
      </c>
      <c r="B1792" s="263" t="s">
        <v>3513</v>
      </c>
      <c r="C1792" s="262" t="s">
        <v>129</v>
      </c>
      <c r="D1792" s="262" t="s">
        <v>425</v>
      </c>
      <c r="E1792" s="263" t="s">
        <v>259</v>
      </c>
      <c r="F1792" s="270">
        <v>36540</v>
      </c>
      <c r="G1792" s="263" t="s">
        <v>5646</v>
      </c>
      <c r="H1792" s="263" t="s">
        <v>562</v>
      </c>
      <c r="I1792" s="260" t="s">
        <v>711</v>
      </c>
    </row>
    <row r="1793" spans="1:9" ht="18.75">
      <c r="A1793" s="262">
        <v>812007</v>
      </c>
      <c r="B1793" s="263" t="s">
        <v>3514</v>
      </c>
      <c r="C1793" s="263" t="s">
        <v>119</v>
      </c>
      <c r="D1793" s="263" t="s">
        <v>338</v>
      </c>
      <c r="E1793" s="263" t="s">
        <v>259</v>
      </c>
      <c r="F1793" s="270">
        <v>35537</v>
      </c>
      <c r="G1793" s="263" t="s">
        <v>5232</v>
      </c>
      <c r="H1793" s="263" t="s">
        <v>562</v>
      </c>
      <c r="I1793" s="260" t="s">
        <v>711</v>
      </c>
    </row>
    <row r="1794" spans="1:9" ht="18.75">
      <c r="A1794" s="262">
        <v>812008</v>
      </c>
      <c r="B1794" s="263" t="s">
        <v>3515</v>
      </c>
      <c r="C1794" s="263" t="s">
        <v>219</v>
      </c>
      <c r="D1794" s="263" t="s">
        <v>377</v>
      </c>
      <c r="E1794" s="263" t="s">
        <v>259</v>
      </c>
      <c r="F1794" s="270">
        <v>34356</v>
      </c>
      <c r="G1794" s="263" t="s">
        <v>549</v>
      </c>
      <c r="H1794" s="263" t="s">
        <v>562</v>
      </c>
      <c r="I1794" s="260" t="s">
        <v>711</v>
      </c>
    </row>
    <row r="1795" spans="1:9" ht="18.75">
      <c r="A1795" s="269">
        <v>812009</v>
      </c>
      <c r="B1795" s="263" t="s">
        <v>3516</v>
      </c>
      <c r="C1795" s="269" t="s">
        <v>155</v>
      </c>
      <c r="D1795" s="269" t="s">
        <v>365</v>
      </c>
      <c r="E1795" s="269" t="s">
        <v>259</v>
      </c>
      <c r="F1795" s="270">
        <v>32523</v>
      </c>
      <c r="G1795" s="267" t="s">
        <v>563</v>
      </c>
      <c r="H1795" s="263" t="s">
        <v>562</v>
      </c>
      <c r="I1795" s="260" t="s">
        <v>711</v>
      </c>
    </row>
    <row r="1796" spans="1:9" ht="18.75">
      <c r="A1796" s="263">
        <v>812010</v>
      </c>
      <c r="B1796" s="263" t="s">
        <v>3517</v>
      </c>
      <c r="C1796" s="268" t="s">
        <v>1215</v>
      </c>
      <c r="D1796" s="268" t="s">
        <v>340</v>
      </c>
      <c r="E1796" s="268" t="s">
        <v>259</v>
      </c>
      <c r="F1796" s="270">
        <v>34427</v>
      </c>
      <c r="G1796" s="266" t="s">
        <v>571</v>
      </c>
      <c r="H1796" s="263" t="s">
        <v>562</v>
      </c>
      <c r="I1796" s="260" t="s">
        <v>711</v>
      </c>
    </row>
    <row r="1797" spans="1:9" ht="18.75">
      <c r="A1797" s="263">
        <v>812011</v>
      </c>
      <c r="B1797" s="263" t="s">
        <v>1729</v>
      </c>
      <c r="C1797" s="268" t="s">
        <v>213</v>
      </c>
      <c r="D1797" s="268" t="s">
        <v>403</v>
      </c>
      <c r="E1797" s="268" t="s">
        <v>259</v>
      </c>
      <c r="F1797" s="270">
        <v>36448</v>
      </c>
      <c r="G1797" s="263" t="s">
        <v>5761</v>
      </c>
      <c r="H1797" s="263" t="s">
        <v>562</v>
      </c>
      <c r="I1797" s="260" t="s">
        <v>711</v>
      </c>
    </row>
    <row r="1798" spans="1:9" ht="18.75">
      <c r="A1798" s="269">
        <v>812012</v>
      </c>
      <c r="B1798" s="263" t="s">
        <v>3518</v>
      </c>
      <c r="C1798" s="269" t="s">
        <v>708</v>
      </c>
      <c r="D1798" s="269" t="s">
        <v>1527</v>
      </c>
      <c r="E1798" s="269" t="s">
        <v>259</v>
      </c>
      <c r="F1798" s="270">
        <v>36373</v>
      </c>
      <c r="G1798" s="267" t="s">
        <v>5646</v>
      </c>
      <c r="H1798" s="263" t="s">
        <v>562</v>
      </c>
      <c r="I1798" s="260" t="s">
        <v>711</v>
      </c>
    </row>
    <row r="1799" spans="1:9" ht="18.75">
      <c r="A1799" s="262">
        <v>812013</v>
      </c>
      <c r="B1799" s="263" t="s">
        <v>3519</v>
      </c>
      <c r="C1799" s="263" t="s">
        <v>920</v>
      </c>
      <c r="D1799" s="263" t="s">
        <v>1366</v>
      </c>
      <c r="E1799" s="263" t="s">
        <v>259</v>
      </c>
      <c r="F1799" s="270">
        <v>36243</v>
      </c>
      <c r="G1799" s="263" t="s">
        <v>621</v>
      </c>
      <c r="H1799" s="263" t="s">
        <v>562</v>
      </c>
      <c r="I1799" s="260" t="s">
        <v>711</v>
      </c>
    </row>
    <row r="1800" spans="1:9" ht="18.75">
      <c r="A1800" s="262">
        <v>812014</v>
      </c>
      <c r="B1800" s="263" t="s">
        <v>2515</v>
      </c>
      <c r="C1800" s="263" t="s">
        <v>81</v>
      </c>
      <c r="D1800" s="263" t="s">
        <v>509</v>
      </c>
      <c r="E1800" s="263" t="s">
        <v>259</v>
      </c>
      <c r="F1800" s="270">
        <v>32853</v>
      </c>
      <c r="G1800" s="263" t="s">
        <v>626</v>
      </c>
      <c r="H1800" s="263" t="s">
        <v>562</v>
      </c>
      <c r="I1800" s="260" t="s">
        <v>711</v>
      </c>
    </row>
    <row r="1801" spans="1:9" ht="18.75">
      <c r="A1801" s="269">
        <v>812015</v>
      </c>
      <c r="B1801" s="263" t="s">
        <v>3520</v>
      </c>
      <c r="C1801" s="269" t="s">
        <v>3521</v>
      </c>
      <c r="D1801" s="269" t="s">
        <v>465</v>
      </c>
      <c r="E1801" s="269" t="s">
        <v>259</v>
      </c>
      <c r="F1801" s="270">
        <v>35134</v>
      </c>
      <c r="G1801" s="267" t="s">
        <v>549</v>
      </c>
      <c r="H1801" s="263" t="s">
        <v>562</v>
      </c>
      <c r="I1801" s="260" t="s">
        <v>711</v>
      </c>
    </row>
    <row r="1802" spans="1:9" ht="18.75">
      <c r="A1802" s="262">
        <v>812016</v>
      </c>
      <c r="B1802" s="263" t="s">
        <v>3522</v>
      </c>
      <c r="C1802" s="263" t="s">
        <v>104</v>
      </c>
      <c r="D1802" s="263" t="s">
        <v>508</v>
      </c>
      <c r="E1802" s="263" t="s">
        <v>259</v>
      </c>
      <c r="F1802" s="270">
        <v>34667</v>
      </c>
      <c r="G1802" s="263" t="s">
        <v>549</v>
      </c>
      <c r="H1802" s="263" t="s">
        <v>562</v>
      </c>
      <c r="I1802" s="260" t="s">
        <v>711</v>
      </c>
    </row>
    <row r="1803" spans="1:9" ht="18.75">
      <c r="A1803" s="263">
        <v>812017</v>
      </c>
      <c r="B1803" s="263" t="s">
        <v>3523</v>
      </c>
      <c r="C1803" s="268" t="s">
        <v>123</v>
      </c>
      <c r="D1803" s="268" t="s">
        <v>433</v>
      </c>
      <c r="E1803" s="268" t="s">
        <v>259</v>
      </c>
      <c r="F1803" s="270">
        <v>35824</v>
      </c>
      <c r="G1803" s="266" t="s">
        <v>549</v>
      </c>
      <c r="H1803" s="263" t="s">
        <v>562</v>
      </c>
      <c r="I1803" s="260" t="s">
        <v>711</v>
      </c>
    </row>
    <row r="1804" spans="1:9" ht="18.75">
      <c r="A1804" s="263">
        <v>812018</v>
      </c>
      <c r="B1804" s="263" t="s">
        <v>3524</v>
      </c>
      <c r="C1804" s="268" t="s">
        <v>133</v>
      </c>
      <c r="D1804" s="268" t="s">
        <v>3442</v>
      </c>
      <c r="E1804" s="268" t="s">
        <v>259</v>
      </c>
      <c r="F1804" s="270">
        <v>36526</v>
      </c>
      <c r="G1804" s="266" t="s">
        <v>5428</v>
      </c>
      <c r="H1804" s="263" t="s">
        <v>562</v>
      </c>
      <c r="I1804" s="260" t="s">
        <v>711</v>
      </c>
    </row>
    <row r="1805" spans="1:9" ht="18.75">
      <c r="A1805" s="262">
        <v>812019</v>
      </c>
      <c r="B1805" s="263" t="s">
        <v>3525</v>
      </c>
      <c r="C1805" s="263" t="s">
        <v>81</v>
      </c>
      <c r="D1805" s="263" t="s">
        <v>335</v>
      </c>
      <c r="E1805" s="263" t="s">
        <v>259</v>
      </c>
      <c r="F1805" s="270">
        <v>31152</v>
      </c>
      <c r="G1805" s="263" t="s">
        <v>627</v>
      </c>
      <c r="H1805" s="263" t="s">
        <v>562</v>
      </c>
      <c r="I1805" s="260" t="s">
        <v>711</v>
      </c>
    </row>
    <row r="1806" spans="1:9" ht="18.75">
      <c r="A1806" s="263">
        <v>812020</v>
      </c>
      <c r="B1806" s="263" t="s">
        <v>3526</v>
      </c>
      <c r="C1806" s="271" t="s">
        <v>129</v>
      </c>
      <c r="D1806" s="271" t="s">
        <v>334</v>
      </c>
      <c r="E1806" s="263" t="s">
        <v>259</v>
      </c>
      <c r="F1806" s="270">
        <v>36171</v>
      </c>
      <c r="G1806" s="263" t="s">
        <v>5262</v>
      </c>
      <c r="H1806" s="263" t="s">
        <v>562</v>
      </c>
      <c r="I1806" s="260" t="s">
        <v>711</v>
      </c>
    </row>
    <row r="1807" spans="1:9" ht="18.75">
      <c r="A1807" s="263">
        <v>812021</v>
      </c>
      <c r="B1807" s="263" t="s">
        <v>3527</v>
      </c>
      <c r="C1807" s="268" t="s">
        <v>79</v>
      </c>
      <c r="D1807" s="268" t="s">
        <v>1201</v>
      </c>
      <c r="E1807" s="268" t="s">
        <v>259</v>
      </c>
      <c r="F1807" s="270">
        <v>36527</v>
      </c>
      <c r="G1807" s="266" t="s">
        <v>549</v>
      </c>
      <c r="H1807" s="263" t="s">
        <v>562</v>
      </c>
      <c r="I1807" s="260" t="s">
        <v>711</v>
      </c>
    </row>
    <row r="1808" spans="1:9" ht="18.75">
      <c r="A1808" s="263">
        <v>812022</v>
      </c>
      <c r="B1808" s="263" t="s">
        <v>3528</v>
      </c>
      <c r="C1808" s="268" t="s">
        <v>79</v>
      </c>
      <c r="D1808" s="268" t="s">
        <v>3529</v>
      </c>
      <c r="E1808" s="268" t="s">
        <v>259</v>
      </c>
      <c r="F1808" s="270">
        <v>31937</v>
      </c>
      <c r="G1808" s="267" t="s">
        <v>549</v>
      </c>
      <c r="H1808" s="263" t="s">
        <v>562</v>
      </c>
      <c r="I1808" s="260" t="s">
        <v>711</v>
      </c>
    </row>
    <row r="1809" spans="1:9" ht="18.75">
      <c r="A1809" s="262">
        <v>812023</v>
      </c>
      <c r="B1809" s="263" t="s">
        <v>3530</v>
      </c>
      <c r="C1809" s="263" t="s">
        <v>129</v>
      </c>
      <c r="D1809" s="263" t="s">
        <v>425</v>
      </c>
      <c r="E1809" s="263" t="s">
        <v>259</v>
      </c>
      <c r="F1809" s="270">
        <v>34335</v>
      </c>
      <c r="G1809" s="263" t="s">
        <v>559</v>
      </c>
      <c r="H1809" s="263" t="s">
        <v>562</v>
      </c>
      <c r="I1809" s="260" t="s">
        <v>711</v>
      </c>
    </row>
    <row r="1810" spans="1:9" ht="37.5">
      <c r="A1810" s="262">
        <v>812024</v>
      </c>
      <c r="B1810" s="263" t="s">
        <v>914</v>
      </c>
      <c r="C1810" s="263" t="s">
        <v>129</v>
      </c>
      <c r="D1810" s="263" t="s">
        <v>459</v>
      </c>
      <c r="E1810" s="263" t="s">
        <v>259</v>
      </c>
      <c r="F1810" s="270">
        <v>35065</v>
      </c>
      <c r="G1810" s="263" t="s">
        <v>5320</v>
      </c>
      <c r="H1810" s="268" t="s">
        <v>673</v>
      </c>
      <c r="I1810" s="260" t="s">
        <v>711</v>
      </c>
    </row>
    <row r="1811" spans="1:9" ht="18.75">
      <c r="A1811" s="262">
        <v>812025</v>
      </c>
      <c r="B1811" s="263" t="s">
        <v>3531</v>
      </c>
      <c r="C1811" s="263" t="s">
        <v>167</v>
      </c>
      <c r="D1811" s="263" t="s">
        <v>1472</v>
      </c>
      <c r="E1811" s="263" t="s">
        <v>259</v>
      </c>
      <c r="F1811" s="270">
        <v>36418</v>
      </c>
      <c r="G1811" s="263" t="s">
        <v>469</v>
      </c>
      <c r="H1811" s="263" t="s">
        <v>562</v>
      </c>
      <c r="I1811" s="260" t="s">
        <v>711</v>
      </c>
    </row>
    <row r="1812" spans="1:9" ht="18.75">
      <c r="A1812" s="269">
        <v>812026</v>
      </c>
      <c r="B1812" s="263" t="s">
        <v>3532</v>
      </c>
      <c r="C1812" s="269" t="s">
        <v>102</v>
      </c>
      <c r="D1812" s="269" t="s">
        <v>334</v>
      </c>
      <c r="E1812" s="269" t="s">
        <v>259</v>
      </c>
      <c r="F1812" s="270">
        <v>36161</v>
      </c>
      <c r="G1812" s="267" t="s">
        <v>5268</v>
      </c>
      <c r="H1812" s="263" t="s">
        <v>562</v>
      </c>
      <c r="I1812" s="260" t="s">
        <v>711</v>
      </c>
    </row>
    <row r="1813" spans="1:9" ht="18.75">
      <c r="A1813" s="262">
        <v>812027</v>
      </c>
      <c r="B1813" s="263" t="s">
        <v>3533</v>
      </c>
      <c r="C1813" s="263" t="s">
        <v>77</v>
      </c>
      <c r="D1813" s="263" t="s">
        <v>331</v>
      </c>
      <c r="E1813" s="263" t="s">
        <v>259</v>
      </c>
      <c r="F1813" s="270">
        <v>28272</v>
      </c>
      <c r="G1813" s="263" t="s">
        <v>549</v>
      </c>
      <c r="H1813" s="263" t="s">
        <v>562</v>
      </c>
      <c r="I1813" s="260" t="s">
        <v>711</v>
      </c>
    </row>
    <row r="1814" spans="1:9">
      <c r="A1814" s="260">
        <v>812028</v>
      </c>
      <c r="B1814" s="260" t="s">
        <v>1736</v>
      </c>
      <c r="C1814" s="260" t="s">
        <v>79</v>
      </c>
      <c r="D1814" s="260" t="s">
        <v>6026</v>
      </c>
      <c r="I1814" s="260" t="s">
        <v>711</v>
      </c>
    </row>
    <row r="1815" spans="1:9" ht="37.5">
      <c r="A1815" s="262">
        <v>812029</v>
      </c>
      <c r="B1815" s="263" t="s">
        <v>1736</v>
      </c>
      <c r="C1815" s="263" t="s">
        <v>1808</v>
      </c>
      <c r="D1815" s="263" t="s">
        <v>409</v>
      </c>
      <c r="E1815" s="263" t="s">
        <v>259</v>
      </c>
      <c r="F1815" s="270">
        <v>36357</v>
      </c>
      <c r="G1815" s="263" t="s">
        <v>549</v>
      </c>
      <c r="H1815" s="268" t="s">
        <v>673</v>
      </c>
      <c r="I1815" s="260" t="s">
        <v>711</v>
      </c>
    </row>
    <row r="1816" spans="1:9" ht="18.75">
      <c r="A1816" s="269">
        <v>812030</v>
      </c>
      <c r="B1816" s="263" t="s">
        <v>3534</v>
      </c>
      <c r="C1816" s="269" t="s">
        <v>171</v>
      </c>
      <c r="D1816" s="269" t="s">
        <v>827</v>
      </c>
      <c r="E1816" s="269" t="s">
        <v>259</v>
      </c>
      <c r="F1816" s="270">
        <v>36294</v>
      </c>
      <c r="G1816" s="267" t="s">
        <v>5312</v>
      </c>
      <c r="H1816" s="263" t="s">
        <v>562</v>
      </c>
      <c r="I1816" s="260" t="s">
        <v>711</v>
      </c>
    </row>
    <row r="1817" spans="1:9" ht="18.75">
      <c r="A1817" s="269">
        <v>812031</v>
      </c>
      <c r="B1817" s="263" t="s">
        <v>3535</v>
      </c>
      <c r="C1817" s="269" t="s">
        <v>155</v>
      </c>
      <c r="D1817" s="269" t="s">
        <v>216</v>
      </c>
      <c r="E1817" s="269" t="s">
        <v>259</v>
      </c>
      <c r="F1817" s="270">
        <v>31422</v>
      </c>
      <c r="G1817" s="267" t="s">
        <v>549</v>
      </c>
      <c r="H1817" s="263" t="s">
        <v>562</v>
      </c>
      <c r="I1817" s="260" t="s">
        <v>711</v>
      </c>
    </row>
    <row r="1818" spans="1:9" ht="18.75">
      <c r="A1818" s="263">
        <v>812032</v>
      </c>
      <c r="B1818" s="263" t="s">
        <v>3536</v>
      </c>
      <c r="C1818" s="268" t="s">
        <v>184</v>
      </c>
      <c r="D1818" s="268" t="s">
        <v>358</v>
      </c>
      <c r="E1818" s="268" t="s">
        <v>259</v>
      </c>
      <c r="F1818" s="270">
        <v>36451</v>
      </c>
      <c r="G1818" s="263" t="s">
        <v>549</v>
      </c>
      <c r="H1818" s="263" t="s">
        <v>562</v>
      </c>
      <c r="I1818" s="260" t="s">
        <v>711</v>
      </c>
    </row>
    <row r="1819" spans="1:9" ht="18.75">
      <c r="A1819" s="263">
        <v>812033</v>
      </c>
      <c r="B1819" s="263" t="s">
        <v>3537</v>
      </c>
      <c r="C1819" s="268" t="s">
        <v>81</v>
      </c>
      <c r="D1819" s="268" t="s">
        <v>330</v>
      </c>
      <c r="E1819" s="268" t="s">
        <v>259</v>
      </c>
      <c r="F1819" s="270">
        <v>32509</v>
      </c>
      <c r="G1819" s="263" t="s">
        <v>549</v>
      </c>
      <c r="H1819" s="263" t="s">
        <v>562</v>
      </c>
      <c r="I1819" s="260" t="s">
        <v>711</v>
      </c>
    </row>
    <row r="1820" spans="1:9" ht="18.75">
      <c r="A1820" s="269">
        <v>812034</v>
      </c>
      <c r="B1820" s="263" t="s">
        <v>3538</v>
      </c>
      <c r="C1820" s="269" t="s">
        <v>118</v>
      </c>
      <c r="D1820" s="269" t="s">
        <v>885</v>
      </c>
      <c r="E1820" s="269" t="s">
        <v>260</v>
      </c>
      <c r="F1820" s="270">
        <v>35826</v>
      </c>
      <c r="G1820" s="267" t="s">
        <v>549</v>
      </c>
      <c r="H1820" s="263" t="s">
        <v>562</v>
      </c>
      <c r="I1820" s="260" t="s">
        <v>711</v>
      </c>
    </row>
    <row r="1821" spans="1:9" ht="18.75">
      <c r="A1821" s="269">
        <v>812035</v>
      </c>
      <c r="B1821" s="263" t="s">
        <v>3539</v>
      </c>
      <c r="C1821" s="269" t="s">
        <v>997</v>
      </c>
      <c r="D1821" s="269" t="s">
        <v>390</v>
      </c>
      <c r="E1821" s="269" t="s">
        <v>260</v>
      </c>
      <c r="F1821" s="270">
        <v>33359</v>
      </c>
      <c r="G1821" s="267" t="s">
        <v>549</v>
      </c>
      <c r="H1821" s="263" t="s">
        <v>562</v>
      </c>
      <c r="I1821" s="260" t="s">
        <v>711</v>
      </c>
    </row>
    <row r="1822" spans="1:9" ht="18.75">
      <c r="A1822" s="269">
        <v>812036</v>
      </c>
      <c r="B1822" s="263" t="s">
        <v>3540</v>
      </c>
      <c r="C1822" s="269" t="s">
        <v>1159</v>
      </c>
      <c r="D1822" s="269" t="s">
        <v>378</v>
      </c>
      <c r="E1822" s="269" t="s">
        <v>260</v>
      </c>
      <c r="F1822" s="270">
        <v>35961</v>
      </c>
      <c r="G1822" s="267" t="s">
        <v>549</v>
      </c>
      <c r="H1822" s="263" t="s">
        <v>562</v>
      </c>
      <c r="I1822" s="260" t="s">
        <v>711</v>
      </c>
    </row>
    <row r="1823" spans="1:9" ht="18.75">
      <c r="A1823" s="262">
        <v>812037</v>
      </c>
      <c r="B1823" s="263" t="s">
        <v>3541</v>
      </c>
      <c r="C1823" s="263" t="s">
        <v>2630</v>
      </c>
      <c r="D1823" s="263" t="s">
        <v>950</v>
      </c>
      <c r="E1823" s="263" t="s">
        <v>260</v>
      </c>
      <c r="F1823" s="270">
        <v>36240</v>
      </c>
      <c r="G1823" s="263" t="s">
        <v>549</v>
      </c>
      <c r="H1823" s="263" t="s">
        <v>562</v>
      </c>
      <c r="I1823" s="260" t="s">
        <v>711</v>
      </c>
    </row>
    <row r="1824" spans="1:9" ht="18.75">
      <c r="A1824" s="262">
        <v>812038</v>
      </c>
      <c r="B1824" s="263" t="s">
        <v>3542</v>
      </c>
      <c r="C1824" s="263" t="s">
        <v>3543</v>
      </c>
      <c r="D1824" s="263" t="s">
        <v>378</v>
      </c>
      <c r="E1824" s="263" t="s">
        <v>260</v>
      </c>
      <c r="F1824" s="270">
        <v>35226</v>
      </c>
      <c r="G1824" s="263" t="s">
        <v>573</v>
      </c>
      <c r="H1824" s="263" t="s">
        <v>562</v>
      </c>
      <c r="I1824" s="260" t="s">
        <v>711</v>
      </c>
    </row>
    <row r="1825" spans="1:21" ht="37.5">
      <c r="A1825" s="263">
        <v>812039</v>
      </c>
      <c r="B1825" s="263" t="s">
        <v>3544</v>
      </c>
      <c r="C1825" s="268" t="s">
        <v>79</v>
      </c>
      <c r="D1825" s="268" t="s">
        <v>753</v>
      </c>
      <c r="E1825" s="268" t="s">
        <v>260</v>
      </c>
      <c r="F1825" s="270">
        <v>34093</v>
      </c>
      <c r="G1825" s="263" t="s">
        <v>626</v>
      </c>
      <c r="H1825" s="268" t="s">
        <v>673</v>
      </c>
      <c r="I1825" s="260" t="s">
        <v>711</v>
      </c>
    </row>
    <row r="1826" spans="1:21" ht="18.75">
      <c r="A1826" s="269">
        <v>812040</v>
      </c>
      <c r="B1826" s="263" t="s">
        <v>3545</v>
      </c>
      <c r="C1826" s="269" t="s">
        <v>3546</v>
      </c>
      <c r="D1826" s="269" t="s">
        <v>3547</v>
      </c>
      <c r="E1826" s="269" t="s">
        <v>260</v>
      </c>
      <c r="F1826" s="270">
        <v>27918</v>
      </c>
      <c r="G1826" s="267" t="s">
        <v>549</v>
      </c>
      <c r="H1826" s="263" t="s">
        <v>562</v>
      </c>
      <c r="I1826" s="260" t="s">
        <v>711</v>
      </c>
      <c r="S1826" s="260">
        <v>4476</v>
      </c>
      <c r="T1826" s="261">
        <v>43828</v>
      </c>
      <c r="U1826" s="260">
        <v>15000</v>
      </c>
    </row>
    <row r="1827" spans="1:21" ht="18.75">
      <c r="A1827" s="269">
        <v>812041</v>
      </c>
      <c r="B1827" s="263" t="s">
        <v>3548</v>
      </c>
      <c r="C1827" s="269" t="s">
        <v>89</v>
      </c>
      <c r="D1827" s="269" t="s">
        <v>362</v>
      </c>
      <c r="E1827" s="269" t="s">
        <v>260</v>
      </c>
      <c r="F1827" s="270">
        <v>35065</v>
      </c>
      <c r="G1827" s="267" t="s">
        <v>669</v>
      </c>
      <c r="H1827" s="263" t="s">
        <v>562</v>
      </c>
      <c r="I1827" s="260" t="s">
        <v>711</v>
      </c>
    </row>
    <row r="1828" spans="1:21" ht="18.75">
      <c r="A1828" s="262">
        <v>812042</v>
      </c>
      <c r="B1828" s="263" t="s">
        <v>3549</v>
      </c>
      <c r="C1828" s="263" t="s">
        <v>77</v>
      </c>
      <c r="D1828" s="263" t="s">
        <v>3443</v>
      </c>
      <c r="E1828" s="263" t="s">
        <v>260</v>
      </c>
      <c r="F1828" s="270">
        <v>1124741</v>
      </c>
      <c r="G1828" s="263" t="s">
        <v>5558</v>
      </c>
      <c r="H1828" s="263" t="s">
        <v>562</v>
      </c>
      <c r="I1828" s="260" t="s">
        <v>711</v>
      </c>
      <c r="S1828" s="260">
        <v>298</v>
      </c>
      <c r="T1828" s="261">
        <v>43845</v>
      </c>
      <c r="U1828" s="260">
        <v>30000</v>
      </c>
    </row>
    <row r="1829" spans="1:21" ht="18.75">
      <c r="A1829" s="269">
        <v>812043</v>
      </c>
      <c r="B1829" s="263" t="s">
        <v>3550</v>
      </c>
      <c r="C1829" s="269" t="s">
        <v>167</v>
      </c>
      <c r="D1829" s="269" t="s">
        <v>3551</v>
      </c>
      <c r="E1829" s="269" t="s">
        <v>260</v>
      </c>
      <c r="F1829" s="270">
        <v>34414</v>
      </c>
      <c r="G1829" s="267" t="s">
        <v>615</v>
      </c>
      <c r="H1829" s="263" t="s">
        <v>562</v>
      </c>
      <c r="I1829" s="260" t="s">
        <v>711</v>
      </c>
    </row>
    <row r="1830" spans="1:21" ht="18.75">
      <c r="A1830" s="269">
        <v>812044</v>
      </c>
      <c r="B1830" s="263" t="s">
        <v>3552</v>
      </c>
      <c r="C1830" s="269" t="s">
        <v>80</v>
      </c>
      <c r="D1830" s="269" t="s">
        <v>1620</v>
      </c>
      <c r="E1830" s="269" t="s">
        <v>259</v>
      </c>
      <c r="F1830" s="270">
        <v>35460</v>
      </c>
      <c r="G1830" s="267" t="s">
        <v>5248</v>
      </c>
      <c r="H1830" s="263" t="s">
        <v>562</v>
      </c>
      <c r="I1830" s="260" t="s">
        <v>711</v>
      </c>
    </row>
    <row r="1831" spans="1:21" ht="18.75">
      <c r="A1831" s="262">
        <v>812045</v>
      </c>
      <c r="B1831" s="263" t="s">
        <v>3553</v>
      </c>
      <c r="C1831" s="263" t="s">
        <v>3554</v>
      </c>
      <c r="D1831" s="263" t="s">
        <v>885</v>
      </c>
      <c r="E1831" s="263" t="s">
        <v>259</v>
      </c>
      <c r="F1831" s="270">
        <v>36271</v>
      </c>
      <c r="G1831" s="263" t="s">
        <v>549</v>
      </c>
      <c r="H1831" s="263" t="s">
        <v>562</v>
      </c>
      <c r="I1831" s="260" t="s">
        <v>711</v>
      </c>
    </row>
    <row r="1832" spans="1:21" ht="18.75">
      <c r="A1832" s="262">
        <v>812046</v>
      </c>
      <c r="B1832" s="263" t="s">
        <v>3555</v>
      </c>
      <c r="C1832" s="263" t="s">
        <v>3556</v>
      </c>
      <c r="D1832" s="263" t="s">
        <v>241</v>
      </c>
      <c r="E1832" s="263" t="s">
        <v>259</v>
      </c>
      <c r="F1832" s="270">
        <v>35289</v>
      </c>
      <c r="G1832" s="263" t="s">
        <v>637</v>
      </c>
      <c r="H1832" s="263" t="s">
        <v>562</v>
      </c>
      <c r="I1832" s="260" t="s">
        <v>711</v>
      </c>
    </row>
    <row r="1833" spans="1:21" ht="18.75">
      <c r="A1833" s="262">
        <v>812047</v>
      </c>
      <c r="B1833" s="263" t="s">
        <v>3557</v>
      </c>
      <c r="C1833" s="263" t="s">
        <v>79</v>
      </c>
      <c r="D1833" s="263" t="s">
        <v>3558</v>
      </c>
      <c r="E1833" s="263" t="s">
        <v>259</v>
      </c>
      <c r="F1833" s="270">
        <v>35807</v>
      </c>
      <c r="G1833" s="263" t="s">
        <v>5224</v>
      </c>
      <c r="H1833" s="263" t="s">
        <v>562</v>
      </c>
      <c r="I1833" s="260" t="s">
        <v>711</v>
      </c>
    </row>
    <row r="1834" spans="1:21" ht="18.75">
      <c r="A1834" s="262">
        <v>812048</v>
      </c>
      <c r="B1834" s="263" t="s">
        <v>3559</v>
      </c>
      <c r="C1834" s="263" t="s">
        <v>186</v>
      </c>
      <c r="D1834" s="263" t="s">
        <v>3560</v>
      </c>
      <c r="E1834" s="263" t="s">
        <v>260</v>
      </c>
      <c r="F1834" s="270">
        <v>32311</v>
      </c>
      <c r="G1834" s="263" t="s">
        <v>549</v>
      </c>
      <c r="H1834" s="263" t="s">
        <v>562</v>
      </c>
      <c r="I1834" s="260" t="s">
        <v>711</v>
      </c>
    </row>
    <row r="1835" spans="1:21" ht="18.75">
      <c r="A1835" s="263">
        <v>812049</v>
      </c>
      <c r="B1835" s="263" t="s">
        <v>3561</v>
      </c>
      <c r="C1835" s="268" t="s">
        <v>101</v>
      </c>
      <c r="D1835" s="268" t="s">
        <v>330</v>
      </c>
      <c r="E1835" s="268" t="s">
        <v>260</v>
      </c>
      <c r="F1835" s="270">
        <v>34387</v>
      </c>
      <c r="G1835" s="266" t="s">
        <v>549</v>
      </c>
      <c r="H1835" s="263" t="s">
        <v>562</v>
      </c>
      <c r="I1835" s="260" t="s">
        <v>711</v>
      </c>
    </row>
    <row r="1836" spans="1:21" ht="18.75">
      <c r="A1836" s="269">
        <v>812050</v>
      </c>
      <c r="B1836" s="263" t="s">
        <v>3562</v>
      </c>
      <c r="C1836" s="269" t="s">
        <v>98</v>
      </c>
      <c r="D1836" s="269" t="s">
        <v>1310</v>
      </c>
      <c r="E1836" s="269" t="s">
        <v>260</v>
      </c>
      <c r="F1836" s="270">
        <v>31056</v>
      </c>
      <c r="G1836" s="267" t="s">
        <v>549</v>
      </c>
      <c r="H1836" s="263" t="s">
        <v>562</v>
      </c>
      <c r="I1836" s="260" t="s">
        <v>711</v>
      </c>
    </row>
    <row r="1837" spans="1:21" ht="18.75">
      <c r="A1837" s="262">
        <v>812051</v>
      </c>
      <c r="B1837" s="263" t="s">
        <v>3563</v>
      </c>
      <c r="C1837" s="263" t="s">
        <v>144</v>
      </c>
      <c r="D1837" s="263" t="s">
        <v>1281</v>
      </c>
      <c r="E1837" s="263" t="s">
        <v>260</v>
      </c>
      <c r="F1837" s="270">
        <v>34625</v>
      </c>
      <c r="G1837" s="263" t="s">
        <v>5762</v>
      </c>
      <c r="H1837" s="263" t="s">
        <v>562</v>
      </c>
      <c r="I1837" s="260" t="s">
        <v>711</v>
      </c>
    </row>
    <row r="1838" spans="1:21" ht="18.75">
      <c r="A1838" s="269">
        <v>812052</v>
      </c>
      <c r="B1838" s="263" t="s">
        <v>3564</v>
      </c>
      <c r="C1838" s="269" t="s">
        <v>75</v>
      </c>
      <c r="D1838" s="269" t="s">
        <v>370</v>
      </c>
      <c r="E1838" s="269" t="s">
        <v>260</v>
      </c>
      <c r="F1838" s="270">
        <v>35434</v>
      </c>
      <c r="G1838" s="267" t="s">
        <v>5763</v>
      </c>
      <c r="H1838" s="263" t="s">
        <v>562</v>
      </c>
      <c r="I1838" s="260" t="s">
        <v>711</v>
      </c>
    </row>
    <row r="1839" spans="1:21" ht="18.75">
      <c r="A1839" s="263">
        <v>812053</v>
      </c>
      <c r="B1839" s="263" t="s">
        <v>3565</v>
      </c>
      <c r="C1839" s="268" t="s">
        <v>78</v>
      </c>
      <c r="D1839" s="268" t="s">
        <v>786</v>
      </c>
      <c r="E1839" s="268" t="s">
        <v>259</v>
      </c>
      <c r="F1839" s="270">
        <v>34726</v>
      </c>
      <c r="G1839" s="267" t="s">
        <v>5262</v>
      </c>
      <c r="H1839" s="263" t="s">
        <v>562</v>
      </c>
      <c r="I1839" s="260" t="s">
        <v>711</v>
      </c>
    </row>
    <row r="1840" spans="1:21" ht="18.75">
      <c r="A1840" s="263">
        <v>812054</v>
      </c>
      <c r="B1840" s="263" t="s">
        <v>3566</v>
      </c>
      <c r="C1840" s="268" t="s">
        <v>78</v>
      </c>
      <c r="D1840" s="268" t="s">
        <v>1120</v>
      </c>
      <c r="E1840" s="268" t="s">
        <v>260</v>
      </c>
      <c r="F1840" s="270">
        <v>34516</v>
      </c>
      <c r="G1840" s="263" t="s">
        <v>617</v>
      </c>
      <c r="H1840" s="263" t="s">
        <v>562</v>
      </c>
      <c r="I1840" s="260" t="s">
        <v>711</v>
      </c>
    </row>
    <row r="1841" spans="1:9" ht="18.75">
      <c r="A1841" s="269">
        <v>812055</v>
      </c>
      <c r="B1841" s="263" t="s">
        <v>3567</v>
      </c>
      <c r="C1841" s="269" t="s">
        <v>79</v>
      </c>
      <c r="D1841" s="269" t="s">
        <v>127</v>
      </c>
      <c r="E1841" s="269" t="s">
        <v>260</v>
      </c>
      <c r="F1841" s="270">
        <v>34700</v>
      </c>
      <c r="G1841" s="267" t="s">
        <v>5373</v>
      </c>
      <c r="H1841" s="263" t="s">
        <v>562</v>
      </c>
      <c r="I1841" s="260" t="s">
        <v>711</v>
      </c>
    </row>
    <row r="1842" spans="1:9" ht="18.75">
      <c r="A1842" s="269">
        <v>812056</v>
      </c>
      <c r="B1842" s="263" t="s">
        <v>3568</v>
      </c>
      <c r="C1842" s="269" t="s">
        <v>1087</v>
      </c>
      <c r="D1842" s="269" t="s">
        <v>3569</v>
      </c>
      <c r="E1842" s="269" t="s">
        <v>260</v>
      </c>
      <c r="F1842" s="270">
        <v>34778</v>
      </c>
      <c r="G1842" s="267" t="s">
        <v>5764</v>
      </c>
      <c r="H1842" s="263" t="s">
        <v>562</v>
      </c>
      <c r="I1842" s="260" t="s">
        <v>711</v>
      </c>
    </row>
    <row r="1843" spans="1:9" ht="18.75">
      <c r="A1843" s="263">
        <v>812057</v>
      </c>
      <c r="B1843" s="263" t="s">
        <v>3570</v>
      </c>
      <c r="C1843" s="271" t="s">
        <v>840</v>
      </c>
      <c r="D1843" s="271" t="s">
        <v>1313</v>
      </c>
      <c r="E1843" s="263" t="s">
        <v>260</v>
      </c>
      <c r="F1843" s="270">
        <v>1999</v>
      </c>
      <c r="G1843" s="263" t="s">
        <v>549</v>
      </c>
      <c r="H1843" s="263" t="s">
        <v>562</v>
      </c>
      <c r="I1843" s="260" t="s">
        <v>711</v>
      </c>
    </row>
    <row r="1844" spans="1:9" ht="18.75">
      <c r="A1844" s="262">
        <v>812058</v>
      </c>
      <c r="B1844" s="263" t="s">
        <v>3571</v>
      </c>
      <c r="C1844" s="263" t="s">
        <v>3572</v>
      </c>
      <c r="D1844" s="263" t="s">
        <v>3573</v>
      </c>
      <c r="E1844" s="263" t="s">
        <v>260</v>
      </c>
      <c r="F1844" s="270" t="s">
        <v>5765</v>
      </c>
      <c r="G1844" s="263" t="s">
        <v>549</v>
      </c>
      <c r="H1844" s="263" t="s">
        <v>562</v>
      </c>
      <c r="I1844" s="260" t="s">
        <v>711</v>
      </c>
    </row>
    <row r="1845" spans="1:9" ht="18.75">
      <c r="A1845" s="269">
        <v>812059</v>
      </c>
      <c r="B1845" s="263" t="s">
        <v>3574</v>
      </c>
      <c r="C1845" s="269" t="s">
        <v>118</v>
      </c>
      <c r="D1845" s="269" t="s">
        <v>420</v>
      </c>
      <c r="E1845" s="269" t="s">
        <v>260</v>
      </c>
      <c r="F1845" s="270">
        <v>35084</v>
      </c>
      <c r="G1845" s="267" t="s">
        <v>654</v>
      </c>
      <c r="H1845" s="263" t="s">
        <v>562</v>
      </c>
      <c r="I1845" s="260" t="s">
        <v>711</v>
      </c>
    </row>
    <row r="1846" spans="1:9" ht="18.75">
      <c r="A1846" s="263">
        <v>812060</v>
      </c>
      <c r="B1846" s="263" t="s">
        <v>3575</v>
      </c>
      <c r="C1846" s="268" t="s">
        <v>117</v>
      </c>
      <c r="D1846" s="268" t="s">
        <v>336</v>
      </c>
      <c r="E1846" s="268" t="s">
        <v>260</v>
      </c>
      <c r="F1846" s="270">
        <v>34585</v>
      </c>
      <c r="G1846" s="266" t="s">
        <v>549</v>
      </c>
      <c r="H1846" s="263" t="s">
        <v>562</v>
      </c>
      <c r="I1846" s="260" t="s">
        <v>711</v>
      </c>
    </row>
    <row r="1847" spans="1:9" ht="18.75">
      <c r="A1847" s="263">
        <v>812061</v>
      </c>
      <c r="B1847" s="263" t="s">
        <v>3576</v>
      </c>
      <c r="C1847" s="268" t="s">
        <v>104</v>
      </c>
      <c r="D1847" s="268" t="s">
        <v>334</v>
      </c>
      <c r="E1847" s="268" t="s">
        <v>259</v>
      </c>
      <c r="F1847" s="270">
        <v>34842</v>
      </c>
      <c r="G1847" s="267" t="s">
        <v>645</v>
      </c>
      <c r="H1847" s="263" t="s">
        <v>562</v>
      </c>
      <c r="I1847" s="260" t="s">
        <v>711</v>
      </c>
    </row>
    <row r="1848" spans="1:9" ht="18.75">
      <c r="A1848" s="263">
        <v>812062</v>
      </c>
      <c r="B1848" s="263" t="s">
        <v>3577</v>
      </c>
      <c r="C1848" s="268" t="s">
        <v>118</v>
      </c>
      <c r="D1848" s="268" t="s">
        <v>1040</v>
      </c>
      <c r="E1848" s="268" t="s">
        <v>259</v>
      </c>
      <c r="F1848" s="270">
        <v>36404</v>
      </c>
      <c r="G1848" s="263" t="s">
        <v>649</v>
      </c>
      <c r="H1848" s="263" t="s">
        <v>562</v>
      </c>
      <c r="I1848" s="260" t="s">
        <v>711</v>
      </c>
    </row>
    <row r="1849" spans="1:9" ht="18.75">
      <c r="A1849" s="262">
        <v>812063</v>
      </c>
      <c r="B1849" s="263" t="s">
        <v>3578</v>
      </c>
      <c r="C1849" s="263" t="s">
        <v>152</v>
      </c>
      <c r="D1849" s="263" t="s">
        <v>364</v>
      </c>
      <c r="E1849" s="263" t="s">
        <v>260</v>
      </c>
      <c r="F1849" s="270">
        <v>32239</v>
      </c>
      <c r="G1849" s="263" t="s">
        <v>549</v>
      </c>
      <c r="H1849" s="263" t="s">
        <v>562</v>
      </c>
      <c r="I1849" s="260" t="s">
        <v>711</v>
      </c>
    </row>
    <row r="1850" spans="1:9" ht="18.75">
      <c r="A1850" s="263">
        <v>812064</v>
      </c>
      <c r="B1850" s="263" t="s">
        <v>3579</v>
      </c>
      <c r="C1850" s="268" t="s">
        <v>2594</v>
      </c>
      <c r="D1850" s="268" t="s">
        <v>353</v>
      </c>
      <c r="E1850" s="268" t="s">
        <v>259</v>
      </c>
      <c r="F1850" s="270">
        <v>35328</v>
      </c>
      <c r="G1850" s="263" t="s">
        <v>5766</v>
      </c>
      <c r="H1850" s="263" t="s">
        <v>562</v>
      </c>
      <c r="I1850" s="260" t="s">
        <v>711</v>
      </c>
    </row>
    <row r="1851" spans="1:9" ht="18.75">
      <c r="A1851" s="269">
        <v>812065</v>
      </c>
      <c r="B1851" s="263" t="s">
        <v>3580</v>
      </c>
      <c r="C1851" s="269" t="s">
        <v>1776</v>
      </c>
      <c r="D1851" s="269" t="s">
        <v>1485</v>
      </c>
      <c r="E1851" s="269" t="s">
        <v>259</v>
      </c>
      <c r="F1851" s="270">
        <v>32752</v>
      </c>
      <c r="G1851" s="267" t="s">
        <v>617</v>
      </c>
      <c r="H1851" s="263" t="s">
        <v>562</v>
      </c>
      <c r="I1851" s="260" t="s">
        <v>711</v>
      </c>
    </row>
    <row r="1852" spans="1:9" ht="18.75">
      <c r="A1852" s="269">
        <v>812066</v>
      </c>
      <c r="B1852" s="263" t="s">
        <v>3581</v>
      </c>
      <c r="C1852" s="269" t="s">
        <v>79</v>
      </c>
      <c r="D1852" s="269" t="s">
        <v>378</v>
      </c>
      <c r="E1852" s="269" t="s">
        <v>259</v>
      </c>
      <c r="F1852" s="270">
        <v>36526</v>
      </c>
      <c r="G1852" s="267" t="s">
        <v>549</v>
      </c>
      <c r="H1852" s="263" t="s">
        <v>562</v>
      </c>
      <c r="I1852" s="260" t="s">
        <v>711</v>
      </c>
    </row>
    <row r="1853" spans="1:9" ht="18.75">
      <c r="A1853" s="262">
        <v>812067</v>
      </c>
      <c r="B1853" s="263" t="s">
        <v>3582</v>
      </c>
      <c r="C1853" s="263" t="s">
        <v>3137</v>
      </c>
      <c r="D1853" s="263" t="s">
        <v>858</v>
      </c>
      <c r="E1853" s="263" t="s">
        <v>259</v>
      </c>
      <c r="F1853" s="270">
        <v>36270</v>
      </c>
      <c r="G1853" s="263" t="s">
        <v>5238</v>
      </c>
      <c r="H1853" s="263" t="s">
        <v>562</v>
      </c>
      <c r="I1853" s="260" t="s">
        <v>711</v>
      </c>
    </row>
    <row r="1854" spans="1:9" ht="18.75">
      <c r="A1854" s="263">
        <v>812068</v>
      </c>
      <c r="B1854" s="263" t="s">
        <v>3583</v>
      </c>
      <c r="C1854" s="268" t="s">
        <v>3584</v>
      </c>
      <c r="D1854" s="268" t="s">
        <v>3585</v>
      </c>
      <c r="E1854" s="268" t="s">
        <v>259</v>
      </c>
      <c r="F1854" s="270">
        <v>35089</v>
      </c>
      <c r="G1854" s="263" t="s">
        <v>5767</v>
      </c>
      <c r="H1854" s="263" t="s">
        <v>562</v>
      </c>
      <c r="I1854" s="260" t="s">
        <v>711</v>
      </c>
    </row>
    <row r="1855" spans="1:9" ht="18.75">
      <c r="A1855" s="263">
        <v>812069</v>
      </c>
      <c r="B1855" s="263" t="s">
        <v>3586</v>
      </c>
      <c r="C1855" s="268" t="s">
        <v>74</v>
      </c>
      <c r="D1855" s="268" t="s">
        <v>330</v>
      </c>
      <c r="E1855" s="268" t="s">
        <v>259</v>
      </c>
      <c r="F1855" s="270">
        <v>36526</v>
      </c>
      <c r="G1855" s="263" t="s">
        <v>5768</v>
      </c>
      <c r="H1855" s="263" t="s">
        <v>562</v>
      </c>
      <c r="I1855" s="260" t="s">
        <v>711</v>
      </c>
    </row>
    <row r="1856" spans="1:9" ht="37.5">
      <c r="A1856" s="263">
        <v>812070</v>
      </c>
      <c r="B1856" s="263" t="s">
        <v>3587</v>
      </c>
      <c r="C1856" s="268" t="s">
        <v>519</v>
      </c>
      <c r="D1856" s="268" t="s">
        <v>3588</v>
      </c>
      <c r="E1856" s="268" t="s">
        <v>260</v>
      </c>
      <c r="F1856" s="270">
        <v>34700</v>
      </c>
      <c r="G1856" s="266" t="s">
        <v>549</v>
      </c>
      <c r="H1856" s="268" t="s">
        <v>673</v>
      </c>
      <c r="I1856" s="260" t="s">
        <v>711</v>
      </c>
    </row>
    <row r="1857" spans="1:9" ht="18.75">
      <c r="A1857" s="269">
        <v>812071</v>
      </c>
      <c r="B1857" s="263" t="s">
        <v>3589</v>
      </c>
      <c r="C1857" s="269" t="s">
        <v>3590</v>
      </c>
      <c r="D1857" s="269" t="s">
        <v>751</v>
      </c>
      <c r="E1857" s="269" t="s">
        <v>260</v>
      </c>
      <c r="F1857" s="270">
        <v>33439</v>
      </c>
      <c r="G1857" s="267" t="s">
        <v>5249</v>
      </c>
      <c r="H1857" s="263" t="s">
        <v>562</v>
      </c>
      <c r="I1857" s="260" t="s">
        <v>711</v>
      </c>
    </row>
    <row r="1858" spans="1:9" ht="18.75">
      <c r="A1858" s="263">
        <v>812072</v>
      </c>
      <c r="B1858" s="263" t="s">
        <v>3591</v>
      </c>
      <c r="C1858" s="271" t="s">
        <v>920</v>
      </c>
      <c r="D1858" s="271" t="s">
        <v>463</v>
      </c>
      <c r="E1858" s="263" t="s">
        <v>260</v>
      </c>
      <c r="F1858" s="270">
        <v>33838</v>
      </c>
      <c r="G1858" s="263" t="s">
        <v>549</v>
      </c>
      <c r="H1858" s="263" t="s">
        <v>562</v>
      </c>
      <c r="I1858" s="260" t="s">
        <v>711</v>
      </c>
    </row>
    <row r="1859" spans="1:9" ht="18.75">
      <c r="A1859" s="269">
        <v>812073</v>
      </c>
      <c r="B1859" s="263" t="s">
        <v>3592</v>
      </c>
      <c r="C1859" s="269" t="s">
        <v>92</v>
      </c>
      <c r="D1859" s="269" t="s">
        <v>372</v>
      </c>
      <c r="E1859" s="269" t="s">
        <v>260</v>
      </c>
      <c r="F1859" s="270">
        <v>36045</v>
      </c>
      <c r="G1859" s="267" t="s">
        <v>549</v>
      </c>
      <c r="H1859" s="263" t="s">
        <v>562</v>
      </c>
      <c r="I1859" s="260" t="s">
        <v>711</v>
      </c>
    </row>
    <row r="1860" spans="1:9">
      <c r="A1860" s="260">
        <v>812074</v>
      </c>
      <c r="B1860" s="260" t="s">
        <v>6027</v>
      </c>
      <c r="C1860" s="260" t="s">
        <v>511</v>
      </c>
      <c r="D1860" s="260" t="s">
        <v>1213</v>
      </c>
      <c r="I1860" s="260" t="s">
        <v>711</v>
      </c>
    </row>
    <row r="1861" spans="1:9" ht="18.75">
      <c r="A1861" s="263">
        <v>812076</v>
      </c>
      <c r="B1861" s="263" t="s">
        <v>3593</v>
      </c>
      <c r="C1861" s="268" t="s">
        <v>89</v>
      </c>
      <c r="D1861" s="268" t="s">
        <v>826</v>
      </c>
      <c r="E1861" s="268" t="s">
        <v>260</v>
      </c>
      <c r="F1861" s="270">
        <v>32509</v>
      </c>
      <c r="G1861" s="267" t="s">
        <v>5651</v>
      </c>
      <c r="H1861" s="263" t="s">
        <v>562</v>
      </c>
      <c r="I1861" s="260" t="s">
        <v>711</v>
      </c>
    </row>
    <row r="1862" spans="1:9" ht="18.75">
      <c r="A1862" s="262">
        <v>812077</v>
      </c>
      <c r="B1862" s="263" t="s">
        <v>3594</v>
      </c>
      <c r="C1862" s="263" t="s">
        <v>3595</v>
      </c>
      <c r="D1862" s="266" t="s">
        <v>1659</v>
      </c>
      <c r="E1862" s="263" t="s">
        <v>260</v>
      </c>
      <c r="F1862" s="270">
        <v>33607</v>
      </c>
      <c r="G1862" s="266" t="s">
        <v>571</v>
      </c>
      <c r="H1862" s="263" t="s">
        <v>562</v>
      </c>
      <c r="I1862" s="260" t="s">
        <v>711</v>
      </c>
    </row>
    <row r="1863" spans="1:9" ht="18.75">
      <c r="A1863" s="262">
        <v>812078</v>
      </c>
      <c r="B1863" s="263" t="s">
        <v>3596</v>
      </c>
      <c r="C1863" s="263" t="s">
        <v>104</v>
      </c>
      <c r="D1863" s="263" t="s">
        <v>1527</v>
      </c>
      <c r="E1863" s="263" t="s">
        <v>260</v>
      </c>
      <c r="F1863" s="270">
        <v>35796</v>
      </c>
      <c r="G1863" s="263" t="s">
        <v>5262</v>
      </c>
      <c r="H1863" s="263" t="s">
        <v>562</v>
      </c>
      <c r="I1863" s="260" t="s">
        <v>711</v>
      </c>
    </row>
    <row r="1864" spans="1:9" ht="18.75">
      <c r="A1864" s="269">
        <v>812079</v>
      </c>
      <c r="B1864" s="263" t="s">
        <v>3597</v>
      </c>
      <c r="C1864" s="269" t="s">
        <v>79</v>
      </c>
      <c r="D1864" s="269" t="s">
        <v>992</v>
      </c>
      <c r="E1864" s="269" t="s">
        <v>260</v>
      </c>
      <c r="F1864" s="270">
        <v>34257</v>
      </c>
      <c r="G1864" s="267" t="s">
        <v>626</v>
      </c>
      <c r="H1864" s="263" t="s">
        <v>562</v>
      </c>
      <c r="I1864" s="260" t="s">
        <v>711</v>
      </c>
    </row>
    <row r="1865" spans="1:9" ht="18.75">
      <c r="A1865" s="269">
        <v>812080</v>
      </c>
      <c r="B1865" s="263" t="s">
        <v>3598</v>
      </c>
      <c r="C1865" s="269" t="s">
        <v>79</v>
      </c>
      <c r="D1865" s="269" t="s">
        <v>364</v>
      </c>
      <c r="E1865" s="269" t="s">
        <v>260</v>
      </c>
      <c r="F1865" s="270">
        <v>36545</v>
      </c>
      <c r="G1865" s="267" t="s">
        <v>549</v>
      </c>
      <c r="H1865" s="263" t="s">
        <v>562</v>
      </c>
      <c r="I1865" s="260" t="s">
        <v>711</v>
      </c>
    </row>
    <row r="1866" spans="1:9" ht="18.75">
      <c r="A1866" s="262">
        <v>812081</v>
      </c>
      <c r="B1866" s="263" t="s">
        <v>3599</v>
      </c>
      <c r="C1866" s="263" t="s">
        <v>750</v>
      </c>
      <c r="D1866" s="263" t="s">
        <v>448</v>
      </c>
      <c r="E1866" s="263" t="s">
        <v>260</v>
      </c>
      <c r="F1866" s="270">
        <v>36516</v>
      </c>
      <c r="G1866" s="263" t="s">
        <v>613</v>
      </c>
      <c r="H1866" s="263" t="s">
        <v>562</v>
      </c>
      <c r="I1866" s="260" t="s">
        <v>711</v>
      </c>
    </row>
    <row r="1867" spans="1:9" ht="18.75">
      <c r="A1867" s="269">
        <v>812082</v>
      </c>
      <c r="B1867" s="263" t="s">
        <v>3600</v>
      </c>
      <c r="C1867" s="269" t="s">
        <v>178</v>
      </c>
      <c r="D1867" s="269" t="s">
        <v>393</v>
      </c>
      <c r="E1867" s="269" t="s">
        <v>260</v>
      </c>
      <c r="F1867" s="270" t="s">
        <v>5769</v>
      </c>
      <c r="G1867" s="267" t="s">
        <v>549</v>
      </c>
      <c r="H1867" s="263" t="s">
        <v>562</v>
      </c>
      <c r="I1867" s="260" t="s">
        <v>711</v>
      </c>
    </row>
    <row r="1868" spans="1:9" ht="18.75">
      <c r="A1868" s="269">
        <v>812083</v>
      </c>
      <c r="B1868" s="263" t="s">
        <v>3601</v>
      </c>
      <c r="C1868" s="269" t="s">
        <v>3602</v>
      </c>
      <c r="D1868" s="269" t="s">
        <v>3603</v>
      </c>
      <c r="E1868" s="269" t="s">
        <v>260</v>
      </c>
      <c r="F1868" s="270">
        <v>34562</v>
      </c>
      <c r="G1868" s="267" t="s">
        <v>5248</v>
      </c>
      <c r="H1868" s="263" t="s">
        <v>562</v>
      </c>
      <c r="I1868" s="260" t="s">
        <v>711</v>
      </c>
    </row>
    <row r="1869" spans="1:9" ht="18.75">
      <c r="A1869" s="263">
        <v>812084</v>
      </c>
      <c r="B1869" s="263" t="s">
        <v>1046</v>
      </c>
      <c r="C1869" s="268" t="s">
        <v>1526</v>
      </c>
      <c r="D1869" s="268" t="s">
        <v>351</v>
      </c>
      <c r="E1869" s="268" t="s">
        <v>260</v>
      </c>
      <c r="F1869" s="270">
        <v>36161</v>
      </c>
      <c r="G1869" s="267" t="s">
        <v>549</v>
      </c>
      <c r="H1869" s="263" t="s">
        <v>562</v>
      </c>
      <c r="I1869" s="260" t="s">
        <v>711</v>
      </c>
    </row>
    <row r="1870" spans="1:9" ht="18.75">
      <c r="A1870" s="262">
        <v>812085</v>
      </c>
      <c r="B1870" s="263" t="s">
        <v>3604</v>
      </c>
      <c r="C1870" s="263" t="s">
        <v>1420</v>
      </c>
      <c r="D1870" s="263" t="s">
        <v>1421</v>
      </c>
      <c r="E1870" s="263" t="s">
        <v>260</v>
      </c>
      <c r="F1870" s="270">
        <v>34669</v>
      </c>
      <c r="G1870" s="263" t="s">
        <v>5598</v>
      </c>
      <c r="H1870" s="263" t="s">
        <v>562</v>
      </c>
      <c r="I1870" s="260" t="s">
        <v>711</v>
      </c>
    </row>
    <row r="1871" spans="1:9" ht="18.75">
      <c r="A1871" s="269">
        <v>812086</v>
      </c>
      <c r="B1871" s="263" t="s">
        <v>3605</v>
      </c>
      <c r="C1871" s="269" t="s">
        <v>2594</v>
      </c>
      <c r="D1871" s="269" t="s">
        <v>378</v>
      </c>
      <c r="E1871" s="269" t="s">
        <v>259</v>
      </c>
      <c r="F1871" s="270">
        <v>35629</v>
      </c>
      <c r="G1871" s="267" t="s">
        <v>549</v>
      </c>
      <c r="H1871" s="263" t="s">
        <v>562</v>
      </c>
      <c r="I1871" s="260" t="s">
        <v>711</v>
      </c>
    </row>
    <row r="1872" spans="1:9" ht="18.75">
      <c r="A1872" s="262">
        <v>812087</v>
      </c>
      <c r="B1872" s="263" t="s">
        <v>3606</v>
      </c>
      <c r="C1872" s="263" t="s">
        <v>79</v>
      </c>
      <c r="D1872" s="263" t="s">
        <v>340</v>
      </c>
      <c r="E1872" s="263" t="s">
        <v>260</v>
      </c>
      <c r="F1872" s="270">
        <v>32801</v>
      </c>
      <c r="G1872" s="263" t="s">
        <v>5770</v>
      </c>
      <c r="H1872" s="263" t="s">
        <v>562</v>
      </c>
      <c r="I1872" s="260" t="s">
        <v>711</v>
      </c>
    </row>
    <row r="1873" spans="1:9" ht="18.75">
      <c r="A1873" s="263">
        <v>812088</v>
      </c>
      <c r="B1873" s="263" t="s">
        <v>3607</v>
      </c>
      <c r="C1873" s="268" t="s">
        <v>157</v>
      </c>
      <c r="D1873" s="268" t="s">
        <v>362</v>
      </c>
      <c r="E1873" s="268" t="s">
        <v>260</v>
      </c>
      <c r="F1873" s="270">
        <v>33370</v>
      </c>
      <c r="G1873" s="263" t="s">
        <v>549</v>
      </c>
      <c r="H1873" s="263" t="s">
        <v>562</v>
      </c>
      <c r="I1873" s="260" t="s">
        <v>711</v>
      </c>
    </row>
    <row r="1874" spans="1:9" ht="18.75">
      <c r="A1874" s="269">
        <v>812089</v>
      </c>
      <c r="B1874" s="263" t="s">
        <v>3608</v>
      </c>
      <c r="C1874" s="269" t="s">
        <v>3609</v>
      </c>
      <c r="D1874" s="269" t="s">
        <v>354</v>
      </c>
      <c r="E1874" s="269" t="s">
        <v>259</v>
      </c>
      <c r="F1874" s="270">
        <v>36526</v>
      </c>
      <c r="G1874" s="267" t="s">
        <v>5208</v>
      </c>
      <c r="H1874" s="263" t="s">
        <v>562</v>
      </c>
      <c r="I1874" s="260" t="s">
        <v>711</v>
      </c>
    </row>
    <row r="1875" spans="1:9" ht="18.75">
      <c r="A1875" s="262">
        <v>812090</v>
      </c>
      <c r="B1875" s="263" t="s">
        <v>3610</v>
      </c>
      <c r="C1875" s="263" t="s">
        <v>1407</v>
      </c>
      <c r="D1875" s="263" t="s">
        <v>1631</v>
      </c>
      <c r="E1875" s="263" t="s">
        <v>260</v>
      </c>
      <c r="F1875" s="270">
        <v>36387</v>
      </c>
      <c r="G1875" s="263" t="s">
        <v>5771</v>
      </c>
      <c r="H1875" s="263" t="s">
        <v>562</v>
      </c>
      <c r="I1875" s="260" t="s">
        <v>711</v>
      </c>
    </row>
    <row r="1876" spans="1:9" ht="18.75">
      <c r="A1876" s="262">
        <v>812091</v>
      </c>
      <c r="B1876" s="263" t="s">
        <v>3611</v>
      </c>
      <c r="C1876" s="263" t="s">
        <v>201</v>
      </c>
      <c r="D1876" s="263" t="s">
        <v>346</v>
      </c>
      <c r="E1876" s="263" t="s">
        <v>259</v>
      </c>
      <c r="F1876" s="270">
        <v>35948</v>
      </c>
      <c r="G1876" s="263" t="s">
        <v>549</v>
      </c>
      <c r="H1876" s="263" t="s">
        <v>562</v>
      </c>
      <c r="I1876" s="260" t="s">
        <v>711</v>
      </c>
    </row>
    <row r="1877" spans="1:9" ht="18.75">
      <c r="A1877" s="269">
        <v>812092</v>
      </c>
      <c r="B1877" s="263" t="s">
        <v>3612</v>
      </c>
      <c r="C1877" s="269" t="s">
        <v>899</v>
      </c>
      <c r="D1877" s="269" t="s">
        <v>3613</v>
      </c>
      <c r="E1877" s="269" t="s">
        <v>259</v>
      </c>
      <c r="F1877" s="270">
        <v>31048</v>
      </c>
      <c r="G1877" s="267" t="s">
        <v>5772</v>
      </c>
      <c r="H1877" s="263" t="s">
        <v>562</v>
      </c>
      <c r="I1877" s="260" t="s">
        <v>711</v>
      </c>
    </row>
    <row r="1878" spans="1:9" ht="18.75">
      <c r="A1878" s="262">
        <v>812093</v>
      </c>
      <c r="B1878" s="263" t="s">
        <v>3614</v>
      </c>
      <c r="C1878" s="263" t="s">
        <v>171</v>
      </c>
      <c r="D1878" s="263" t="s">
        <v>870</v>
      </c>
      <c r="E1878" s="263" t="s">
        <v>259</v>
      </c>
      <c r="F1878" s="270">
        <v>36300</v>
      </c>
      <c r="G1878" s="263" t="s">
        <v>5232</v>
      </c>
      <c r="H1878" s="263" t="s">
        <v>562</v>
      </c>
      <c r="I1878" s="260" t="s">
        <v>711</v>
      </c>
    </row>
    <row r="1879" spans="1:9" ht="18.75">
      <c r="A1879" s="263">
        <v>812094</v>
      </c>
      <c r="B1879" s="263" t="s">
        <v>3615</v>
      </c>
      <c r="C1879" s="268" t="s">
        <v>920</v>
      </c>
      <c r="D1879" s="266" t="s">
        <v>994</v>
      </c>
      <c r="E1879" s="268" t="s">
        <v>260</v>
      </c>
      <c r="F1879" s="270">
        <v>36539</v>
      </c>
      <c r="G1879" s="263" t="s">
        <v>549</v>
      </c>
      <c r="H1879" s="263" t="s">
        <v>562</v>
      </c>
      <c r="I1879" s="260" t="s">
        <v>711</v>
      </c>
    </row>
    <row r="1880" spans="1:9" ht="18.75">
      <c r="A1880" s="269">
        <v>812095</v>
      </c>
      <c r="B1880" s="263" t="s">
        <v>3616</v>
      </c>
      <c r="C1880" s="269" t="s">
        <v>3617</v>
      </c>
      <c r="D1880" s="269" t="s">
        <v>3618</v>
      </c>
      <c r="E1880" s="269" t="s">
        <v>259</v>
      </c>
      <c r="F1880" s="270">
        <v>33044</v>
      </c>
      <c r="G1880" s="267" t="s">
        <v>5773</v>
      </c>
      <c r="H1880" s="263" t="s">
        <v>562</v>
      </c>
      <c r="I1880" s="260" t="s">
        <v>711</v>
      </c>
    </row>
    <row r="1881" spans="1:9" ht="18.75">
      <c r="A1881" s="269">
        <v>812096</v>
      </c>
      <c r="B1881" s="263" t="s">
        <v>3619</v>
      </c>
      <c r="C1881" s="269" t="s">
        <v>1226</v>
      </c>
      <c r="D1881" s="269" t="s">
        <v>127</v>
      </c>
      <c r="E1881" s="269" t="s">
        <v>260</v>
      </c>
      <c r="F1881" s="270">
        <v>35985</v>
      </c>
      <c r="G1881" s="267" t="s">
        <v>549</v>
      </c>
      <c r="H1881" s="263" t="s">
        <v>562</v>
      </c>
      <c r="I1881" s="260" t="s">
        <v>711</v>
      </c>
    </row>
    <row r="1882" spans="1:9" ht="18.75">
      <c r="A1882" s="262">
        <v>812097</v>
      </c>
      <c r="B1882" s="263" t="s">
        <v>3620</v>
      </c>
      <c r="C1882" s="263" t="s">
        <v>118</v>
      </c>
      <c r="D1882" s="263" t="s">
        <v>127</v>
      </c>
      <c r="E1882" s="263" t="s">
        <v>260</v>
      </c>
      <c r="F1882" s="270">
        <v>27987</v>
      </c>
      <c r="G1882" s="263" t="s">
        <v>549</v>
      </c>
      <c r="H1882" s="263" t="s">
        <v>562</v>
      </c>
      <c r="I1882" s="260" t="s">
        <v>711</v>
      </c>
    </row>
    <row r="1883" spans="1:9" ht="18.75">
      <c r="A1883" s="263">
        <v>812098</v>
      </c>
      <c r="B1883" s="263" t="s">
        <v>3621</v>
      </c>
      <c r="C1883" s="268" t="s">
        <v>737</v>
      </c>
      <c r="D1883" s="266" t="s">
        <v>331</v>
      </c>
      <c r="E1883" s="268" t="s">
        <v>260</v>
      </c>
      <c r="F1883" s="270">
        <v>32752</v>
      </c>
      <c r="G1883" s="266" t="s">
        <v>5774</v>
      </c>
      <c r="H1883" s="263" t="s">
        <v>562</v>
      </c>
      <c r="I1883" s="260" t="s">
        <v>711</v>
      </c>
    </row>
    <row r="1884" spans="1:9" ht="18.75">
      <c r="A1884" s="263">
        <v>812099</v>
      </c>
      <c r="B1884" s="263" t="s">
        <v>3622</v>
      </c>
      <c r="C1884" s="268" t="s">
        <v>79</v>
      </c>
      <c r="D1884" s="268" t="s">
        <v>333</v>
      </c>
      <c r="E1884" s="268" t="s">
        <v>260</v>
      </c>
      <c r="F1884" s="270">
        <v>36161</v>
      </c>
      <c r="G1884" s="266" t="s">
        <v>549</v>
      </c>
      <c r="H1884" s="263" t="s">
        <v>562</v>
      </c>
      <c r="I1884" s="260" t="s">
        <v>711</v>
      </c>
    </row>
    <row r="1885" spans="1:9" ht="18.75">
      <c r="A1885" s="263">
        <v>812100</v>
      </c>
      <c r="B1885" s="263" t="s">
        <v>3623</v>
      </c>
      <c r="C1885" s="268" t="s">
        <v>2418</v>
      </c>
      <c r="D1885" s="268" t="s">
        <v>344</v>
      </c>
      <c r="E1885" s="268" t="s">
        <v>260</v>
      </c>
      <c r="F1885" s="270">
        <v>30682</v>
      </c>
      <c r="G1885" s="263" t="s">
        <v>549</v>
      </c>
      <c r="H1885" s="263" t="s">
        <v>562</v>
      </c>
      <c r="I1885" s="260" t="s">
        <v>711</v>
      </c>
    </row>
    <row r="1886" spans="1:9" ht="18.75">
      <c r="A1886" s="263">
        <v>812101</v>
      </c>
      <c r="B1886" s="263" t="s">
        <v>3624</v>
      </c>
      <c r="C1886" s="268" t="s">
        <v>3264</v>
      </c>
      <c r="D1886" s="268" t="s">
        <v>331</v>
      </c>
      <c r="E1886" s="268" t="s">
        <v>260</v>
      </c>
      <c r="F1886" s="270">
        <v>31787</v>
      </c>
      <c r="G1886" s="263" t="s">
        <v>549</v>
      </c>
      <c r="H1886" s="263" t="s">
        <v>562</v>
      </c>
      <c r="I1886" s="260" t="s">
        <v>711</v>
      </c>
    </row>
    <row r="1887" spans="1:9" ht="18.75">
      <c r="A1887" s="263">
        <v>812102</v>
      </c>
      <c r="B1887" s="263" t="s">
        <v>3625</v>
      </c>
      <c r="C1887" s="268" t="s">
        <v>77</v>
      </c>
      <c r="D1887" s="268" t="s">
        <v>328</v>
      </c>
      <c r="E1887" s="268" t="s">
        <v>260</v>
      </c>
      <c r="F1887" s="270">
        <v>28880</v>
      </c>
      <c r="G1887" s="266" t="s">
        <v>5775</v>
      </c>
      <c r="H1887" s="263" t="s">
        <v>562</v>
      </c>
      <c r="I1887" s="260" t="s">
        <v>711</v>
      </c>
    </row>
    <row r="1888" spans="1:9" ht="18.75">
      <c r="A1888" s="269">
        <v>812103</v>
      </c>
      <c r="B1888" s="263" t="s">
        <v>3626</v>
      </c>
      <c r="C1888" s="269" t="s">
        <v>77</v>
      </c>
      <c r="D1888" s="269" t="s">
        <v>328</v>
      </c>
      <c r="E1888" s="269" t="s">
        <v>259</v>
      </c>
      <c r="F1888" s="270">
        <v>35153</v>
      </c>
      <c r="G1888" s="267" t="s">
        <v>613</v>
      </c>
      <c r="H1888" s="263" t="s">
        <v>562</v>
      </c>
      <c r="I1888" s="260" t="s">
        <v>711</v>
      </c>
    </row>
    <row r="1889" spans="1:21" ht="18.75">
      <c r="A1889" s="262">
        <v>812104</v>
      </c>
      <c r="B1889" s="263" t="s">
        <v>3627</v>
      </c>
      <c r="C1889" s="263" t="s">
        <v>92</v>
      </c>
      <c r="D1889" s="263" t="s">
        <v>505</v>
      </c>
      <c r="E1889" s="263" t="s">
        <v>259</v>
      </c>
      <c r="F1889" s="270">
        <v>32452</v>
      </c>
      <c r="G1889" s="263" t="s">
        <v>5262</v>
      </c>
      <c r="H1889" s="263" t="s">
        <v>562</v>
      </c>
      <c r="I1889" s="260" t="s">
        <v>711</v>
      </c>
    </row>
    <row r="1890" spans="1:21" ht="18.75">
      <c r="A1890" s="269">
        <v>812105</v>
      </c>
      <c r="B1890" s="263" t="s">
        <v>3628</v>
      </c>
      <c r="C1890" s="269" t="s">
        <v>101</v>
      </c>
      <c r="D1890" s="269" t="s">
        <v>343</v>
      </c>
      <c r="E1890" s="269" t="s">
        <v>259</v>
      </c>
      <c r="F1890" s="270">
        <v>36188</v>
      </c>
      <c r="G1890" s="267" t="s">
        <v>5776</v>
      </c>
      <c r="H1890" s="263" t="s">
        <v>562</v>
      </c>
      <c r="I1890" s="260" t="s">
        <v>711</v>
      </c>
    </row>
    <row r="1891" spans="1:21" ht="18.75">
      <c r="A1891" s="263">
        <v>812106</v>
      </c>
      <c r="B1891" s="263" t="s">
        <v>3629</v>
      </c>
      <c r="C1891" s="268" t="s">
        <v>1407</v>
      </c>
      <c r="D1891" s="268" t="s">
        <v>3630</v>
      </c>
      <c r="E1891" s="268" t="s">
        <v>259</v>
      </c>
      <c r="F1891" s="270">
        <v>35820</v>
      </c>
      <c r="G1891" s="263" t="s">
        <v>549</v>
      </c>
      <c r="H1891" s="263" t="s">
        <v>562</v>
      </c>
      <c r="I1891" s="260" t="s">
        <v>711</v>
      </c>
    </row>
    <row r="1892" spans="1:21" ht="18.75">
      <c r="A1892" s="263">
        <v>812107</v>
      </c>
      <c r="B1892" s="263" t="s">
        <v>3631</v>
      </c>
      <c r="C1892" s="271" t="s">
        <v>79</v>
      </c>
      <c r="D1892" s="271" t="s">
        <v>1287</v>
      </c>
      <c r="E1892" s="263" t="s">
        <v>260</v>
      </c>
      <c r="F1892" s="270">
        <v>34894</v>
      </c>
      <c r="G1892" s="263" t="s">
        <v>5777</v>
      </c>
      <c r="H1892" s="263" t="s">
        <v>562</v>
      </c>
      <c r="I1892" s="260" t="s">
        <v>711</v>
      </c>
    </row>
    <row r="1893" spans="1:21" ht="18.75">
      <c r="A1893" s="263">
        <v>812108</v>
      </c>
      <c r="B1893" s="263" t="s">
        <v>3632</v>
      </c>
      <c r="C1893" s="268" t="s">
        <v>81</v>
      </c>
      <c r="D1893" s="268" t="s">
        <v>3633</v>
      </c>
      <c r="E1893" s="268" t="s">
        <v>259</v>
      </c>
      <c r="F1893" s="270">
        <v>35967</v>
      </c>
      <c r="G1893" s="263" t="s">
        <v>5309</v>
      </c>
      <c r="H1893" s="263" t="s">
        <v>562</v>
      </c>
      <c r="I1893" s="260" t="s">
        <v>711</v>
      </c>
    </row>
    <row r="1894" spans="1:21" ht="18.75">
      <c r="A1894" s="263">
        <v>812109</v>
      </c>
      <c r="B1894" s="263" t="s">
        <v>3634</v>
      </c>
      <c r="C1894" s="271" t="s">
        <v>144</v>
      </c>
      <c r="D1894" s="271" t="s">
        <v>338</v>
      </c>
      <c r="E1894" s="263" t="s">
        <v>259</v>
      </c>
      <c r="F1894" s="270">
        <v>36017</v>
      </c>
      <c r="G1894" s="263" t="s">
        <v>637</v>
      </c>
      <c r="H1894" s="263" t="s">
        <v>562</v>
      </c>
      <c r="I1894" s="260" t="s">
        <v>711</v>
      </c>
    </row>
    <row r="1895" spans="1:21" ht="18.75">
      <c r="A1895" s="269">
        <v>812110</v>
      </c>
      <c r="B1895" s="263" t="s">
        <v>3635</v>
      </c>
      <c r="C1895" s="269" t="s">
        <v>3057</v>
      </c>
      <c r="D1895" s="269" t="s">
        <v>404</v>
      </c>
      <c r="E1895" s="269" t="s">
        <v>260</v>
      </c>
      <c r="F1895" s="270" t="s">
        <v>5778</v>
      </c>
      <c r="G1895" s="267" t="s">
        <v>5224</v>
      </c>
      <c r="H1895" s="263" t="s">
        <v>562</v>
      </c>
      <c r="I1895" s="260" t="s">
        <v>711</v>
      </c>
      <c r="S1895" s="260">
        <v>76</v>
      </c>
      <c r="T1895" s="261">
        <v>43837</v>
      </c>
      <c r="U1895" s="260">
        <v>10000</v>
      </c>
    </row>
    <row r="1896" spans="1:21" ht="18.75">
      <c r="A1896" s="269">
        <v>812111</v>
      </c>
      <c r="B1896" s="263" t="s">
        <v>3636</v>
      </c>
      <c r="C1896" s="269" t="s">
        <v>1977</v>
      </c>
      <c r="D1896" s="269" t="s">
        <v>905</v>
      </c>
      <c r="E1896" s="269" t="s">
        <v>260</v>
      </c>
      <c r="F1896" s="270">
        <v>35065</v>
      </c>
      <c r="G1896" s="267">
        <v>0</v>
      </c>
      <c r="H1896" s="263" t="s">
        <v>562</v>
      </c>
      <c r="I1896" s="260" t="s">
        <v>711</v>
      </c>
    </row>
    <row r="1897" spans="1:21" ht="18.75">
      <c r="A1897" s="263">
        <v>812112</v>
      </c>
      <c r="B1897" s="263" t="s">
        <v>3637</v>
      </c>
      <c r="C1897" s="268" t="s">
        <v>877</v>
      </c>
      <c r="D1897" s="268" t="s">
        <v>346</v>
      </c>
      <c r="E1897" s="268" t="s">
        <v>260</v>
      </c>
      <c r="F1897" s="270">
        <v>35796</v>
      </c>
      <c r="G1897" s="263" t="s">
        <v>5779</v>
      </c>
      <c r="H1897" s="263" t="s">
        <v>562</v>
      </c>
      <c r="I1897" s="260" t="s">
        <v>711</v>
      </c>
    </row>
    <row r="1898" spans="1:21" ht="18.75">
      <c r="A1898" s="262">
        <v>812113</v>
      </c>
      <c r="B1898" s="263" t="s">
        <v>3638</v>
      </c>
      <c r="C1898" s="263" t="s">
        <v>133</v>
      </c>
      <c r="D1898" s="263" t="s">
        <v>776</v>
      </c>
      <c r="E1898" s="263" t="s">
        <v>260</v>
      </c>
      <c r="F1898" s="270">
        <v>35940</v>
      </c>
      <c r="G1898" s="263" t="s">
        <v>549</v>
      </c>
      <c r="H1898" s="263" t="s">
        <v>562</v>
      </c>
      <c r="I1898" s="260" t="s">
        <v>711</v>
      </c>
    </row>
    <row r="1899" spans="1:21" ht="18.75">
      <c r="A1899" s="269">
        <v>812114</v>
      </c>
      <c r="B1899" s="263" t="s">
        <v>3639</v>
      </c>
      <c r="C1899" s="269" t="s">
        <v>750</v>
      </c>
      <c r="D1899" s="269" t="s">
        <v>1018</v>
      </c>
      <c r="E1899" s="269" t="s">
        <v>260</v>
      </c>
      <c r="F1899" s="270">
        <v>32905</v>
      </c>
      <c r="G1899" s="267" t="s">
        <v>5597</v>
      </c>
      <c r="H1899" s="263" t="s">
        <v>562</v>
      </c>
      <c r="I1899" s="260" t="s">
        <v>711</v>
      </c>
    </row>
    <row r="1900" spans="1:21" ht="18.75">
      <c r="A1900" s="262">
        <v>812115</v>
      </c>
      <c r="B1900" s="263" t="s">
        <v>3640</v>
      </c>
      <c r="C1900" s="263" t="s">
        <v>1178</v>
      </c>
      <c r="D1900" s="263" t="s">
        <v>223</v>
      </c>
      <c r="E1900" s="263" t="s">
        <v>260</v>
      </c>
      <c r="F1900" s="270">
        <v>35585</v>
      </c>
      <c r="G1900" s="263" t="s">
        <v>5232</v>
      </c>
      <c r="H1900" s="263" t="s">
        <v>562</v>
      </c>
      <c r="I1900" s="260" t="s">
        <v>711</v>
      </c>
    </row>
    <row r="1901" spans="1:21" ht="18.75">
      <c r="A1901" s="262">
        <v>812116</v>
      </c>
      <c r="B1901" s="263" t="s">
        <v>3641</v>
      </c>
      <c r="C1901" s="263" t="s">
        <v>158</v>
      </c>
      <c r="D1901" s="263" t="s">
        <v>1506</v>
      </c>
      <c r="E1901" s="263" t="s">
        <v>259</v>
      </c>
      <c r="F1901" s="270">
        <v>36008</v>
      </c>
      <c r="G1901" s="263" t="s">
        <v>5424</v>
      </c>
      <c r="H1901" s="263" t="s">
        <v>562</v>
      </c>
      <c r="I1901" s="260" t="s">
        <v>711</v>
      </c>
    </row>
    <row r="1902" spans="1:21" ht="18.75">
      <c r="A1902" s="269">
        <v>812117</v>
      </c>
      <c r="B1902" s="263" t="s">
        <v>3642</v>
      </c>
      <c r="C1902" s="269" t="s">
        <v>167</v>
      </c>
      <c r="D1902" s="269" t="s">
        <v>384</v>
      </c>
      <c r="E1902" s="269" t="s">
        <v>259</v>
      </c>
      <c r="F1902" s="270">
        <v>36251</v>
      </c>
      <c r="G1902" s="267" t="s">
        <v>549</v>
      </c>
      <c r="H1902" s="263" t="s">
        <v>562</v>
      </c>
      <c r="I1902" s="260" t="s">
        <v>711</v>
      </c>
    </row>
    <row r="1903" spans="1:21" ht="18.75">
      <c r="A1903" s="262">
        <v>812118</v>
      </c>
      <c r="B1903" s="263" t="s">
        <v>3643</v>
      </c>
      <c r="C1903" s="263" t="s">
        <v>79</v>
      </c>
      <c r="D1903" s="263" t="s">
        <v>404</v>
      </c>
      <c r="E1903" s="263" t="s">
        <v>259</v>
      </c>
      <c r="F1903" s="270">
        <v>35431</v>
      </c>
      <c r="G1903" s="263" t="s">
        <v>649</v>
      </c>
      <c r="H1903" s="263" t="s">
        <v>562</v>
      </c>
      <c r="I1903" s="260" t="s">
        <v>711</v>
      </c>
    </row>
    <row r="1904" spans="1:21" ht="18.75">
      <c r="A1904" s="262">
        <v>812119</v>
      </c>
      <c r="B1904" s="263" t="s">
        <v>3644</v>
      </c>
      <c r="C1904" s="263" t="s">
        <v>79</v>
      </c>
      <c r="D1904" s="263" t="s">
        <v>387</v>
      </c>
      <c r="E1904" s="263" t="s">
        <v>259</v>
      </c>
      <c r="F1904" s="270">
        <v>34597</v>
      </c>
      <c r="G1904" s="263" t="s">
        <v>549</v>
      </c>
      <c r="H1904" s="263" t="s">
        <v>562</v>
      </c>
      <c r="I1904" s="260" t="s">
        <v>711</v>
      </c>
      <c r="S1904" s="260">
        <v>739</v>
      </c>
      <c r="T1904" s="261">
        <v>43877</v>
      </c>
      <c r="U1904" s="260">
        <v>15000</v>
      </c>
    </row>
    <row r="1905" spans="1:9" ht="18.75">
      <c r="A1905" s="262">
        <v>812120</v>
      </c>
      <c r="B1905" s="263" t="s">
        <v>3645</v>
      </c>
      <c r="C1905" s="263" t="s">
        <v>164</v>
      </c>
      <c r="D1905" s="263" t="s">
        <v>1506</v>
      </c>
      <c r="E1905" s="263" t="s">
        <v>259</v>
      </c>
      <c r="F1905" s="270">
        <v>31778</v>
      </c>
      <c r="G1905" s="263" t="s">
        <v>549</v>
      </c>
      <c r="H1905" s="263" t="s">
        <v>562</v>
      </c>
      <c r="I1905" s="260" t="s">
        <v>711</v>
      </c>
    </row>
    <row r="1906" spans="1:9" ht="18.75">
      <c r="A1906" s="262">
        <v>812121</v>
      </c>
      <c r="B1906" s="263" t="s">
        <v>3646</v>
      </c>
      <c r="C1906" s="263" t="s">
        <v>740</v>
      </c>
      <c r="D1906" s="263" t="s">
        <v>1001</v>
      </c>
      <c r="E1906" s="263" t="s">
        <v>260</v>
      </c>
      <c r="F1906" s="270">
        <v>34700</v>
      </c>
      <c r="G1906" s="263" t="s">
        <v>571</v>
      </c>
      <c r="H1906" s="263" t="s">
        <v>562</v>
      </c>
      <c r="I1906" s="260" t="s">
        <v>711</v>
      </c>
    </row>
    <row r="1907" spans="1:9" ht="18.75">
      <c r="A1907" s="263">
        <v>812122</v>
      </c>
      <c r="B1907" s="263" t="s">
        <v>3647</v>
      </c>
      <c r="C1907" s="268" t="s">
        <v>182</v>
      </c>
      <c r="D1907" s="268" t="s">
        <v>456</v>
      </c>
      <c r="E1907" s="268" t="s">
        <v>260</v>
      </c>
      <c r="F1907" s="270">
        <v>33604</v>
      </c>
      <c r="G1907" s="267" t="s">
        <v>5597</v>
      </c>
      <c r="H1907" s="263" t="s">
        <v>562</v>
      </c>
      <c r="I1907" s="260" t="s">
        <v>711</v>
      </c>
    </row>
    <row r="1908" spans="1:9" ht="18.75">
      <c r="A1908" s="269">
        <v>812123</v>
      </c>
      <c r="B1908" s="263" t="s">
        <v>3648</v>
      </c>
      <c r="C1908" s="269" t="s">
        <v>2733</v>
      </c>
      <c r="D1908" s="269" t="s">
        <v>404</v>
      </c>
      <c r="E1908" s="269" t="s">
        <v>260</v>
      </c>
      <c r="F1908" s="270">
        <v>34093</v>
      </c>
      <c r="G1908" s="267" t="s">
        <v>569</v>
      </c>
      <c r="H1908" s="263" t="s">
        <v>562</v>
      </c>
      <c r="I1908" s="260" t="s">
        <v>711</v>
      </c>
    </row>
    <row r="1909" spans="1:9" ht="18.75">
      <c r="A1909" s="262">
        <v>812124</v>
      </c>
      <c r="B1909" s="263" t="s">
        <v>3649</v>
      </c>
      <c r="C1909" s="263" t="s">
        <v>79</v>
      </c>
      <c r="D1909" s="263" t="s">
        <v>464</v>
      </c>
      <c r="E1909" s="263" t="s">
        <v>259</v>
      </c>
      <c r="F1909" s="270">
        <v>35497</v>
      </c>
      <c r="G1909" s="263" t="s">
        <v>5780</v>
      </c>
      <c r="H1909" s="263" t="s">
        <v>562</v>
      </c>
      <c r="I1909" s="260" t="s">
        <v>711</v>
      </c>
    </row>
    <row r="1910" spans="1:9" ht="18.75">
      <c r="A1910" s="262">
        <v>812125</v>
      </c>
      <c r="B1910" s="263" t="s">
        <v>3650</v>
      </c>
      <c r="C1910" s="263" t="s">
        <v>928</v>
      </c>
      <c r="D1910" s="263" t="s">
        <v>3651</v>
      </c>
      <c r="E1910" s="263" t="s">
        <v>260</v>
      </c>
      <c r="F1910" s="270">
        <v>35905</v>
      </c>
      <c r="G1910" s="263" t="s">
        <v>549</v>
      </c>
      <c r="H1910" s="263" t="s">
        <v>562</v>
      </c>
      <c r="I1910" s="260" t="s">
        <v>711</v>
      </c>
    </row>
    <row r="1911" spans="1:9" ht="18.75">
      <c r="A1911" s="269">
        <v>812126</v>
      </c>
      <c r="B1911" s="263" t="s">
        <v>3652</v>
      </c>
      <c r="C1911" s="269" t="s">
        <v>81</v>
      </c>
      <c r="D1911" s="269" t="s">
        <v>1856</v>
      </c>
      <c r="E1911" s="269" t="s">
        <v>260</v>
      </c>
      <c r="F1911" s="270">
        <v>36530</v>
      </c>
      <c r="G1911" s="267" t="s">
        <v>5268</v>
      </c>
      <c r="H1911" s="263" t="s">
        <v>562</v>
      </c>
      <c r="I1911" s="260" t="s">
        <v>711</v>
      </c>
    </row>
    <row r="1912" spans="1:9" ht="37.5">
      <c r="A1912" s="263">
        <v>812127</v>
      </c>
      <c r="B1912" s="263" t="s">
        <v>3653</v>
      </c>
      <c r="C1912" s="268" t="s">
        <v>129</v>
      </c>
      <c r="D1912" s="268" t="s">
        <v>369</v>
      </c>
      <c r="E1912" s="268" t="s">
        <v>260</v>
      </c>
      <c r="F1912" s="270">
        <v>35472</v>
      </c>
      <c r="G1912" s="267" t="s">
        <v>626</v>
      </c>
      <c r="H1912" s="268" t="s">
        <v>673</v>
      </c>
      <c r="I1912" s="260" t="s">
        <v>711</v>
      </c>
    </row>
    <row r="1913" spans="1:9" ht="18.75">
      <c r="A1913" s="269">
        <v>812128</v>
      </c>
      <c r="B1913" s="263" t="s">
        <v>3654</v>
      </c>
      <c r="C1913" s="269" t="s">
        <v>740</v>
      </c>
      <c r="D1913" s="269" t="s">
        <v>975</v>
      </c>
      <c r="E1913" s="269" t="s">
        <v>260</v>
      </c>
      <c r="F1913" s="270">
        <v>36104</v>
      </c>
      <c r="G1913" s="267" t="s">
        <v>549</v>
      </c>
      <c r="H1913" s="263" t="s">
        <v>562</v>
      </c>
      <c r="I1913" s="260" t="s">
        <v>711</v>
      </c>
    </row>
    <row r="1914" spans="1:9" ht="18.75">
      <c r="A1914" s="263">
        <v>812129</v>
      </c>
      <c r="B1914" s="263" t="s">
        <v>3655</v>
      </c>
      <c r="C1914" s="268" t="s">
        <v>79</v>
      </c>
      <c r="D1914" s="268" t="s">
        <v>428</v>
      </c>
      <c r="E1914" s="268" t="s">
        <v>259</v>
      </c>
      <c r="F1914" s="270">
        <v>35593</v>
      </c>
      <c r="G1914" s="263" t="s">
        <v>5269</v>
      </c>
      <c r="H1914" s="263" t="s">
        <v>562</v>
      </c>
      <c r="I1914" s="260" t="s">
        <v>711</v>
      </c>
    </row>
    <row r="1915" spans="1:9" ht="18.75">
      <c r="A1915" s="262">
        <v>812130</v>
      </c>
      <c r="B1915" s="263" t="s">
        <v>3656</v>
      </c>
      <c r="C1915" s="263" t="s">
        <v>128</v>
      </c>
      <c r="D1915" s="263" t="s">
        <v>3251</v>
      </c>
      <c r="E1915" s="263" t="s">
        <v>259</v>
      </c>
      <c r="F1915" s="270">
        <v>29124</v>
      </c>
      <c r="G1915" s="263" t="s">
        <v>619</v>
      </c>
      <c r="H1915" s="263" t="s">
        <v>562</v>
      </c>
      <c r="I1915" s="260" t="s">
        <v>711</v>
      </c>
    </row>
    <row r="1916" spans="1:9" ht="18.75">
      <c r="A1916" s="262">
        <v>812131</v>
      </c>
      <c r="B1916" s="263" t="s">
        <v>3657</v>
      </c>
      <c r="C1916" s="263" t="s">
        <v>90</v>
      </c>
      <c r="D1916" s="263" t="s">
        <v>390</v>
      </c>
      <c r="E1916" s="263" t="s">
        <v>259</v>
      </c>
      <c r="F1916" s="270">
        <v>35796</v>
      </c>
      <c r="G1916" s="263" t="s">
        <v>571</v>
      </c>
      <c r="H1916" s="263" t="s">
        <v>562</v>
      </c>
      <c r="I1916" s="260" t="s">
        <v>711</v>
      </c>
    </row>
    <row r="1917" spans="1:9" ht="18.75">
      <c r="A1917" s="269">
        <v>812132</v>
      </c>
      <c r="B1917" s="263" t="s">
        <v>3658</v>
      </c>
      <c r="C1917" s="269" t="s">
        <v>103</v>
      </c>
      <c r="D1917" s="269" t="s">
        <v>371</v>
      </c>
      <c r="E1917" s="269" t="s">
        <v>259</v>
      </c>
      <c r="F1917" s="270">
        <v>34718</v>
      </c>
      <c r="G1917" s="267" t="s">
        <v>560</v>
      </c>
      <c r="H1917" s="263" t="s">
        <v>562</v>
      </c>
      <c r="I1917" s="260" t="s">
        <v>711</v>
      </c>
    </row>
    <row r="1918" spans="1:9" ht="18.75">
      <c r="A1918" s="263">
        <v>812133</v>
      </c>
      <c r="B1918" s="263" t="s">
        <v>3659</v>
      </c>
      <c r="C1918" s="268" t="s">
        <v>76</v>
      </c>
      <c r="D1918" s="268" t="s">
        <v>332</v>
      </c>
      <c r="E1918" s="268" t="s">
        <v>259</v>
      </c>
      <c r="F1918" s="270">
        <v>35589</v>
      </c>
      <c r="G1918" s="263" t="s">
        <v>549</v>
      </c>
      <c r="H1918" s="263" t="s">
        <v>562</v>
      </c>
      <c r="I1918" s="260" t="s">
        <v>711</v>
      </c>
    </row>
    <row r="1919" spans="1:9" ht="18.75">
      <c r="A1919" s="262">
        <v>812134</v>
      </c>
      <c r="B1919" s="263" t="s">
        <v>3660</v>
      </c>
      <c r="C1919" s="263" t="s">
        <v>740</v>
      </c>
      <c r="D1919" s="263" t="s">
        <v>336</v>
      </c>
      <c r="E1919" s="263" t="s">
        <v>259</v>
      </c>
      <c r="F1919" s="270">
        <v>36315</v>
      </c>
      <c r="G1919" s="263" t="s">
        <v>5311</v>
      </c>
      <c r="H1919" s="263" t="s">
        <v>562</v>
      </c>
      <c r="I1919" s="260" t="s">
        <v>711</v>
      </c>
    </row>
    <row r="1920" spans="1:9" ht="18.75">
      <c r="A1920" s="262">
        <v>812135</v>
      </c>
      <c r="B1920" s="263" t="s">
        <v>3661</v>
      </c>
      <c r="C1920" s="263" t="s">
        <v>1231</v>
      </c>
      <c r="D1920" s="263" t="s">
        <v>340</v>
      </c>
      <c r="E1920" s="263" t="s">
        <v>260</v>
      </c>
      <c r="F1920" s="270">
        <v>36368</v>
      </c>
      <c r="G1920" s="263" t="s">
        <v>549</v>
      </c>
      <c r="H1920" s="263" t="s">
        <v>562</v>
      </c>
      <c r="I1920" s="260" t="s">
        <v>711</v>
      </c>
    </row>
    <row r="1921" spans="1:9" ht="18.75">
      <c r="A1921" s="262">
        <v>812136</v>
      </c>
      <c r="B1921" s="263" t="s">
        <v>3662</v>
      </c>
      <c r="C1921" s="263" t="s">
        <v>1293</v>
      </c>
      <c r="D1921" s="263" t="s">
        <v>3663</v>
      </c>
      <c r="E1921" s="263" t="s">
        <v>259</v>
      </c>
      <c r="F1921" s="270">
        <v>35735</v>
      </c>
      <c r="G1921" s="263" t="s">
        <v>559</v>
      </c>
      <c r="H1921" s="263" t="s">
        <v>562</v>
      </c>
      <c r="I1921" s="260" t="s">
        <v>711</v>
      </c>
    </row>
    <row r="1922" spans="1:9" ht="18.75">
      <c r="A1922" s="269">
        <v>812137</v>
      </c>
      <c r="B1922" s="263" t="s">
        <v>3664</v>
      </c>
      <c r="C1922" s="269" t="s">
        <v>183</v>
      </c>
      <c r="D1922" s="269" t="s">
        <v>335</v>
      </c>
      <c r="E1922" s="269" t="s">
        <v>260</v>
      </c>
      <c r="F1922" s="270">
        <v>33035</v>
      </c>
      <c r="G1922" s="267" t="s">
        <v>549</v>
      </c>
      <c r="H1922" s="263" t="s">
        <v>562</v>
      </c>
      <c r="I1922" s="260" t="s">
        <v>711</v>
      </c>
    </row>
    <row r="1923" spans="1:9" ht="18.75">
      <c r="A1923" s="269">
        <v>812138</v>
      </c>
      <c r="B1923" s="263" t="s">
        <v>3665</v>
      </c>
      <c r="C1923" s="269" t="s">
        <v>3264</v>
      </c>
      <c r="D1923" s="269" t="s">
        <v>223</v>
      </c>
      <c r="E1923" s="269" t="s">
        <v>260</v>
      </c>
      <c r="F1923" s="270">
        <v>31782</v>
      </c>
      <c r="G1923" s="267" t="s">
        <v>549</v>
      </c>
      <c r="H1923" s="263" t="s">
        <v>562</v>
      </c>
      <c r="I1923" s="260" t="s">
        <v>711</v>
      </c>
    </row>
    <row r="1924" spans="1:9" ht="18.75">
      <c r="A1924" s="262">
        <v>812139</v>
      </c>
      <c r="B1924" s="263" t="s">
        <v>3666</v>
      </c>
      <c r="C1924" s="263" t="s">
        <v>1537</v>
      </c>
      <c r="D1924" s="263" t="s">
        <v>410</v>
      </c>
      <c r="E1924" s="263" t="s">
        <v>260</v>
      </c>
      <c r="F1924" s="270">
        <v>28502</v>
      </c>
      <c r="G1924" s="263" t="s">
        <v>5246</v>
      </c>
      <c r="H1924" s="263" t="s">
        <v>562</v>
      </c>
      <c r="I1924" s="260" t="s">
        <v>711</v>
      </c>
    </row>
    <row r="1925" spans="1:9" ht="18.75">
      <c r="A1925" s="269">
        <v>812140</v>
      </c>
      <c r="B1925" s="263" t="s">
        <v>3667</v>
      </c>
      <c r="C1925" s="269" t="s">
        <v>3668</v>
      </c>
      <c r="D1925" s="269" t="s">
        <v>328</v>
      </c>
      <c r="E1925" s="269" t="s">
        <v>260</v>
      </c>
      <c r="F1925" s="270">
        <v>32509</v>
      </c>
      <c r="G1925" s="267" t="s">
        <v>549</v>
      </c>
      <c r="H1925" s="263" t="s">
        <v>562</v>
      </c>
      <c r="I1925" s="260" t="s">
        <v>711</v>
      </c>
    </row>
    <row r="1926" spans="1:9" ht="18.75">
      <c r="A1926" s="269">
        <v>812141</v>
      </c>
      <c r="B1926" s="263" t="s">
        <v>3669</v>
      </c>
      <c r="C1926" s="269" t="s">
        <v>104</v>
      </c>
      <c r="D1926" s="269" t="s">
        <v>338</v>
      </c>
      <c r="E1926" s="269" t="s">
        <v>260</v>
      </c>
      <c r="F1926" s="270">
        <v>32940</v>
      </c>
      <c r="G1926" s="267" t="s">
        <v>5781</v>
      </c>
      <c r="H1926" s="263" t="s">
        <v>562</v>
      </c>
      <c r="I1926" s="260" t="s">
        <v>711</v>
      </c>
    </row>
    <row r="1927" spans="1:9" ht="18.75">
      <c r="A1927" s="262">
        <v>812142</v>
      </c>
      <c r="B1927" s="263" t="s">
        <v>3670</v>
      </c>
      <c r="C1927" s="263" t="s">
        <v>173</v>
      </c>
      <c r="D1927" s="263" t="s">
        <v>3671</v>
      </c>
      <c r="E1927" s="263" t="s">
        <v>260</v>
      </c>
      <c r="F1927" s="270">
        <v>31930</v>
      </c>
      <c r="G1927" s="263" t="s">
        <v>5782</v>
      </c>
      <c r="H1927" s="263" t="s">
        <v>562</v>
      </c>
      <c r="I1927" s="260" t="s">
        <v>711</v>
      </c>
    </row>
    <row r="1928" spans="1:9" ht="18.75">
      <c r="A1928" s="269">
        <v>812143</v>
      </c>
      <c r="B1928" s="263" t="s">
        <v>3672</v>
      </c>
      <c r="C1928" s="269" t="s">
        <v>74</v>
      </c>
      <c r="D1928" s="269" t="s">
        <v>789</v>
      </c>
      <c r="E1928" s="269" t="s">
        <v>260</v>
      </c>
      <c r="F1928" s="270">
        <v>30400</v>
      </c>
      <c r="G1928" s="267" t="s">
        <v>5783</v>
      </c>
      <c r="H1928" s="263" t="s">
        <v>562</v>
      </c>
      <c r="I1928" s="260" t="s">
        <v>711</v>
      </c>
    </row>
    <row r="1929" spans="1:9" ht="18.75">
      <c r="A1929" s="269">
        <v>812144</v>
      </c>
      <c r="B1929" s="263" t="s">
        <v>3673</v>
      </c>
      <c r="C1929" s="269" t="s">
        <v>1554</v>
      </c>
      <c r="D1929" s="269" t="s">
        <v>3674</v>
      </c>
      <c r="E1929" s="269" t="s">
        <v>260</v>
      </c>
      <c r="F1929" s="270">
        <v>29395</v>
      </c>
      <c r="G1929" s="267" t="s">
        <v>5222</v>
      </c>
      <c r="H1929" s="263" t="s">
        <v>562</v>
      </c>
      <c r="I1929" s="260" t="s">
        <v>711</v>
      </c>
    </row>
    <row r="1930" spans="1:9" ht="18.75">
      <c r="A1930" s="262">
        <v>812145</v>
      </c>
      <c r="B1930" s="263" t="s">
        <v>3675</v>
      </c>
      <c r="C1930" s="263" t="s">
        <v>74</v>
      </c>
      <c r="D1930" s="263" t="s">
        <v>3676</v>
      </c>
      <c r="E1930" s="263" t="s">
        <v>259</v>
      </c>
      <c r="F1930" s="270">
        <v>30702</v>
      </c>
      <c r="G1930" s="263" t="s">
        <v>549</v>
      </c>
      <c r="H1930" s="263" t="s">
        <v>562</v>
      </c>
      <c r="I1930" s="260" t="s">
        <v>711</v>
      </c>
    </row>
    <row r="1931" spans="1:9" ht="37.5">
      <c r="A1931" s="263">
        <v>812146</v>
      </c>
      <c r="B1931" s="263" t="s">
        <v>3677</v>
      </c>
      <c r="C1931" s="268" t="s">
        <v>77</v>
      </c>
      <c r="D1931" s="268" t="s">
        <v>338</v>
      </c>
      <c r="E1931" s="268" t="s">
        <v>259</v>
      </c>
      <c r="F1931" s="270">
        <v>34632</v>
      </c>
      <c r="G1931" s="263" t="s">
        <v>5320</v>
      </c>
      <c r="H1931" s="268" t="s">
        <v>673</v>
      </c>
      <c r="I1931" s="260" t="s">
        <v>711</v>
      </c>
    </row>
    <row r="1932" spans="1:9" ht="18.75">
      <c r="A1932" s="263">
        <v>812147</v>
      </c>
      <c r="B1932" s="263" t="s">
        <v>3678</v>
      </c>
      <c r="C1932" s="268" t="s">
        <v>75</v>
      </c>
      <c r="D1932" s="268" t="s">
        <v>499</v>
      </c>
      <c r="E1932" s="268" t="s">
        <v>259</v>
      </c>
      <c r="F1932" s="270">
        <v>36287</v>
      </c>
      <c r="G1932" s="267" t="s">
        <v>549</v>
      </c>
      <c r="H1932" s="263" t="s">
        <v>562</v>
      </c>
      <c r="I1932" s="260" t="s">
        <v>711</v>
      </c>
    </row>
    <row r="1933" spans="1:9" ht="18.75">
      <c r="A1933" s="263">
        <v>812148</v>
      </c>
      <c r="B1933" s="263" t="s">
        <v>3679</v>
      </c>
      <c r="C1933" s="268" t="s">
        <v>859</v>
      </c>
      <c r="D1933" s="268" t="s">
        <v>346</v>
      </c>
      <c r="E1933" s="268" t="s">
        <v>259</v>
      </c>
      <c r="F1933" s="270">
        <v>31458</v>
      </c>
      <c r="G1933" s="263" t="s">
        <v>549</v>
      </c>
      <c r="H1933" s="263" t="s">
        <v>562</v>
      </c>
      <c r="I1933" s="260" t="s">
        <v>711</v>
      </c>
    </row>
    <row r="1934" spans="1:9" ht="18.75">
      <c r="A1934" s="269">
        <v>812149</v>
      </c>
      <c r="B1934" s="263" t="s">
        <v>3680</v>
      </c>
      <c r="C1934" s="269" t="s">
        <v>79</v>
      </c>
      <c r="D1934" s="269" t="s">
        <v>422</v>
      </c>
      <c r="E1934" s="269" t="s">
        <v>259</v>
      </c>
      <c r="F1934" s="270">
        <v>35796</v>
      </c>
      <c r="G1934" s="267" t="s">
        <v>5551</v>
      </c>
      <c r="H1934" s="263" t="s">
        <v>562</v>
      </c>
      <c r="I1934" s="260" t="s">
        <v>711</v>
      </c>
    </row>
    <row r="1935" spans="1:9" ht="18.75">
      <c r="A1935" s="262">
        <v>812150</v>
      </c>
      <c r="B1935" s="263" t="s">
        <v>3681</v>
      </c>
      <c r="C1935" s="263" t="s">
        <v>145</v>
      </c>
      <c r="D1935" s="263" t="s">
        <v>351</v>
      </c>
      <c r="E1935" s="263" t="s">
        <v>260</v>
      </c>
      <c r="F1935" s="270">
        <v>35444</v>
      </c>
      <c r="G1935" s="263" t="s">
        <v>549</v>
      </c>
      <c r="H1935" s="263" t="s">
        <v>673</v>
      </c>
      <c r="I1935" s="260" t="s">
        <v>711</v>
      </c>
    </row>
    <row r="1936" spans="1:9" ht="18.75">
      <c r="A1936" s="269">
        <v>812151</v>
      </c>
      <c r="B1936" s="263" t="s">
        <v>3682</v>
      </c>
      <c r="C1936" s="269" t="s">
        <v>110</v>
      </c>
      <c r="D1936" s="269" t="s">
        <v>358</v>
      </c>
      <c r="E1936" s="269" t="s">
        <v>260</v>
      </c>
      <c r="F1936" s="270">
        <v>35441</v>
      </c>
      <c r="G1936" s="267" t="s">
        <v>549</v>
      </c>
      <c r="H1936" s="263" t="s">
        <v>562</v>
      </c>
      <c r="I1936" s="260" t="s">
        <v>711</v>
      </c>
    </row>
    <row r="1937" spans="1:9" ht="18.75">
      <c r="A1937" s="262">
        <v>812152</v>
      </c>
      <c r="B1937" s="263" t="s">
        <v>3683</v>
      </c>
      <c r="C1937" s="263" t="s">
        <v>2205</v>
      </c>
      <c r="D1937" s="263" t="s">
        <v>337</v>
      </c>
      <c r="E1937" s="263" t="s">
        <v>260</v>
      </c>
      <c r="F1937" s="270">
        <v>35278</v>
      </c>
      <c r="G1937" s="263" t="s">
        <v>549</v>
      </c>
      <c r="H1937" s="263" t="s">
        <v>562</v>
      </c>
      <c r="I1937" s="260" t="s">
        <v>711</v>
      </c>
    </row>
    <row r="1938" spans="1:9" ht="18.75">
      <c r="A1938" s="263">
        <v>812153</v>
      </c>
      <c r="B1938" s="263" t="s">
        <v>3684</v>
      </c>
      <c r="C1938" s="268" t="s">
        <v>79</v>
      </c>
      <c r="D1938" s="268" t="s">
        <v>3685</v>
      </c>
      <c r="E1938" s="268" t="s">
        <v>260</v>
      </c>
      <c r="F1938" s="270">
        <v>36526</v>
      </c>
      <c r="G1938" s="263" t="s">
        <v>549</v>
      </c>
      <c r="H1938" s="263" t="s">
        <v>562</v>
      </c>
      <c r="I1938" s="260" t="s">
        <v>711</v>
      </c>
    </row>
    <row r="1939" spans="1:9" ht="18.75">
      <c r="A1939" s="263">
        <v>812154</v>
      </c>
      <c r="B1939" s="263" t="s">
        <v>3686</v>
      </c>
      <c r="C1939" s="271" t="s">
        <v>1286</v>
      </c>
      <c r="D1939" s="266" t="s">
        <v>788</v>
      </c>
      <c r="E1939" s="263" t="s">
        <v>260</v>
      </c>
      <c r="F1939" s="270">
        <v>35989</v>
      </c>
      <c r="G1939" s="263" t="s">
        <v>549</v>
      </c>
      <c r="H1939" s="263" t="s">
        <v>562</v>
      </c>
      <c r="I1939" s="260" t="s">
        <v>711</v>
      </c>
    </row>
    <row r="1940" spans="1:9" ht="18.75">
      <c r="A1940" s="262">
        <v>812155</v>
      </c>
      <c r="B1940" s="263" t="s">
        <v>3687</v>
      </c>
      <c r="C1940" s="263" t="s">
        <v>1276</v>
      </c>
      <c r="D1940" s="263" t="s">
        <v>439</v>
      </c>
      <c r="E1940" s="263" t="s">
        <v>260</v>
      </c>
      <c r="F1940" s="270">
        <v>36216</v>
      </c>
      <c r="G1940" s="263" t="s">
        <v>549</v>
      </c>
      <c r="H1940" s="263" t="s">
        <v>562</v>
      </c>
      <c r="I1940" s="260" t="s">
        <v>711</v>
      </c>
    </row>
    <row r="1941" spans="1:9" ht="18.75">
      <c r="A1941" s="263">
        <v>812156</v>
      </c>
      <c r="B1941" s="263" t="s">
        <v>3688</v>
      </c>
      <c r="C1941" s="268" t="s">
        <v>142</v>
      </c>
      <c r="D1941" s="268" t="s">
        <v>1222</v>
      </c>
      <c r="E1941" s="268" t="s">
        <v>260</v>
      </c>
      <c r="F1941" s="270">
        <v>35302</v>
      </c>
      <c r="G1941" s="263" t="s">
        <v>5281</v>
      </c>
      <c r="H1941" s="263" t="s">
        <v>562</v>
      </c>
      <c r="I1941" s="260" t="s">
        <v>711</v>
      </c>
    </row>
    <row r="1942" spans="1:9" ht="18.75">
      <c r="A1942" s="263">
        <v>812157</v>
      </c>
      <c r="B1942" s="263" t="s">
        <v>3689</v>
      </c>
      <c r="C1942" s="268" t="s">
        <v>2695</v>
      </c>
      <c r="D1942" s="268" t="s">
        <v>404</v>
      </c>
      <c r="E1942" s="268" t="s">
        <v>259</v>
      </c>
      <c r="F1942" s="270">
        <v>32053</v>
      </c>
      <c r="G1942" s="263" t="s">
        <v>549</v>
      </c>
      <c r="H1942" s="263" t="s">
        <v>562</v>
      </c>
      <c r="I1942" s="260" t="s">
        <v>711</v>
      </c>
    </row>
    <row r="1943" spans="1:9" ht="18.75">
      <c r="A1943" s="263">
        <v>812158</v>
      </c>
      <c r="B1943" s="263" t="s">
        <v>3690</v>
      </c>
      <c r="C1943" s="271" t="s">
        <v>77</v>
      </c>
      <c r="D1943" s="271" t="s">
        <v>127</v>
      </c>
      <c r="E1943" s="263" t="s">
        <v>259</v>
      </c>
      <c r="F1943" s="270">
        <v>36190</v>
      </c>
      <c r="G1943" s="263" t="s">
        <v>5784</v>
      </c>
      <c r="H1943" s="263" t="s">
        <v>562</v>
      </c>
      <c r="I1943" s="260" t="s">
        <v>711</v>
      </c>
    </row>
    <row r="1944" spans="1:9" ht="18.75">
      <c r="A1944" s="269">
        <v>812159</v>
      </c>
      <c r="B1944" s="263" t="s">
        <v>3691</v>
      </c>
      <c r="C1944" s="269" t="s">
        <v>1765</v>
      </c>
      <c r="D1944" s="269" t="s">
        <v>241</v>
      </c>
      <c r="E1944" s="269" t="s">
        <v>259</v>
      </c>
      <c r="F1944" s="270">
        <v>36526</v>
      </c>
      <c r="G1944" s="267" t="s">
        <v>5785</v>
      </c>
      <c r="H1944" s="263" t="s">
        <v>562</v>
      </c>
      <c r="I1944" s="260" t="s">
        <v>711</v>
      </c>
    </row>
    <row r="1945" spans="1:9" ht="18.75">
      <c r="A1945" s="262">
        <v>812160</v>
      </c>
      <c r="B1945" s="263" t="s">
        <v>3692</v>
      </c>
      <c r="C1945" s="263" t="s">
        <v>140</v>
      </c>
      <c r="D1945" s="263" t="s">
        <v>461</v>
      </c>
      <c r="E1945" s="263" t="s">
        <v>259</v>
      </c>
      <c r="F1945" s="270">
        <v>35796</v>
      </c>
      <c r="G1945" s="263" t="s">
        <v>565</v>
      </c>
      <c r="H1945" s="263" t="s">
        <v>562</v>
      </c>
      <c r="I1945" s="260" t="s">
        <v>711</v>
      </c>
    </row>
    <row r="1946" spans="1:9" ht="18.75">
      <c r="A1946" s="262">
        <v>812161</v>
      </c>
      <c r="B1946" s="263" t="s">
        <v>3693</v>
      </c>
      <c r="C1946" s="263" t="s">
        <v>104</v>
      </c>
      <c r="D1946" s="263" t="s">
        <v>874</v>
      </c>
      <c r="E1946" s="263" t="s">
        <v>259</v>
      </c>
      <c r="F1946" s="270">
        <v>30566</v>
      </c>
      <c r="G1946" s="263" t="s">
        <v>560</v>
      </c>
      <c r="H1946" s="263" t="s">
        <v>562</v>
      </c>
      <c r="I1946" s="260" t="s">
        <v>711</v>
      </c>
    </row>
    <row r="1947" spans="1:9" ht="18.75">
      <c r="A1947" s="269">
        <v>812162</v>
      </c>
      <c r="B1947" s="263" t="s">
        <v>3694</v>
      </c>
      <c r="C1947" s="269" t="s">
        <v>3695</v>
      </c>
      <c r="D1947" s="269" t="s">
        <v>991</v>
      </c>
      <c r="E1947" s="269" t="s">
        <v>259</v>
      </c>
      <c r="F1947" s="270">
        <v>36344</v>
      </c>
      <c r="G1947" s="267" t="s">
        <v>632</v>
      </c>
      <c r="H1947" s="263" t="s">
        <v>562</v>
      </c>
      <c r="I1947" s="260" t="s">
        <v>711</v>
      </c>
    </row>
    <row r="1948" spans="1:9" ht="18.75">
      <c r="A1948" s="263">
        <v>812163</v>
      </c>
      <c r="B1948" s="263" t="s">
        <v>3696</v>
      </c>
      <c r="C1948" s="271" t="s">
        <v>79</v>
      </c>
      <c r="D1948" s="271" t="s">
        <v>241</v>
      </c>
      <c r="E1948" s="263" t="s">
        <v>259</v>
      </c>
      <c r="F1948" s="270">
        <v>36538</v>
      </c>
      <c r="G1948" s="263" t="s">
        <v>5786</v>
      </c>
      <c r="H1948" s="263" t="s">
        <v>562</v>
      </c>
      <c r="I1948" s="260" t="s">
        <v>711</v>
      </c>
    </row>
    <row r="1949" spans="1:9" ht="18.75">
      <c r="A1949" s="269">
        <v>812164</v>
      </c>
      <c r="B1949" s="263" t="s">
        <v>3697</v>
      </c>
      <c r="C1949" s="269" t="s">
        <v>82</v>
      </c>
      <c r="D1949" s="269" t="s">
        <v>347</v>
      </c>
      <c r="E1949" s="269" t="s">
        <v>259</v>
      </c>
      <c r="F1949" s="270">
        <v>32196</v>
      </c>
      <c r="G1949" s="267" t="s">
        <v>549</v>
      </c>
      <c r="H1949" s="263" t="s">
        <v>562</v>
      </c>
      <c r="I1949" s="260" t="s">
        <v>711</v>
      </c>
    </row>
    <row r="1950" spans="1:9" ht="18.75">
      <c r="A1950" s="263">
        <v>812165</v>
      </c>
      <c r="B1950" s="263" t="s">
        <v>3698</v>
      </c>
      <c r="C1950" s="268" t="s">
        <v>699</v>
      </c>
      <c r="D1950" s="268" t="s">
        <v>3699</v>
      </c>
      <c r="E1950" s="268" t="s">
        <v>260</v>
      </c>
      <c r="F1950" s="270">
        <v>33516</v>
      </c>
      <c r="G1950" s="266" t="s">
        <v>569</v>
      </c>
      <c r="H1950" s="263" t="s">
        <v>562</v>
      </c>
      <c r="I1950" s="260" t="s">
        <v>711</v>
      </c>
    </row>
    <row r="1951" spans="1:9" ht="18.75">
      <c r="A1951" s="262">
        <v>812166</v>
      </c>
      <c r="B1951" s="263" t="s">
        <v>3700</v>
      </c>
      <c r="C1951" s="263" t="s">
        <v>1086</v>
      </c>
      <c r="D1951" s="263" t="s">
        <v>3701</v>
      </c>
      <c r="E1951" s="263" t="s">
        <v>259</v>
      </c>
      <c r="F1951" s="270" t="s">
        <v>5787</v>
      </c>
      <c r="G1951" s="263" t="s">
        <v>549</v>
      </c>
      <c r="H1951" s="263" t="s">
        <v>562</v>
      </c>
      <c r="I1951" s="260" t="s">
        <v>711</v>
      </c>
    </row>
    <row r="1952" spans="1:9" ht="18.75">
      <c r="A1952" s="269">
        <v>812167</v>
      </c>
      <c r="B1952" s="263" t="s">
        <v>3702</v>
      </c>
      <c r="C1952" s="269" t="s">
        <v>910</v>
      </c>
      <c r="D1952" s="269" t="s">
        <v>1720</v>
      </c>
      <c r="E1952" s="269" t="s">
        <v>259</v>
      </c>
      <c r="F1952" s="270">
        <v>33970</v>
      </c>
      <c r="G1952" s="267" t="s">
        <v>549</v>
      </c>
      <c r="H1952" s="263" t="s">
        <v>562</v>
      </c>
      <c r="I1952" s="260" t="s">
        <v>711</v>
      </c>
    </row>
    <row r="1953" spans="1:9" ht="18.75">
      <c r="A1953" s="262">
        <v>812168</v>
      </c>
      <c r="B1953" s="263" t="s">
        <v>3703</v>
      </c>
      <c r="C1953" s="263" t="s">
        <v>92</v>
      </c>
      <c r="D1953" s="263" t="s">
        <v>3704</v>
      </c>
      <c r="E1953" s="263" t="s">
        <v>260</v>
      </c>
      <c r="F1953" s="270">
        <v>32331</v>
      </c>
      <c r="G1953" s="267" t="s">
        <v>549</v>
      </c>
      <c r="H1953" s="263" t="s">
        <v>562</v>
      </c>
      <c r="I1953" s="260" t="s">
        <v>711</v>
      </c>
    </row>
    <row r="1954" spans="1:9" ht="18.75">
      <c r="A1954" s="262">
        <v>812169</v>
      </c>
      <c r="B1954" s="263" t="s">
        <v>3705</v>
      </c>
      <c r="C1954" s="263" t="s">
        <v>106</v>
      </c>
      <c r="D1954" s="263" t="s">
        <v>3706</v>
      </c>
      <c r="E1954" s="263" t="s">
        <v>260</v>
      </c>
      <c r="F1954" s="270">
        <v>36006</v>
      </c>
      <c r="G1954" s="263" t="s">
        <v>549</v>
      </c>
      <c r="H1954" s="263" t="s">
        <v>562</v>
      </c>
      <c r="I1954" s="260" t="s">
        <v>711</v>
      </c>
    </row>
    <row r="1955" spans="1:9" ht="18.75">
      <c r="A1955" s="262">
        <v>812170</v>
      </c>
      <c r="B1955" s="263" t="s">
        <v>3707</v>
      </c>
      <c r="C1955" s="263" t="s">
        <v>79</v>
      </c>
      <c r="D1955" s="263" t="s">
        <v>336</v>
      </c>
      <c r="E1955" s="263" t="s">
        <v>260</v>
      </c>
      <c r="F1955" s="270">
        <v>32143</v>
      </c>
      <c r="G1955" s="263" t="s">
        <v>632</v>
      </c>
      <c r="H1955" s="263" t="s">
        <v>562</v>
      </c>
      <c r="I1955" s="260" t="s">
        <v>711</v>
      </c>
    </row>
    <row r="1956" spans="1:9" ht="18.75">
      <c r="A1956" s="269">
        <v>812171</v>
      </c>
      <c r="B1956" s="263" t="s">
        <v>3708</v>
      </c>
      <c r="C1956" s="269" t="s">
        <v>79</v>
      </c>
      <c r="D1956" s="269" t="s">
        <v>342</v>
      </c>
      <c r="E1956" s="269" t="s">
        <v>260</v>
      </c>
      <c r="F1956" s="270">
        <v>35278</v>
      </c>
      <c r="G1956" s="267" t="s">
        <v>5248</v>
      </c>
      <c r="H1956" s="263" t="s">
        <v>562</v>
      </c>
      <c r="I1956" s="260" t="s">
        <v>711</v>
      </c>
    </row>
    <row r="1957" spans="1:9" ht="18.75">
      <c r="A1957" s="262">
        <v>812172</v>
      </c>
      <c r="B1957" s="263" t="s">
        <v>3709</v>
      </c>
      <c r="C1957" s="263" t="s">
        <v>783</v>
      </c>
      <c r="D1957" s="263" t="s">
        <v>2006</v>
      </c>
      <c r="E1957" s="263" t="s">
        <v>260</v>
      </c>
      <c r="F1957" s="270">
        <v>34009</v>
      </c>
      <c r="G1957" s="263" t="s">
        <v>613</v>
      </c>
      <c r="H1957" s="263" t="s">
        <v>562</v>
      </c>
      <c r="I1957" s="260" t="s">
        <v>711</v>
      </c>
    </row>
    <row r="1958" spans="1:9" ht="18.75">
      <c r="A1958" s="262">
        <v>812173</v>
      </c>
      <c r="B1958" s="263" t="s">
        <v>3710</v>
      </c>
      <c r="C1958" s="263" t="s">
        <v>146</v>
      </c>
      <c r="D1958" s="263" t="s">
        <v>457</v>
      </c>
      <c r="E1958" s="263" t="s">
        <v>260</v>
      </c>
      <c r="F1958" s="270">
        <v>35288</v>
      </c>
      <c r="G1958" s="263" t="s">
        <v>549</v>
      </c>
      <c r="H1958" s="263" t="s">
        <v>562</v>
      </c>
      <c r="I1958" s="260" t="s">
        <v>711</v>
      </c>
    </row>
    <row r="1959" spans="1:9" ht="18.75">
      <c r="A1959" s="262">
        <v>812174</v>
      </c>
      <c r="B1959" s="263" t="s">
        <v>3711</v>
      </c>
      <c r="C1959" s="263" t="s">
        <v>3712</v>
      </c>
      <c r="D1959" s="263" t="s">
        <v>490</v>
      </c>
      <c r="E1959" s="263" t="s">
        <v>260</v>
      </c>
      <c r="F1959" s="270">
        <v>36165</v>
      </c>
      <c r="G1959" s="263" t="s">
        <v>549</v>
      </c>
      <c r="H1959" s="263" t="s">
        <v>562</v>
      </c>
      <c r="I1959" s="260" t="s">
        <v>711</v>
      </c>
    </row>
    <row r="1960" spans="1:9" ht="18.75">
      <c r="A1960" s="269">
        <v>812175</v>
      </c>
      <c r="B1960" s="263" t="s">
        <v>3713</v>
      </c>
      <c r="C1960" s="269" t="s">
        <v>149</v>
      </c>
      <c r="D1960" s="269" t="s">
        <v>338</v>
      </c>
      <c r="E1960" s="269" t="s">
        <v>259</v>
      </c>
      <c r="F1960" s="270">
        <v>31693</v>
      </c>
      <c r="G1960" s="267" t="s">
        <v>560</v>
      </c>
      <c r="H1960" s="263" t="s">
        <v>562</v>
      </c>
      <c r="I1960" s="260" t="s">
        <v>711</v>
      </c>
    </row>
    <row r="1961" spans="1:9" ht="18.75">
      <c r="A1961" s="269">
        <v>812176</v>
      </c>
      <c r="B1961" s="263" t="s">
        <v>3714</v>
      </c>
      <c r="C1961" s="269" t="s">
        <v>82</v>
      </c>
      <c r="D1961" s="269" t="s">
        <v>1819</v>
      </c>
      <c r="E1961" s="269" t="s">
        <v>259</v>
      </c>
      <c r="F1961" s="270">
        <v>36892</v>
      </c>
      <c r="G1961" s="267" t="s">
        <v>5417</v>
      </c>
      <c r="H1961" s="263" t="s">
        <v>562</v>
      </c>
      <c r="I1961" s="260" t="s">
        <v>711</v>
      </c>
    </row>
    <row r="1962" spans="1:9" ht="18.75">
      <c r="A1962" s="269">
        <v>812177</v>
      </c>
      <c r="B1962" s="263" t="s">
        <v>3715</v>
      </c>
      <c r="C1962" s="269" t="s">
        <v>519</v>
      </c>
      <c r="D1962" s="269" t="s">
        <v>334</v>
      </c>
      <c r="E1962" s="269" t="s">
        <v>259</v>
      </c>
      <c r="F1962" s="270">
        <v>35614</v>
      </c>
      <c r="G1962" s="267" t="s">
        <v>5788</v>
      </c>
      <c r="H1962" s="263" t="s">
        <v>562</v>
      </c>
      <c r="I1962" s="260" t="s">
        <v>711</v>
      </c>
    </row>
    <row r="1963" spans="1:9" ht="18.75">
      <c r="A1963" s="263">
        <v>812178</v>
      </c>
      <c r="B1963" s="263" t="s">
        <v>3716</v>
      </c>
      <c r="C1963" s="268" t="s">
        <v>146</v>
      </c>
      <c r="D1963" s="266" t="s">
        <v>774</v>
      </c>
      <c r="E1963" s="268" t="s">
        <v>259</v>
      </c>
      <c r="F1963" s="270">
        <v>35518</v>
      </c>
      <c r="G1963" s="266" t="s">
        <v>5248</v>
      </c>
      <c r="H1963" s="263" t="s">
        <v>562</v>
      </c>
      <c r="I1963" s="260" t="s">
        <v>711</v>
      </c>
    </row>
    <row r="1964" spans="1:9" ht="18.75">
      <c r="A1964" s="262">
        <v>812179</v>
      </c>
      <c r="B1964" s="263" t="s">
        <v>3717</v>
      </c>
      <c r="C1964" s="263" t="s">
        <v>106</v>
      </c>
      <c r="D1964" s="263" t="s">
        <v>1390</v>
      </c>
      <c r="E1964" s="263" t="s">
        <v>259</v>
      </c>
      <c r="F1964" s="270">
        <v>35805</v>
      </c>
      <c r="G1964" s="263" t="s">
        <v>5789</v>
      </c>
      <c r="H1964" s="263" t="s">
        <v>562</v>
      </c>
      <c r="I1964" s="260" t="s">
        <v>711</v>
      </c>
    </row>
    <row r="1965" spans="1:9" ht="18.75">
      <c r="A1965" s="263">
        <v>812180</v>
      </c>
      <c r="B1965" s="263" t="s">
        <v>3718</v>
      </c>
      <c r="C1965" s="268" t="s">
        <v>129</v>
      </c>
      <c r="D1965" s="268" t="s">
        <v>3442</v>
      </c>
      <c r="E1965" s="268" t="s">
        <v>259</v>
      </c>
      <c r="F1965" s="270">
        <v>35034</v>
      </c>
      <c r="G1965" s="263" t="s">
        <v>5426</v>
      </c>
      <c r="H1965" s="263" t="s">
        <v>562</v>
      </c>
      <c r="I1965" s="260" t="s">
        <v>711</v>
      </c>
    </row>
    <row r="1966" spans="1:9" ht="18.75">
      <c r="A1966" s="263">
        <v>812181</v>
      </c>
      <c r="B1966" s="263" t="s">
        <v>3719</v>
      </c>
      <c r="C1966" s="268" t="s">
        <v>3720</v>
      </c>
      <c r="D1966" s="268" t="s">
        <v>763</v>
      </c>
      <c r="E1966" s="268" t="s">
        <v>259</v>
      </c>
      <c r="F1966" s="270">
        <v>34656</v>
      </c>
      <c r="G1966" s="267" t="s">
        <v>617</v>
      </c>
      <c r="H1966" s="263" t="s">
        <v>562</v>
      </c>
      <c r="I1966" s="260" t="s">
        <v>711</v>
      </c>
    </row>
    <row r="1967" spans="1:9" ht="18.75">
      <c r="A1967" s="262">
        <v>812182</v>
      </c>
      <c r="B1967" s="263" t="s">
        <v>3721</v>
      </c>
      <c r="C1967" s="263" t="s">
        <v>145</v>
      </c>
      <c r="D1967" s="263" t="s">
        <v>936</v>
      </c>
      <c r="E1967" s="263" t="s">
        <v>259</v>
      </c>
      <c r="F1967" s="270" t="s">
        <v>5790</v>
      </c>
      <c r="G1967" s="263" t="s">
        <v>560</v>
      </c>
      <c r="H1967" s="263" t="s">
        <v>562</v>
      </c>
      <c r="I1967" s="260" t="s">
        <v>711</v>
      </c>
    </row>
    <row r="1968" spans="1:9" ht="18.75">
      <c r="A1968" s="262">
        <v>812183</v>
      </c>
      <c r="B1968" s="263" t="s">
        <v>3722</v>
      </c>
      <c r="C1968" s="263" t="s">
        <v>169</v>
      </c>
      <c r="D1968" s="263" t="s">
        <v>394</v>
      </c>
      <c r="E1968" s="263" t="s">
        <v>259</v>
      </c>
      <c r="F1968" s="270">
        <v>30866</v>
      </c>
      <c r="G1968" s="266" t="s">
        <v>549</v>
      </c>
      <c r="H1968" s="263" t="s">
        <v>562</v>
      </c>
      <c r="I1968" s="260" t="s">
        <v>711</v>
      </c>
    </row>
    <row r="1969" spans="1:21" ht="18.75">
      <c r="A1969" s="262">
        <v>812184</v>
      </c>
      <c r="B1969" s="263" t="s">
        <v>3723</v>
      </c>
      <c r="C1969" s="263" t="s">
        <v>1561</v>
      </c>
      <c r="D1969" s="263" t="s">
        <v>1646</v>
      </c>
      <c r="E1969" s="263" t="s">
        <v>260</v>
      </c>
      <c r="F1969" s="270">
        <v>33675</v>
      </c>
      <c r="G1969" s="263" t="s">
        <v>549</v>
      </c>
      <c r="H1969" s="263" t="s">
        <v>562</v>
      </c>
      <c r="I1969" s="260" t="s">
        <v>711</v>
      </c>
    </row>
    <row r="1970" spans="1:21" ht="18.75">
      <c r="A1970" s="262">
        <v>812185</v>
      </c>
      <c r="B1970" s="263" t="s">
        <v>3724</v>
      </c>
      <c r="C1970" s="263" t="s">
        <v>2594</v>
      </c>
      <c r="D1970" s="263" t="s">
        <v>375</v>
      </c>
      <c r="E1970" s="263" t="s">
        <v>260</v>
      </c>
      <c r="F1970" s="270">
        <v>34896</v>
      </c>
      <c r="G1970" s="263" t="s">
        <v>5246</v>
      </c>
      <c r="H1970" s="263" t="s">
        <v>562</v>
      </c>
      <c r="I1970" s="260" t="s">
        <v>711</v>
      </c>
      <c r="S1970" s="260">
        <v>43</v>
      </c>
      <c r="T1970" s="261">
        <v>43836</v>
      </c>
      <c r="U1970" s="260">
        <v>20000</v>
      </c>
    </row>
    <row r="1971" spans="1:21" ht="18.75">
      <c r="A1971" s="262">
        <v>812186</v>
      </c>
      <c r="B1971" s="263" t="s">
        <v>3725</v>
      </c>
      <c r="C1971" s="268" t="s">
        <v>700</v>
      </c>
      <c r="D1971" s="268" t="s">
        <v>586</v>
      </c>
      <c r="E1971" s="268" t="s">
        <v>260</v>
      </c>
      <c r="F1971" s="270">
        <v>33981</v>
      </c>
      <c r="G1971" s="263" t="s">
        <v>5791</v>
      </c>
      <c r="H1971" s="263" t="s">
        <v>562</v>
      </c>
      <c r="I1971" s="260" t="s">
        <v>711</v>
      </c>
    </row>
    <row r="1972" spans="1:21" ht="18.75">
      <c r="A1972" s="269">
        <v>812187</v>
      </c>
      <c r="B1972" s="263" t="s">
        <v>3726</v>
      </c>
      <c r="C1972" s="269" t="s">
        <v>118</v>
      </c>
      <c r="D1972" s="269" t="s">
        <v>1755</v>
      </c>
      <c r="E1972" s="269" t="s">
        <v>260</v>
      </c>
      <c r="F1972" s="270">
        <v>35569</v>
      </c>
      <c r="G1972" s="267" t="s">
        <v>549</v>
      </c>
      <c r="H1972" s="263" t="s">
        <v>562</v>
      </c>
      <c r="I1972" s="260" t="s">
        <v>711</v>
      </c>
    </row>
    <row r="1973" spans="1:21" ht="18.75">
      <c r="A1973" s="262">
        <v>812188</v>
      </c>
      <c r="B1973" s="263" t="s">
        <v>3727</v>
      </c>
      <c r="C1973" s="263" t="s">
        <v>139</v>
      </c>
      <c r="D1973" s="263" t="s">
        <v>448</v>
      </c>
      <c r="E1973" s="263" t="s">
        <v>260</v>
      </c>
      <c r="F1973" s="270">
        <v>36553</v>
      </c>
      <c r="G1973" s="263" t="s">
        <v>549</v>
      </c>
      <c r="H1973" s="263" t="s">
        <v>562</v>
      </c>
      <c r="I1973" s="260" t="s">
        <v>711</v>
      </c>
    </row>
    <row r="1974" spans="1:21" ht="37.5">
      <c r="A1974" s="262">
        <v>812189</v>
      </c>
      <c r="B1974" s="263" t="s">
        <v>3728</v>
      </c>
      <c r="C1974" s="263" t="s">
        <v>153</v>
      </c>
      <c r="D1974" s="263" t="s">
        <v>2481</v>
      </c>
      <c r="E1974" s="263" t="s">
        <v>260</v>
      </c>
      <c r="F1974" s="270">
        <v>35593</v>
      </c>
      <c r="G1974" s="263" t="s">
        <v>549</v>
      </c>
      <c r="H1974" s="268" t="s">
        <v>673</v>
      </c>
      <c r="I1974" s="260" t="s">
        <v>711</v>
      </c>
    </row>
    <row r="1975" spans="1:21" ht="18.75">
      <c r="A1975" s="269">
        <v>812190</v>
      </c>
      <c r="B1975" s="263" t="s">
        <v>3729</v>
      </c>
      <c r="C1975" s="269" t="s">
        <v>204</v>
      </c>
      <c r="D1975" s="269" t="s">
        <v>2482</v>
      </c>
      <c r="E1975" s="269" t="s">
        <v>260</v>
      </c>
      <c r="F1975" s="270">
        <v>35648</v>
      </c>
      <c r="G1975" s="267" t="s">
        <v>549</v>
      </c>
      <c r="H1975" s="263" t="s">
        <v>562</v>
      </c>
      <c r="I1975" s="260" t="s">
        <v>711</v>
      </c>
    </row>
    <row r="1976" spans="1:21" ht="18.75">
      <c r="A1976" s="262">
        <v>812191</v>
      </c>
      <c r="B1976" s="263" t="s">
        <v>3730</v>
      </c>
      <c r="C1976" s="263" t="s">
        <v>993</v>
      </c>
      <c r="D1976" s="263" t="s">
        <v>375</v>
      </c>
      <c r="E1976" s="263" t="s">
        <v>260</v>
      </c>
      <c r="F1976" s="270">
        <v>34912</v>
      </c>
      <c r="G1976" s="263" t="s">
        <v>549</v>
      </c>
      <c r="H1976" s="263" t="s">
        <v>562</v>
      </c>
      <c r="I1976" s="260" t="s">
        <v>711</v>
      </c>
    </row>
    <row r="1977" spans="1:21" ht="18.75">
      <c r="A1977" s="262">
        <v>812192</v>
      </c>
      <c r="B1977" s="263" t="s">
        <v>3731</v>
      </c>
      <c r="C1977" s="268" t="s">
        <v>118</v>
      </c>
      <c r="D1977" s="268" t="s">
        <v>2314</v>
      </c>
      <c r="E1977" s="268" t="s">
        <v>260</v>
      </c>
      <c r="F1977" s="270">
        <v>35445</v>
      </c>
      <c r="G1977" s="263" t="s">
        <v>5792</v>
      </c>
      <c r="H1977" s="263" t="s">
        <v>562</v>
      </c>
      <c r="I1977" s="260" t="s">
        <v>711</v>
      </c>
    </row>
    <row r="1978" spans="1:21" ht="18.75">
      <c r="A1978" s="269">
        <v>812193</v>
      </c>
      <c r="B1978" s="263" t="s">
        <v>3732</v>
      </c>
      <c r="C1978" s="269" t="s">
        <v>3137</v>
      </c>
      <c r="D1978" s="269" t="s">
        <v>241</v>
      </c>
      <c r="E1978" s="269" t="s">
        <v>260</v>
      </c>
      <c r="F1978" s="270">
        <v>34566</v>
      </c>
      <c r="G1978" s="267" t="s">
        <v>5208</v>
      </c>
      <c r="H1978" s="263" t="s">
        <v>562</v>
      </c>
      <c r="I1978" s="260" t="s">
        <v>711</v>
      </c>
    </row>
    <row r="1979" spans="1:21" ht="18.75">
      <c r="A1979" s="262">
        <v>812194</v>
      </c>
      <c r="B1979" s="263" t="s">
        <v>3733</v>
      </c>
      <c r="C1979" s="263" t="s">
        <v>118</v>
      </c>
      <c r="D1979" s="263" t="s">
        <v>390</v>
      </c>
      <c r="E1979" s="263" t="s">
        <v>260</v>
      </c>
      <c r="F1979" s="270">
        <v>34099</v>
      </c>
      <c r="G1979" s="263" t="s">
        <v>659</v>
      </c>
      <c r="H1979" s="263" t="s">
        <v>562</v>
      </c>
      <c r="I1979" s="260" t="s">
        <v>711</v>
      </c>
    </row>
    <row r="1980" spans="1:21" ht="18.75">
      <c r="A1980" s="263">
        <v>812195</v>
      </c>
      <c r="B1980" s="263" t="s">
        <v>3734</v>
      </c>
      <c r="C1980" s="268" t="s">
        <v>1186</v>
      </c>
      <c r="D1980" s="268" t="s">
        <v>337</v>
      </c>
      <c r="E1980" s="268" t="s">
        <v>260</v>
      </c>
      <c r="F1980" s="270">
        <v>30352</v>
      </c>
      <c r="G1980" s="263" t="s">
        <v>5793</v>
      </c>
      <c r="H1980" s="263" t="s">
        <v>562</v>
      </c>
      <c r="I1980" s="260" t="s">
        <v>711</v>
      </c>
    </row>
    <row r="1981" spans="1:21" ht="18.75">
      <c r="A1981" s="263">
        <v>812196</v>
      </c>
      <c r="B1981" s="263" t="s">
        <v>3735</v>
      </c>
      <c r="C1981" s="268" t="s">
        <v>131</v>
      </c>
      <c r="D1981" s="268" t="s">
        <v>503</v>
      </c>
      <c r="E1981" s="268" t="s">
        <v>259</v>
      </c>
      <c r="F1981" s="270">
        <v>36898</v>
      </c>
      <c r="G1981" s="263" t="s">
        <v>549</v>
      </c>
      <c r="H1981" s="263" t="s">
        <v>562</v>
      </c>
      <c r="I1981" s="260" t="s">
        <v>711</v>
      </c>
    </row>
    <row r="1982" spans="1:21" ht="18.75">
      <c r="A1982" s="263">
        <v>812197</v>
      </c>
      <c r="B1982" s="263" t="s">
        <v>3736</v>
      </c>
      <c r="C1982" s="271" t="s">
        <v>3737</v>
      </c>
      <c r="D1982" s="271" t="s">
        <v>1351</v>
      </c>
      <c r="E1982" s="263" t="s">
        <v>260</v>
      </c>
      <c r="F1982" s="270">
        <v>35809</v>
      </c>
      <c r="G1982" s="263" t="s">
        <v>549</v>
      </c>
      <c r="H1982" s="263" t="s">
        <v>562</v>
      </c>
      <c r="I1982" s="260" t="s">
        <v>711</v>
      </c>
    </row>
    <row r="1983" spans="1:21">
      <c r="A1983" s="260">
        <v>812198</v>
      </c>
      <c r="B1983" s="260" t="s">
        <v>6028</v>
      </c>
      <c r="C1983" s="260" t="s">
        <v>515</v>
      </c>
      <c r="D1983" s="260" t="s">
        <v>468</v>
      </c>
      <c r="I1983" s="260" t="s">
        <v>711</v>
      </c>
    </row>
    <row r="1984" spans="1:21" ht="18.75">
      <c r="A1984" s="262">
        <v>812199</v>
      </c>
      <c r="B1984" s="263" t="s">
        <v>3738</v>
      </c>
      <c r="C1984" s="263" t="s">
        <v>106</v>
      </c>
      <c r="D1984" s="263" t="s">
        <v>387</v>
      </c>
      <c r="E1984" s="263" t="s">
        <v>259</v>
      </c>
      <c r="F1984" s="270">
        <v>36342</v>
      </c>
      <c r="G1984" s="267" t="s">
        <v>5545</v>
      </c>
      <c r="H1984" s="263" t="s">
        <v>562</v>
      </c>
      <c r="I1984" s="260" t="s">
        <v>711</v>
      </c>
    </row>
    <row r="1985" spans="1:21" ht="18.75">
      <c r="A1985" s="262">
        <v>812200</v>
      </c>
      <c r="B1985" s="263" t="s">
        <v>3739</v>
      </c>
      <c r="C1985" s="263" t="s">
        <v>1642</v>
      </c>
      <c r="D1985" s="263" t="s">
        <v>701</v>
      </c>
      <c r="E1985" s="263" t="s">
        <v>260</v>
      </c>
      <c r="F1985" s="270">
        <v>30525</v>
      </c>
      <c r="G1985" s="263" t="s">
        <v>560</v>
      </c>
      <c r="H1985" s="263" t="s">
        <v>562</v>
      </c>
      <c r="I1985" s="260" t="s">
        <v>711</v>
      </c>
      <c r="S1985" s="260">
        <v>783</v>
      </c>
      <c r="T1985" s="261">
        <v>43879</v>
      </c>
    </row>
    <row r="1986" spans="1:21" ht="18.75">
      <c r="A1986" s="263">
        <v>812201</v>
      </c>
      <c r="B1986" s="263" t="s">
        <v>3740</v>
      </c>
      <c r="C1986" s="268" t="s">
        <v>104</v>
      </c>
      <c r="D1986" s="268" t="s">
        <v>1073</v>
      </c>
      <c r="E1986" s="268" t="s">
        <v>259</v>
      </c>
      <c r="F1986" s="270">
        <v>35176</v>
      </c>
      <c r="G1986" s="263" t="s">
        <v>1440</v>
      </c>
      <c r="H1986" s="263" t="s">
        <v>562</v>
      </c>
      <c r="I1986" s="260" t="s">
        <v>711</v>
      </c>
    </row>
    <row r="1987" spans="1:21" ht="18.75">
      <c r="A1987" s="262">
        <v>812202</v>
      </c>
      <c r="B1987" s="263" t="s">
        <v>3741</v>
      </c>
      <c r="C1987" s="263" t="s">
        <v>136</v>
      </c>
      <c r="D1987" s="263" t="s">
        <v>480</v>
      </c>
      <c r="E1987" s="263" t="s">
        <v>259</v>
      </c>
      <c r="F1987" s="270">
        <v>35911</v>
      </c>
      <c r="G1987" s="263" t="s">
        <v>5794</v>
      </c>
      <c r="H1987" s="263" t="s">
        <v>562</v>
      </c>
      <c r="I1987" s="260" t="s">
        <v>711</v>
      </c>
    </row>
    <row r="1988" spans="1:21" ht="18.75">
      <c r="A1988" s="263">
        <v>812203</v>
      </c>
      <c r="B1988" s="263" t="s">
        <v>3742</v>
      </c>
      <c r="C1988" s="268" t="s">
        <v>3743</v>
      </c>
      <c r="D1988" s="268" t="s">
        <v>3744</v>
      </c>
      <c r="E1988" s="268" t="s">
        <v>259</v>
      </c>
      <c r="F1988" s="270">
        <v>36169</v>
      </c>
      <c r="G1988" s="263" t="s">
        <v>549</v>
      </c>
      <c r="H1988" s="263" t="s">
        <v>562</v>
      </c>
      <c r="I1988" s="260" t="s">
        <v>711</v>
      </c>
    </row>
    <row r="1989" spans="1:21" ht="18.75">
      <c r="A1989" s="262">
        <v>812204</v>
      </c>
      <c r="B1989" s="263" t="s">
        <v>3745</v>
      </c>
      <c r="C1989" s="263" t="s">
        <v>149</v>
      </c>
      <c r="D1989" s="263" t="s">
        <v>400</v>
      </c>
      <c r="E1989" s="263" t="s">
        <v>260</v>
      </c>
      <c r="F1989" s="270">
        <v>32303</v>
      </c>
      <c r="G1989" s="266" t="s">
        <v>549</v>
      </c>
      <c r="H1989" s="263" t="s">
        <v>562</v>
      </c>
      <c r="I1989" s="260" t="s">
        <v>711</v>
      </c>
    </row>
    <row r="1990" spans="1:21" ht="18.75">
      <c r="A1990" s="263">
        <v>812205</v>
      </c>
      <c r="B1990" s="263" t="s">
        <v>3746</v>
      </c>
      <c r="C1990" s="268" t="s">
        <v>587</v>
      </c>
      <c r="D1990" s="268" t="s">
        <v>338</v>
      </c>
      <c r="E1990" s="268" t="s">
        <v>260</v>
      </c>
      <c r="F1990" s="270">
        <v>33741</v>
      </c>
      <c r="G1990" s="266" t="s">
        <v>549</v>
      </c>
      <c r="H1990" s="263" t="s">
        <v>562</v>
      </c>
      <c r="I1990" s="260" t="s">
        <v>711</v>
      </c>
    </row>
    <row r="1991" spans="1:21" ht="18.75">
      <c r="A1991" s="262">
        <v>812206</v>
      </c>
      <c r="B1991" s="263" t="s">
        <v>3747</v>
      </c>
      <c r="C1991" s="263" t="s">
        <v>79</v>
      </c>
      <c r="D1991" s="263" t="s">
        <v>378</v>
      </c>
      <c r="E1991" s="263" t="s">
        <v>260</v>
      </c>
      <c r="F1991" s="270">
        <v>36175</v>
      </c>
      <c r="G1991" s="263" t="s">
        <v>549</v>
      </c>
      <c r="H1991" s="263" t="s">
        <v>562</v>
      </c>
      <c r="I1991" s="260" t="s">
        <v>711</v>
      </c>
    </row>
    <row r="1992" spans="1:21" ht="18.75">
      <c r="A1992" s="263">
        <v>812207</v>
      </c>
      <c r="B1992" s="263" t="s">
        <v>3748</v>
      </c>
      <c r="C1992" s="268" t="s">
        <v>103</v>
      </c>
      <c r="D1992" s="268" t="s">
        <v>815</v>
      </c>
      <c r="E1992" s="268" t="s">
        <v>260</v>
      </c>
      <c r="F1992" s="270">
        <v>32343</v>
      </c>
      <c r="G1992" s="266" t="s">
        <v>563</v>
      </c>
      <c r="H1992" s="263" t="s">
        <v>562</v>
      </c>
      <c r="I1992" s="260" t="s">
        <v>711</v>
      </c>
    </row>
    <row r="1993" spans="1:21" ht="18.75">
      <c r="A1993" s="269">
        <v>812208</v>
      </c>
      <c r="B1993" s="263" t="s">
        <v>3749</v>
      </c>
      <c r="C1993" s="269" t="s">
        <v>79</v>
      </c>
      <c r="D1993" s="269" t="s">
        <v>342</v>
      </c>
      <c r="E1993" s="269" t="s">
        <v>259</v>
      </c>
      <c r="F1993" s="270">
        <v>36001</v>
      </c>
      <c r="G1993" s="267" t="s">
        <v>5516</v>
      </c>
      <c r="H1993" s="263" t="s">
        <v>562</v>
      </c>
      <c r="I1993" s="260" t="s">
        <v>711</v>
      </c>
    </row>
    <row r="1994" spans="1:21" ht="18.75">
      <c r="A1994" s="269">
        <v>812209</v>
      </c>
      <c r="B1994" s="263" t="s">
        <v>3750</v>
      </c>
      <c r="C1994" s="269" t="s">
        <v>178</v>
      </c>
      <c r="D1994" s="269" t="s">
        <v>490</v>
      </c>
      <c r="E1994" s="269" t="s">
        <v>259</v>
      </c>
      <c r="F1994" s="270">
        <v>36133</v>
      </c>
      <c r="G1994" s="267" t="s">
        <v>549</v>
      </c>
      <c r="H1994" s="263" t="s">
        <v>562</v>
      </c>
      <c r="I1994" s="260" t="s">
        <v>711</v>
      </c>
    </row>
    <row r="1995" spans="1:21" ht="18.75">
      <c r="A1995" s="263">
        <v>812210</v>
      </c>
      <c r="B1995" s="263" t="s">
        <v>3751</v>
      </c>
      <c r="C1995" s="271" t="s">
        <v>1090</v>
      </c>
      <c r="D1995" s="271" t="s">
        <v>3752</v>
      </c>
      <c r="E1995" s="263" t="s">
        <v>259</v>
      </c>
      <c r="F1995" s="270">
        <v>36162</v>
      </c>
      <c r="G1995" s="263" t="s">
        <v>635</v>
      </c>
      <c r="H1995" s="263" t="s">
        <v>562</v>
      </c>
      <c r="I1995" s="260" t="s">
        <v>711</v>
      </c>
    </row>
    <row r="1996" spans="1:21" ht="18.75">
      <c r="A1996" s="269">
        <v>812211</v>
      </c>
      <c r="B1996" s="263" t="s">
        <v>3753</v>
      </c>
      <c r="C1996" s="269" t="s">
        <v>148</v>
      </c>
      <c r="D1996" s="269" t="s">
        <v>939</v>
      </c>
      <c r="E1996" s="269" t="s">
        <v>259</v>
      </c>
      <c r="F1996" s="270">
        <v>36535</v>
      </c>
      <c r="G1996" s="267" t="s">
        <v>549</v>
      </c>
      <c r="H1996" s="263" t="s">
        <v>562</v>
      </c>
      <c r="I1996" s="260" t="s">
        <v>711</v>
      </c>
    </row>
    <row r="1997" spans="1:21" ht="18.75">
      <c r="A1997" s="262">
        <v>812212</v>
      </c>
      <c r="B1997" s="263" t="s">
        <v>3754</v>
      </c>
      <c r="C1997" s="263" t="s">
        <v>79</v>
      </c>
      <c r="D1997" s="263" t="s">
        <v>1308</v>
      </c>
      <c r="E1997" s="263" t="s">
        <v>259</v>
      </c>
      <c r="F1997" s="270">
        <v>34722</v>
      </c>
      <c r="G1997" s="263" t="s">
        <v>5795</v>
      </c>
      <c r="H1997" s="263" t="s">
        <v>562</v>
      </c>
      <c r="I1997" s="260" t="s">
        <v>711</v>
      </c>
    </row>
    <row r="1998" spans="1:21" ht="18.75">
      <c r="A1998" s="269">
        <v>812213</v>
      </c>
      <c r="B1998" s="263" t="s">
        <v>3755</v>
      </c>
      <c r="C1998" s="269" t="s">
        <v>115</v>
      </c>
      <c r="D1998" s="269" t="s">
        <v>385</v>
      </c>
      <c r="E1998" s="269" t="s">
        <v>259</v>
      </c>
      <c r="F1998" s="270">
        <v>35822</v>
      </c>
      <c r="G1998" s="267" t="s">
        <v>5796</v>
      </c>
      <c r="H1998" s="263" t="s">
        <v>562</v>
      </c>
      <c r="I1998" s="260" t="s">
        <v>711</v>
      </c>
      <c r="S1998" s="260">
        <v>540</v>
      </c>
      <c r="T1998" s="261">
        <v>43858</v>
      </c>
      <c r="U1998" s="260">
        <v>30000</v>
      </c>
    </row>
    <row r="1999" spans="1:21" ht="18.75">
      <c r="A1999" s="262">
        <v>812214</v>
      </c>
      <c r="B1999" s="263" t="s">
        <v>3756</v>
      </c>
      <c r="C1999" s="263" t="s">
        <v>3757</v>
      </c>
      <c r="D1999" s="263" t="s">
        <v>450</v>
      </c>
      <c r="E1999" s="263" t="s">
        <v>260</v>
      </c>
      <c r="F1999" s="270">
        <v>30246</v>
      </c>
      <c r="G1999" s="263" t="s">
        <v>5797</v>
      </c>
      <c r="H1999" s="263" t="s">
        <v>562</v>
      </c>
      <c r="I1999" s="260" t="s">
        <v>711</v>
      </c>
    </row>
    <row r="2000" spans="1:21" ht="18.75">
      <c r="A2000" s="269">
        <v>812215</v>
      </c>
      <c r="B2000" s="263" t="s">
        <v>3758</v>
      </c>
      <c r="C2000" s="269" t="s">
        <v>232</v>
      </c>
      <c r="D2000" s="269" t="s">
        <v>384</v>
      </c>
      <c r="E2000" s="269" t="s">
        <v>260</v>
      </c>
      <c r="F2000" s="270">
        <v>36195</v>
      </c>
      <c r="G2000" s="267" t="s">
        <v>5373</v>
      </c>
      <c r="H2000" s="263" t="s">
        <v>562</v>
      </c>
      <c r="I2000" s="260" t="s">
        <v>711</v>
      </c>
    </row>
    <row r="2001" spans="1:9" ht="18.75">
      <c r="A2001" s="263">
        <v>812216</v>
      </c>
      <c r="B2001" s="263" t="s">
        <v>3759</v>
      </c>
      <c r="C2001" s="268" t="s">
        <v>716</v>
      </c>
      <c r="D2001" s="268" t="s">
        <v>3111</v>
      </c>
      <c r="E2001" s="268" t="s">
        <v>259</v>
      </c>
      <c r="F2001" s="270">
        <v>30638</v>
      </c>
      <c r="G2001" s="263" t="s">
        <v>549</v>
      </c>
      <c r="H2001" s="263" t="s">
        <v>562</v>
      </c>
      <c r="I2001" s="260" t="s">
        <v>711</v>
      </c>
    </row>
    <row r="2002" spans="1:9" ht="18.75">
      <c r="A2002" s="269">
        <v>812217</v>
      </c>
      <c r="B2002" s="263" t="s">
        <v>3760</v>
      </c>
      <c r="C2002" s="269" t="s">
        <v>129</v>
      </c>
      <c r="D2002" s="269" t="s">
        <v>400</v>
      </c>
      <c r="E2002" s="269" t="s">
        <v>260</v>
      </c>
      <c r="F2002" s="270">
        <v>36463</v>
      </c>
      <c r="G2002" s="267" t="s">
        <v>569</v>
      </c>
      <c r="H2002" s="263" t="s">
        <v>562</v>
      </c>
      <c r="I2002" s="260" t="s">
        <v>711</v>
      </c>
    </row>
    <row r="2003" spans="1:9" ht="18.75">
      <c r="A2003" s="262">
        <v>812218</v>
      </c>
      <c r="B2003" s="263" t="s">
        <v>3761</v>
      </c>
      <c r="C2003" s="263" t="s">
        <v>768</v>
      </c>
      <c r="D2003" s="263" t="s">
        <v>3234</v>
      </c>
      <c r="E2003" s="263" t="s">
        <v>259</v>
      </c>
      <c r="F2003" s="270">
        <v>31838</v>
      </c>
      <c r="G2003" s="263" t="s">
        <v>646</v>
      </c>
      <c r="H2003" s="263" t="s">
        <v>562</v>
      </c>
      <c r="I2003" s="260" t="s">
        <v>711</v>
      </c>
    </row>
    <row r="2004" spans="1:9" ht="18.75">
      <c r="A2004" s="262">
        <v>812219</v>
      </c>
      <c r="B2004" s="263" t="s">
        <v>3762</v>
      </c>
      <c r="C2004" s="263" t="s">
        <v>118</v>
      </c>
      <c r="D2004" s="263" t="s">
        <v>328</v>
      </c>
      <c r="E2004" s="263" t="s">
        <v>259</v>
      </c>
      <c r="F2004" s="270">
        <v>35827</v>
      </c>
      <c r="G2004" s="263" t="s">
        <v>5798</v>
      </c>
      <c r="H2004" s="263" t="s">
        <v>562</v>
      </c>
      <c r="I2004" s="260" t="s">
        <v>711</v>
      </c>
    </row>
    <row r="2005" spans="1:9" ht="18.75">
      <c r="A2005" s="263">
        <v>812220</v>
      </c>
      <c r="B2005" s="263" t="s">
        <v>3763</v>
      </c>
      <c r="C2005" s="268" t="s">
        <v>924</v>
      </c>
      <c r="D2005" s="268" t="s">
        <v>339</v>
      </c>
      <c r="E2005" s="268" t="s">
        <v>259</v>
      </c>
      <c r="F2005" s="270">
        <v>35751</v>
      </c>
      <c r="G2005" s="263" t="s">
        <v>5799</v>
      </c>
      <c r="H2005" s="263" t="s">
        <v>562</v>
      </c>
      <c r="I2005" s="260" t="s">
        <v>711</v>
      </c>
    </row>
    <row r="2006" spans="1:9" ht="18.75">
      <c r="A2006" s="269">
        <v>812221</v>
      </c>
      <c r="B2006" s="263" t="s">
        <v>3764</v>
      </c>
      <c r="C2006" s="269" t="s">
        <v>79</v>
      </c>
      <c r="D2006" s="269" t="s">
        <v>331</v>
      </c>
      <c r="E2006" s="269" t="s">
        <v>260</v>
      </c>
      <c r="F2006" s="270">
        <v>36091</v>
      </c>
      <c r="G2006" s="267" t="s">
        <v>549</v>
      </c>
      <c r="H2006" s="267" t="s">
        <v>673</v>
      </c>
      <c r="I2006" s="260" t="s">
        <v>711</v>
      </c>
    </row>
    <row r="2007" spans="1:9" ht="18.75">
      <c r="A2007" s="263">
        <v>812222</v>
      </c>
      <c r="B2007" s="263" t="s">
        <v>3765</v>
      </c>
      <c r="C2007" s="268" t="s">
        <v>79</v>
      </c>
      <c r="D2007" s="268" t="s">
        <v>343</v>
      </c>
      <c r="E2007" s="268" t="s">
        <v>260</v>
      </c>
      <c r="F2007" s="270">
        <v>31347</v>
      </c>
      <c r="G2007" s="266" t="s">
        <v>549</v>
      </c>
      <c r="H2007" s="263" t="s">
        <v>562</v>
      </c>
      <c r="I2007" s="260" t="s">
        <v>711</v>
      </c>
    </row>
    <row r="2008" spans="1:9" ht="18.75">
      <c r="A2008" s="263">
        <v>812223</v>
      </c>
      <c r="B2008" s="263" t="s">
        <v>3766</v>
      </c>
      <c r="C2008" s="268" t="s">
        <v>118</v>
      </c>
      <c r="D2008" s="268" t="s">
        <v>1001</v>
      </c>
      <c r="E2008" s="268" t="s">
        <v>260</v>
      </c>
      <c r="F2008" s="270">
        <v>34940</v>
      </c>
      <c r="G2008" s="263" t="s">
        <v>549</v>
      </c>
      <c r="H2008" s="263" t="s">
        <v>562</v>
      </c>
      <c r="I2008" s="260" t="s">
        <v>711</v>
      </c>
    </row>
    <row r="2009" spans="1:9" ht="18.75">
      <c r="A2009" s="263">
        <v>812224</v>
      </c>
      <c r="B2009" s="263" t="s">
        <v>3767</v>
      </c>
      <c r="C2009" s="268" t="s">
        <v>163</v>
      </c>
      <c r="D2009" s="268" t="s">
        <v>337</v>
      </c>
      <c r="E2009" s="268" t="s">
        <v>260</v>
      </c>
      <c r="F2009" s="270" t="s">
        <v>5800</v>
      </c>
      <c r="G2009" s="267" t="s">
        <v>5289</v>
      </c>
      <c r="H2009" s="263" t="s">
        <v>562</v>
      </c>
      <c r="I2009" s="260" t="s">
        <v>711</v>
      </c>
    </row>
    <row r="2010" spans="1:9" ht="18.75">
      <c r="A2010" s="269">
        <v>812225</v>
      </c>
      <c r="B2010" s="263" t="s">
        <v>3768</v>
      </c>
      <c r="C2010" s="269" t="s">
        <v>3769</v>
      </c>
      <c r="D2010" s="269" t="s">
        <v>442</v>
      </c>
      <c r="E2010" s="269" t="s">
        <v>260</v>
      </c>
      <c r="F2010" s="270">
        <v>30664</v>
      </c>
      <c r="G2010" s="267" t="s">
        <v>631</v>
      </c>
      <c r="H2010" s="263" t="s">
        <v>562</v>
      </c>
      <c r="I2010" s="260" t="s">
        <v>711</v>
      </c>
    </row>
    <row r="2011" spans="1:9" ht="18.75">
      <c r="A2011" s="263">
        <v>812226</v>
      </c>
      <c r="B2011" s="263" t="s">
        <v>3770</v>
      </c>
      <c r="C2011" s="268" t="s">
        <v>981</v>
      </c>
      <c r="D2011" s="268" t="s">
        <v>3771</v>
      </c>
      <c r="E2011" s="268" t="s">
        <v>259</v>
      </c>
      <c r="F2011" s="270">
        <v>36395</v>
      </c>
      <c r="G2011" s="263" t="s">
        <v>5801</v>
      </c>
      <c r="H2011" s="263" t="s">
        <v>562</v>
      </c>
      <c r="I2011" s="260" t="s">
        <v>711</v>
      </c>
    </row>
    <row r="2012" spans="1:9" ht="18.75">
      <c r="A2012" s="262">
        <v>812227</v>
      </c>
      <c r="B2012" s="263" t="s">
        <v>3772</v>
      </c>
      <c r="C2012" s="263" t="s">
        <v>134</v>
      </c>
      <c r="D2012" s="263" t="s">
        <v>360</v>
      </c>
      <c r="E2012" s="263" t="s">
        <v>260</v>
      </c>
      <c r="F2012" s="270">
        <v>36526</v>
      </c>
      <c r="G2012" s="263" t="s">
        <v>549</v>
      </c>
      <c r="H2012" s="263" t="s">
        <v>562</v>
      </c>
      <c r="I2012" s="260" t="s">
        <v>711</v>
      </c>
    </row>
    <row r="2013" spans="1:9">
      <c r="A2013" s="260">
        <v>812228</v>
      </c>
      <c r="B2013" s="260" t="s">
        <v>6029</v>
      </c>
      <c r="C2013" s="260" t="s">
        <v>6030</v>
      </c>
      <c r="D2013" s="260" t="s">
        <v>940</v>
      </c>
      <c r="I2013" s="260" t="s">
        <v>711</v>
      </c>
    </row>
    <row r="2014" spans="1:9" ht="18.75">
      <c r="A2014" s="262">
        <v>812229</v>
      </c>
      <c r="B2014" s="263" t="s">
        <v>3773</v>
      </c>
      <c r="C2014" s="263" t="s">
        <v>103</v>
      </c>
      <c r="D2014" s="266" t="s">
        <v>54</v>
      </c>
      <c r="E2014" s="263" t="s">
        <v>260</v>
      </c>
      <c r="F2014" s="270" t="s">
        <v>5802</v>
      </c>
      <c r="G2014" s="263" t="s">
        <v>549</v>
      </c>
      <c r="H2014" s="263" t="s">
        <v>562</v>
      </c>
      <c r="I2014" s="260" t="s">
        <v>711</v>
      </c>
    </row>
    <row r="2015" spans="1:9" ht="18.75">
      <c r="A2015" s="262">
        <v>812230</v>
      </c>
      <c r="B2015" s="263" t="s">
        <v>3774</v>
      </c>
      <c r="C2015" s="263" t="s">
        <v>146</v>
      </c>
      <c r="D2015" s="263" t="s">
        <v>344</v>
      </c>
      <c r="E2015" s="263" t="s">
        <v>259</v>
      </c>
      <c r="F2015" s="270">
        <v>34701</v>
      </c>
      <c r="G2015" s="263" t="s">
        <v>569</v>
      </c>
      <c r="H2015" s="263" t="s">
        <v>562</v>
      </c>
      <c r="I2015" s="260" t="s">
        <v>711</v>
      </c>
    </row>
    <row r="2016" spans="1:9" ht="18.75">
      <c r="A2016" s="269">
        <v>812231</v>
      </c>
      <c r="B2016" s="263" t="s">
        <v>3775</v>
      </c>
      <c r="C2016" s="269" t="s">
        <v>79</v>
      </c>
      <c r="D2016" s="269" t="s">
        <v>383</v>
      </c>
      <c r="E2016" s="269" t="s">
        <v>260</v>
      </c>
      <c r="F2016" s="270">
        <v>31615</v>
      </c>
      <c r="G2016" s="267" t="s">
        <v>5803</v>
      </c>
      <c r="H2016" s="263" t="s">
        <v>562</v>
      </c>
      <c r="I2016" s="260" t="s">
        <v>711</v>
      </c>
    </row>
    <row r="2017" spans="1:9" ht="18.75">
      <c r="A2017" s="262">
        <v>812232</v>
      </c>
      <c r="B2017" s="263" t="s">
        <v>3776</v>
      </c>
      <c r="C2017" s="263" t="s">
        <v>2643</v>
      </c>
      <c r="D2017" s="263" t="s">
        <v>373</v>
      </c>
      <c r="E2017" s="263" t="s">
        <v>260</v>
      </c>
      <c r="F2017" s="270">
        <v>35796</v>
      </c>
      <c r="G2017" s="266" t="s">
        <v>549</v>
      </c>
      <c r="H2017" s="263" t="s">
        <v>562</v>
      </c>
      <c r="I2017" s="260" t="s">
        <v>711</v>
      </c>
    </row>
    <row r="2018" spans="1:9" ht="18.75">
      <c r="A2018" s="269">
        <v>812233</v>
      </c>
      <c r="B2018" s="263" t="s">
        <v>3777</v>
      </c>
      <c r="C2018" s="269" t="s">
        <v>83</v>
      </c>
      <c r="D2018" s="269" t="s">
        <v>371</v>
      </c>
      <c r="E2018" s="269" t="s">
        <v>260</v>
      </c>
      <c r="F2018" s="270">
        <v>36107</v>
      </c>
      <c r="G2018" s="267" t="s">
        <v>549</v>
      </c>
      <c r="H2018" s="263" t="s">
        <v>562</v>
      </c>
      <c r="I2018" s="260" t="s">
        <v>711</v>
      </c>
    </row>
    <row r="2019" spans="1:9" ht="18.75">
      <c r="A2019" s="263">
        <v>812234</v>
      </c>
      <c r="B2019" s="263" t="s">
        <v>3778</v>
      </c>
      <c r="C2019" s="268" t="s">
        <v>184</v>
      </c>
      <c r="D2019" s="268" t="s">
        <v>487</v>
      </c>
      <c r="E2019" s="268" t="s">
        <v>259</v>
      </c>
      <c r="F2019" s="270">
        <v>35521</v>
      </c>
      <c r="G2019" s="263" t="s">
        <v>549</v>
      </c>
      <c r="H2019" s="263" t="s">
        <v>562</v>
      </c>
      <c r="I2019" s="260" t="s">
        <v>711</v>
      </c>
    </row>
    <row r="2020" spans="1:9" ht="18.75">
      <c r="A2020" s="263">
        <v>812235</v>
      </c>
      <c r="B2020" s="263" t="s">
        <v>3779</v>
      </c>
      <c r="C2020" s="268" t="s">
        <v>1994</v>
      </c>
      <c r="D2020" s="268" t="s">
        <v>328</v>
      </c>
      <c r="E2020" s="268" t="s">
        <v>259</v>
      </c>
      <c r="F2020" s="270">
        <v>33106</v>
      </c>
      <c r="G2020" s="263" t="s">
        <v>549</v>
      </c>
      <c r="H2020" s="263" t="s">
        <v>562</v>
      </c>
      <c r="I2020" s="260" t="s">
        <v>711</v>
      </c>
    </row>
    <row r="2021" spans="1:9" ht="18.75">
      <c r="A2021" s="269">
        <v>812236</v>
      </c>
      <c r="B2021" s="263" t="s">
        <v>3780</v>
      </c>
      <c r="C2021" s="269" t="s">
        <v>118</v>
      </c>
      <c r="D2021" s="269" t="s">
        <v>1167</v>
      </c>
      <c r="E2021" s="269" t="s">
        <v>260</v>
      </c>
      <c r="F2021" s="270" t="s">
        <v>5804</v>
      </c>
      <c r="G2021" s="267" t="s">
        <v>549</v>
      </c>
      <c r="H2021" s="263" t="s">
        <v>562</v>
      </c>
      <c r="I2021" s="260" t="s">
        <v>711</v>
      </c>
    </row>
    <row r="2022" spans="1:9" ht="18.75">
      <c r="A2022" s="262">
        <v>812237</v>
      </c>
      <c r="B2022" s="263" t="s">
        <v>3781</v>
      </c>
      <c r="C2022" s="263" t="s">
        <v>89</v>
      </c>
      <c r="D2022" s="263" t="s">
        <v>1400</v>
      </c>
      <c r="E2022" s="263" t="s">
        <v>260</v>
      </c>
      <c r="F2022" s="270">
        <v>27871</v>
      </c>
      <c r="G2022" s="263" t="s">
        <v>5238</v>
      </c>
      <c r="H2022" s="263" t="s">
        <v>562</v>
      </c>
      <c r="I2022" s="260" t="s">
        <v>711</v>
      </c>
    </row>
    <row r="2023" spans="1:9" ht="18.75">
      <c r="A2023" s="262">
        <v>812238</v>
      </c>
      <c r="B2023" s="263" t="s">
        <v>3782</v>
      </c>
      <c r="C2023" s="263" t="s">
        <v>75</v>
      </c>
      <c r="D2023" s="263" t="s">
        <v>1972</v>
      </c>
      <c r="E2023" s="263" t="s">
        <v>259</v>
      </c>
      <c r="F2023" s="270">
        <v>30548</v>
      </c>
      <c r="G2023" s="263" t="s">
        <v>5250</v>
      </c>
      <c r="H2023" s="263" t="s">
        <v>562</v>
      </c>
      <c r="I2023" s="260" t="s">
        <v>711</v>
      </c>
    </row>
    <row r="2024" spans="1:9" ht="18.75">
      <c r="A2024" s="262">
        <v>812239</v>
      </c>
      <c r="B2024" s="263" t="s">
        <v>3783</v>
      </c>
      <c r="C2024" s="263" t="s">
        <v>1182</v>
      </c>
      <c r="D2024" s="263" t="s">
        <v>330</v>
      </c>
      <c r="E2024" s="263" t="s">
        <v>259</v>
      </c>
      <c r="F2024" s="270">
        <v>36530</v>
      </c>
      <c r="G2024" s="263" t="s">
        <v>5805</v>
      </c>
      <c r="H2024" s="263" t="s">
        <v>562</v>
      </c>
      <c r="I2024" s="260" t="s">
        <v>711</v>
      </c>
    </row>
    <row r="2025" spans="1:9" ht="18.75">
      <c r="A2025" s="262">
        <v>812240</v>
      </c>
      <c r="B2025" s="263" t="s">
        <v>3784</v>
      </c>
      <c r="C2025" s="263" t="s">
        <v>740</v>
      </c>
      <c r="D2025" s="263" t="s">
        <v>826</v>
      </c>
      <c r="E2025" s="263" t="s">
        <v>259</v>
      </c>
      <c r="F2025" s="270">
        <v>36267</v>
      </c>
      <c r="G2025" s="263" t="s">
        <v>5806</v>
      </c>
      <c r="H2025" s="263" t="s">
        <v>562</v>
      </c>
      <c r="I2025" s="260" t="s">
        <v>711</v>
      </c>
    </row>
    <row r="2026" spans="1:9" ht="18.75">
      <c r="A2026" s="262">
        <v>812241</v>
      </c>
      <c r="B2026" s="263" t="s">
        <v>3785</v>
      </c>
      <c r="C2026" s="263" t="s">
        <v>155</v>
      </c>
      <c r="D2026" s="263" t="s">
        <v>1735</v>
      </c>
      <c r="E2026" s="263" t="s">
        <v>259</v>
      </c>
      <c r="F2026" s="270">
        <v>34971</v>
      </c>
      <c r="G2026" s="263" t="s">
        <v>549</v>
      </c>
      <c r="H2026" s="263" t="s">
        <v>562</v>
      </c>
      <c r="I2026" s="260" t="s">
        <v>711</v>
      </c>
    </row>
    <row r="2027" spans="1:9" ht="18.75">
      <c r="A2027" s="269">
        <v>812242</v>
      </c>
      <c r="B2027" s="263" t="s">
        <v>3786</v>
      </c>
      <c r="C2027" s="269" t="s">
        <v>77</v>
      </c>
      <c r="D2027" s="269" t="s">
        <v>365</v>
      </c>
      <c r="E2027" s="269" t="s">
        <v>259</v>
      </c>
      <c r="F2027" s="270">
        <v>35431</v>
      </c>
      <c r="G2027" s="267">
        <v>0</v>
      </c>
      <c r="H2027" s="263" t="s">
        <v>562</v>
      </c>
      <c r="I2027" s="260" t="s">
        <v>711</v>
      </c>
    </row>
    <row r="2028" spans="1:9" ht="18.75">
      <c r="A2028" s="263">
        <v>812243</v>
      </c>
      <c r="B2028" s="263" t="s">
        <v>3787</v>
      </c>
      <c r="C2028" s="268" t="s">
        <v>79</v>
      </c>
      <c r="D2028" s="268" t="s">
        <v>428</v>
      </c>
      <c r="E2028" s="268" t="s">
        <v>259</v>
      </c>
      <c r="F2028" s="270">
        <v>35593</v>
      </c>
      <c r="G2028" s="266" t="s">
        <v>5269</v>
      </c>
      <c r="H2028" s="263" t="s">
        <v>562</v>
      </c>
      <c r="I2028" s="260" t="s">
        <v>711</v>
      </c>
    </row>
    <row r="2029" spans="1:9" ht="18.75">
      <c r="A2029" s="263">
        <v>812244</v>
      </c>
      <c r="B2029" s="263" t="s">
        <v>3788</v>
      </c>
      <c r="C2029" s="268" t="s">
        <v>1864</v>
      </c>
      <c r="D2029" s="268" t="s">
        <v>331</v>
      </c>
      <c r="E2029" s="268" t="s">
        <v>259</v>
      </c>
      <c r="F2029" s="270">
        <v>34333</v>
      </c>
      <c r="G2029" s="263" t="s">
        <v>549</v>
      </c>
      <c r="H2029" s="263" t="s">
        <v>562</v>
      </c>
      <c r="I2029" s="260" t="s">
        <v>711</v>
      </c>
    </row>
    <row r="2030" spans="1:9" ht="18.75">
      <c r="A2030" s="269">
        <v>812245</v>
      </c>
      <c r="B2030" s="263" t="s">
        <v>3789</v>
      </c>
      <c r="C2030" s="269" t="s">
        <v>79</v>
      </c>
      <c r="D2030" s="269" t="s">
        <v>904</v>
      </c>
      <c r="E2030" s="269" t="s">
        <v>259</v>
      </c>
      <c r="F2030" s="270">
        <v>36526</v>
      </c>
      <c r="G2030" s="267" t="s">
        <v>615</v>
      </c>
      <c r="H2030" s="263" t="s">
        <v>562</v>
      </c>
      <c r="I2030" s="260" t="s">
        <v>711</v>
      </c>
    </row>
    <row r="2031" spans="1:9" ht="18.75">
      <c r="A2031" s="262">
        <v>812247</v>
      </c>
      <c r="B2031" s="263" t="s">
        <v>3790</v>
      </c>
      <c r="C2031" s="263" t="s">
        <v>2500</v>
      </c>
      <c r="D2031" s="263" t="s">
        <v>1390</v>
      </c>
      <c r="E2031" s="263" t="s">
        <v>260</v>
      </c>
      <c r="F2031" s="270">
        <v>32740</v>
      </c>
      <c r="G2031" s="263" t="s">
        <v>5807</v>
      </c>
      <c r="H2031" s="263" t="s">
        <v>562</v>
      </c>
      <c r="I2031" s="260" t="s">
        <v>711</v>
      </c>
    </row>
    <row r="2032" spans="1:9" ht="18.75">
      <c r="A2032" s="269">
        <v>812248</v>
      </c>
      <c r="B2032" s="263" t="s">
        <v>3791</v>
      </c>
      <c r="C2032" s="269" t="s">
        <v>118</v>
      </c>
      <c r="D2032" s="269" t="s">
        <v>710</v>
      </c>
      <c r="E2032" s="269" t="s">
        <v>259</v>
      </c>
      <c r="F2032" s="270" t="s">
        <v>5808</v>
      </c>
      <c r="G2032" s="267" t="s">
        <v>5809</v>
      </c>
      <c r="H2032" s="263" t="s">
        <v>562</v>
      </c>
      <c r="I2032" s="260" t="s">
        <v>711</v>
      </c>
    </row>
    <row r="2033" spans="1:21" ht="18.75">
      <c r="A2033" s="263">
        <v>812249</v>
      </c>
      <c r="B2033" s="263" t="s">
        <v>3792</v>
      </c>
      <c r="C2033" s="268" t="s">
        <v>170</v>
      </c>
      <c r="D2033" s="268" t="s">
        <v>422</v>
      </c>
      <c r="E2033" s="268" t="s">
        <v>259</v>
      </c>
      <c r="F2033" s="270">
        <v>30489</v>
      </c>
      <c r="G2033" s="263" t="s">
        <v>5231</v>
      </c>
      <c r="H2033" s="263" t="s">
        <v>562</v>
      </c>
      <c r="I2033" s="260" t="s">
        <v>711</v>
      </c>
      <c r="S2033" s="260">
        <v>637</v>
      </c>
      <c r="T2033" s="261">
        <v>43865</v>
      </c>
      <c r="U2033" s="260">
        <v>7500</v>
      </c>
    </row>
    <row r="2034" spans="1:21" ht="18.75">
      <c r="A2034" s="269">
        <v>812250</v>
      </c>
      <c r="B2034" s="263" t="s">
        <v>3793</v>
      </c>
      <c r="C2034" s="269" t="s">
        <v>137</v>
      </c>
      <c r="D2034" s="269" t="s">
        <v>1302</v>
      </c>
      <c r="E2034" s="269" t="s">
        <v>259</v>
      </c>
      <c r="F2034" s="270">
        <v>31944</v>
      </c>
      <c r="G2034" s="267" t="s">
        <v>632</v>
      </c>
      <c r="H2034" s="267" t="s">
        <v>673</v>
      </c>
      <c r="I2034" s="260" t="s">
        <v>711</v>
      </c>
    </row>
    <row r="2035" spans="1:21" ht="18.75">
      <c r="A2035" s="262">
        <v>812251</v>
      </c>
      <c r="B2035" s="263" t="s">
        <v>3794</v>
      </c>
      <c r="C2035" s="263" t="s">
        <v>2467</v>
      </c>
      <c r="D2035" s="263" t="s">
        <v>1441</v>
      </c>
      <c r="E2035" s="263" t="s">
        <v>260</v>
      </c>
      <c r="F2035" s="270">
        <v>32662</v>
      </c>
      <c r="G2035" s="263" t="s">
        <v>5810</v>
      </c>
      <c r="H2035" s="263" t="s">
        <v>562</v>
      </c>
      <c r="I2035" s="260" t="s">
        <v>711</v>
      </c>
    </row>
    <row r="2036" spans="1:21" ht="18.75">
      <c r="A2036" s="262">
        <v>812252</v>
      </c>
      <c r="B2036" s="263" t="s">
        <v>3795</v>
      </c>
      <c r="C2036" s="263" t="s">
        <v>118</v>
      </c>
      <c r="D2036" s="263" t="s">
        <v>3796</v>
      </c>
      <c r="E2036" s="263" t="s">
        <v>259</v>
      </c>
      <c r="F2036" s="270">
        <v>36538</v>
      </c>
      <c r="G2036" s="263" t="s">
        <v>549</v>
      </c>
      <c r="H2036" s="263" t="s">
        <v>562</v>
      </c>
      <c r="I2036" s="260" t="s">
        <v>711</v>
      </c>
    </row>
    <row r="2037" spans="1:21" ht="18.75">
      <c r="A2037" s="269">
        <v>812253</v>
      </c>
      <c r="B2037" s="263" t="s">
        <v>3797</v>
      </c>
      <c r="C2037" s="269" t="s">
        <v>79</v>
      </c>
      <c r="D2037" s="269" t="s">
        <v>3798</v>
      </c>
      <c r="E2037" s="269" t="s">
        <v>260</v>
      </c>
      <c r="F2037" s="270">
        <v>36526</v>
      </c>
      <c r="G2037" s="267" t="s">
        <v>549</v>
      </c>
      <c r="H2037" s="263" t="s">
        <v>562</v>
      </c>
      <c r="I2037" s="260" t="s">
        <v>711</v>
      </c>
    </row>
    <row r="2038" spans="1:21" ht="18.75">
      <c r="A2038" s="269">
        <v>812254</v>
      </c>
      <c r="B2038" s="263" t="s">
        <v>3799</v>
      </c>
      <c r="C2038" s="269" t="s">
        <v>1552</v>
      </c>
      <c r="D2038" s="269" t="s">
        <v>417</v>
      </c>
      <c r="E2038" s="269" t="s">
        <v>259</v>
      </c>
      <c r="F2038" s="270">
        <v>34523</v>
      </c>
      <c r="G2038" s="267" t="s">
        <v>559</v>
      </c>
      <c r="H2038" s="263" t="s">
        <v>562</v>
      </c>
      <c r="I2038" s="260" t="s">
        <v>711</v>
      </c>
    </row>
    <row r="2039" spans="1:21" ht="18.75">
      <c r="A2039" s="269">
        <v>812255</v>
      </c>
      <c r="B2039" s="263" t="s">
        <v>3800</v>
      </c>
      <c r="C2039" s="269" t="s">
        <v>1143</v>
      </c>
      <c r="D2039" s="269" t="s">
        <v>1001</v>
      </c>
      <c r="E2039" s="269" t="s">
        <v>259</v>
      </c>
      <c r="F2039" s="270">
        <v>34559</v>
      </c>
      <c r="G2039" s="267" t="s">
        <v>549</v>
      </c>
      <c r="H2039" s="263" t="s">
        <v>562</v>
      </c>
      <c r="I2039" s="260" t="s">
        <v>711</v>
      </c>
    </row>
    <row r="2040" spans="1:21" ht="18.75">
      <c r="A2040" s="263">
        <v>812256</v>
      </c>
      <c r="B2040" s="263" t="s">
        <v>3801</v>
      </c>
      <c r="C2040" s="268" t="s">
        <v>873</v>
      </c>
      <c r="D2040" s="268" t="s">
        <v>1065</v>
      </c>
      <c r="E2040" s="268" t="s">
        <v>259</v>
      </c>
      <c r="F2040" s="270">
        <v>29799</v>
      </c>
      <c r="G2040" s="263" t="s">
        <v>549</v>
      </c>
      <c r="H2040" s="263" t="s">
        <v>562</v>
      </c>
      <c r="I2040" s="260" t="s">
        <v>711</v>
      </c>
    </row>
    <row r="2041" spans="1:21" ht="18.75">
      <c r="A2041" s="263">
        <v>812257</v>
      </c>
      <c r="B2041" s="263" t="s">
        <v>3802</v>
      </c>
      <c r="C2041" s="271" t="s">
        <v>146</v>
      </c>
      <c r="D2041" s="271" t="s">
        <v>373</v>
      </c>
      <c r="E2041" s="263" t="s">
        <v>260</v>
      </c>
      <c r="F2041" s="270">
        <v>35796</v>
      </c>
      <c r="G2041" s="263" t="s">
        <v>549</v>
      </c>
      <c r="H2041" s="263" t="s">
        <v>562</v>
      </c>
      <c r="I2041" s="260" t="s">
        <v>711</v>
      </c>
    </row>
    <row r="2042" spans="1:21" ht="18.75">
      <c r="A2042" s="262">
        <v>812258</v>
      </c>
      <c r="B2042" s="263" t="s">
        <v>3803</v>
      </c>
      <c r="C2042" s="263" t="s">
        <v>181</v>
      </c>
      <c r="D2042" s="263" t="s">
        <v>360</v>
      </c>
      <c r="E2042" s="263" t="s">
        <v>260</v>
      </c>
      <c r="F2042" s="270">
        <v>30717</v>
      </c>
      <c r="G2042" s="263" t="s">
        <v>549</v>
      </c>
      <c r="H2042" s="263" t="s">
        <v>562</v>
      </c>
      <c r="I2042" s="260" t="s">
        <v>711</v>
      </c>
    </row>
    <row r="2043" spans="1:21" ht="18.75">
      <c r="A2043" s="263">
        <v>812259</v>
      </c>
      <c r="B2043" s="263" t="s">
        <v>3804</v>
      </c>
      <c r="C2043" s="271" t="s">
        <v>1316</v>
      </c>
      <c r="D2043" s="271" t="s">
        <v>424</v>
      </c>
      <c r="E2043" s="263" t="s">
        <v>260</v>
      </c>
      <c r="F2043" s="270">
        <v>33994</v>
      </c>
      <c r="G2043" s="263" t="s">
        <v>5315</v>
      </c>
      <c r="H2043" s="263" t="s">
        <v>562</v>
      </c>
      <c r="I2043" s="260" t="s">
        <v>711</v>
      </c>
      <c r="S2043" s="260">
        <v>815</v>
      </c>
      <c r="T2043" s="261">
        <v>43881</v>
      </c>
      <c r="U2043" s="260">
        <v>10000</v>
      </c>
    </row>
    <row r="2044" spans="1:21" ht="18.75">
      <c r="A2044" s="269">
        <v>812260</v>
      </c>
      <c r="B2044" s="263" t="s">
        <v>3805</v>
      </c>
      <c r="C2044" s="269" t="s">
        <v>98</v>
      </c>
      <c r="D2044" s="269" t="s">
        <v>815</v>
      </c>
      <c r="E2044" s="269" t="s">
        <v>260</v>
      </c>
      <c r="F2044" s="270">
        <v>35576</v>
      </c>
      <c r="G2044" s="267" t="s">
        <v>549</v>
      </c>
      <c r="H2044" s="263" t="s">
        <v>562</v>
      </c>
      <c r="I2044" s="260" t="s">
        <v>711</v>
      </c>
    </row>
    <row r="2045" spans="1:21" ht="18.75">
      <c r="A2045" s="262">
        <v>812261</v>
      </c>
      <c r="B2045" s="263" t="s">
        <v>3806</v>
      </c>
      <c r="C2045" s="263" t="s">
        <v>129</v>
      </c>
      <c r="D2045" s="263" t="s">
        <v>226</v>
      </c>
      <c r="E2045" s="263" t="s">
        <v>260</v>
      </c>
      <c r="F2045" s="270">
        <v>35065</v>
      </c>
      <c r="G2045" s="263" t="s">
        <v>5811</v>
      </c>
      <c r="H2045" s="263" t="s">
        <v>562</v>
      </c>
      <c r="I2045" s="260" t="s">
        <v>711</v>
      </c>
    </row>
    <row r="2046" spans="1:21" ht="18.75">
      <c r="A2046" s="262">
        <v>812262</v>
      </c>
      <c r="B2046" s="263" t="s">
        <v>3807</v>
      </c>
      <c r="C2046" s="263" t="s">
        <v>176</v>
      </c>
      <c r="D2046" s="263" t="s">
        <v>3808</v>
      </c>
      <c r="E2046" s="263" t="s">
        <v>260</v>
      </c>
      <c r="F2046" s="270">
        <v>28267</v>
      </c>
      <c r="G2046" s="266" t="s">
        <v>626</v>
      </c>
      <c r="H2046" s="263" t="s">
        <v>562</v>
      </c>
      <c r="I2046" s="260" t="s">
        <v>711</v>
      </c>
    </row>
    <row r="2047" spans="1:21" ht="18.75">
      <c r="A2047" s="262">
        <v>812263</v>
      </c>
      <c r="B2047" s="263" t="s">
        <v>3809</v>
      </c>
      <c r="C2047" s="263" t="s">
        <v>3757</v>
      </c>
      <c r="D2047" s="263" t="s">
        <v>464</v>
      </c>
      <c r="E2047" s="263" t="s">
        <v>260</v>
      </c>
      <c r="F2047" s="270">
        <v>36320</v>
      </c>
      <c r="G2047" s="263" t="s">
        <v>549</v>
      </c>
      <c r="H2047" s="263" t="s">
        <v>562</v>
      </c>
      <c r="I2047" s="260" t="s">
        <v>711</v>
      </c>
    </row>
    <row r="2048" spans="1:21" ht="18.75">
      <c r="A2048" s="263">
        <v>812264</v>
      </c>
      <c r="B2048" s="263" t="s">
        <v>3810</v>
      </c>
      <c r="C2048" s="268" t="s">
        <v>102</v>
      </c>
      <c r="D2048" s="268" t="s">
        <v>1078</v>
      </c>
      <c r="E2048" s="268" t="s">
        <v>259</v>
      </c>
      <c r="F2048" s="270">
        <v>37257</v>
      </c>
      <c r="G2048" s="267" t="s">
        <v>549</v>
      </c>
      <c r="H2048" s="263" t="s">
        <v>562</v>
      </c>
      <c r="I2048" s="260" t="s">
        <v>711</v>
      </c>
    </row>
    <row r="2049" spans="1:21" ht="18.75">
      <c r="A2049" s="263">
        <v>812265</v>
      </c>
      <c r="B2049" s="263" t="s">
        <v>3811</v>
      </c>
      <c r="C2049" s="268" t="s">
        <v>112</v>
      </c>
      <c r="D2049" s="268" t="s">
        <v>3812</v>
      </c>
      <c r="E2049" s="268" t="s">
        <v>259</v>
      </c>
      <c r="F2049" s="270">
        <v>35810</v>
      </c>
      <c r="G2049" s="263" t="s">
        <v>571</v>
      </c>
      <c r="H2049" s="263" t="s">
        <v>562</v>
      </c>
      <c r="I2049" s="260" t="s">
        <v>711</v>
      </c>
    </row>
    <row r="2050" spans="1:21" ht="18.75">
      <c r="A2050" s="263">
        <v>812266</v>
      </c>
      <c r="B2050" s="263" t="s">
        <v>3813</v>
      </c>
      <c r="C2050" s="271" t="s">
        <v>3814</v>
      </c>
      <c r="D2050" s="271" t="s">
        <v>807</v>
      </c>
      <c r="E2050" s="263" t="s">
        <v>259</v>
      </c>
      <c r="F2050" s="270">
        <v>35511</v>
      </c>
      <c r="G2050" s="263" t="s">
        <v>5232</v>
      </c>
      <c r="H2050" s="263" t="s">
        <v>562</v>
      </c>
      <c r="I2050" s="260" t="s">
        <v>711</v>
      </c>
    </row>
    <row r="2051" spans="1:21" ht="18.75">
      <c r="A2051" s="263">
        <v>812267</v>
      </c>
      <c r="B2051" s="263" t="s">
        <v>3815</v>
      </c>
      <c r="C2051" s="268" t="s">
        <v>101</v>
      </c>
      <c r="D2051" s="268" t="s">
        <v>3816</v>
      </c>
      <c r="E2051" s="268" t="s">
        <v>259</v>
      </c>
      <c r="F2051" s="270">
        <v>36266</v>
      </c>
      <c r="G2051" s="266" t="s">
        <v>5426</v>
      </c>
      <c r="H2051" s="263" t="s">
        <v>562</v>
      </c>
      <c r="I2051" s="260" t="s">
        <v>711</v>
      </c>
    </row>
    <row r="2052" spans="1:21" ht="18.75">
      <c r="A2052" s="262">
        <v>812268</v>
      </c>
      <c r="B2052" s="263" t="s">
        <v>3817</v>
      </c>
      <c r="C2052" s="263" t="s">
        <v>144</v>
      </c>
      <c r="D2052" s="263" t="s">
        <v>353</v>
      </c>
      <c r="E2052" s="263" t="s">
        <v>259</v>
      </c>
      <c r="F2052" s="270">
        <v>35069</v>
      </c>
      <c r="G2052" s="263" t="s">
        <v>574</v>
      </c>
      <c r="H2052" s="263" t="s">
        <v>562</v>
      </c>
      <c r="I2052" s="260" t="s">
        <v>711</v>
      </c>
    </row>
    <row r="2053" spans="1:21" ht="18.75">
      <c r="A2053" s="262">
        <v>812269</v>
      </c>
      <c r="B2053" s="263" t="s">
        <v>3818</v>
      </c>
      <c r="C2053" s="263" t="s">
        <v>3189</v>
      </c>
      <c r="D2053" s="263" t="s">
        <v>241</v>
      </c>
      <c r="E2053" s="263" t="s">
        <v>259</v>
      </c>
      <c r="F2053" s="270">
        <v>31187</v>
      </c>
      <c r="G2053" s="263" t="s">
        <v>5812</v>
      </c>
      <c r="H2053" s="263" t="s">
        <v>562</v>
      </c>
      <c r="I2053" s="260" t="s">
        <v>711</v>
      </c>
    </row>
    <row r="2054" spans="1:21" ht="18.75">
      <c r="A2054" s="263">
        <v>812270</v>
      </c>
      <c r="B2054" s="263" t="s">
        <v>3819</v>
      </c>
      <c r="C2054" s="268" t="s">
        <v>116</v>
      </c>
      <c r="D2054" s="268" t="s">
        <v>382</v>
      </c>
      <c r="E2054" s="268" t="s">
        <v>259</v>
      </c>
      <c r="F2054" s="270">
        <v>35805</v>
      </c>
      <c r="G2054" s="267" t="s">
        <v>5631</v>
      </c>
      <c r="H2054" s="263" t="s">
        <v>562</v>
      </c>
      <c r="I2054" s="260" t="s">
        <v>711</v>
      </c>
    </row>
    <row r="2055" spans="1:21" ht="18.75">
      <c r="A2055" s="263">
        <v>812271</v>
      </c>
      <c r="B2055" s="263" t="s">
        <v>3820</v>
      </c>
      <c r="C2055" s="268" t="s">
        <v>3821</v>
      </c>
      <c r="D2055" s="268" t="s">
        <v>3822</v>
      </c>
      <c r="E2055" s="268" t="s">
        <v>259</v>
      </c>
      <c r="F2055" s="270">
        <v>32097</v>
      </c>
      <c r="G2055" s="263" t="s">
        <v>569</v>
      </c>
      <c r="H2055" s="263" t="s">
        <v>562</v>
      </c>
      <c r="I2055" s="260" t="s">
        <v>711</v>
      </c>
    </row>
    <row r="2056" spans="1:21" ht="18.75">
      <c r="A2056" s="262">
        <v>812272</v>
      </c>
      <c r="B2056" s="263" t="s">
        <v>3823</v>
      </c>
      <c r="C2056" s="263" t="s">
        <v>181</v>
      </c>
      <c r="D2056" s="263" t="s">
        <v>1041</v>
      </c>
      <c r="E2056" s="263" t="s">
        <v>259</v>
      </c>
      <c r="F2056" s="270">
        <v>36246</v>
      </c>
      <c r="G2056" s="263" t="s">
        <v>615</v>
      </c>
      <c r="H2056" s="263" t="s">
        <v>562</v>
      </c>
      <c r="I2056" s="260" t="s">
        <v>711</v>
      </c>
    </row>
    <row r="2057" spans="1:21" ht="18.75">
      <c r="A2057" s="269">
        <v>812273</v>
      </c>
      <c r="B2057" s="263" t="s">
        <v>3824</v>
      </c>
      <c r="C2057" s="269" t="s">
        <v>79</v>
      </c>
      <c r="D2057" s="269" t="s">
        <v>761</v>
      </c>
      <c r="E2057" s="269" t="s">
        <v>259</v>
      </c>
      <c r="F2057" s="270">
        <v>25547</v>
      </c>
      <c r="G2057" s="267" t="s">
        <v>5813</v>
      </c>
      <c r="H2057" s="263" t="s">
        <v>562</v>
      </c>
      <c r="I2057" s="260" t="s">
        <v>711</v>
      </c>
    </row>
    <row r="2058" spans="1:21" ht="18.75">
      <c r="A2058" s="262">
        <v>812274</v>
      </c>
      <c r="B2058" s="263" t="s">
        <v>3825</v>
      </c>
      <c r="C2058" s="263" t="s">
        <v>79</v>
      </c>
      <c r="D2058" s="263" t="s">
        <v>388</v>
      </c>
      <c r="E2058" s="263" t="s">
        <v>259</v>
      </c>
      <c r="F2058" s="270">
        <v>35672</v>
      </c>
      <c r="G2058" s="263" t="s">
        <v>549</v>
      </c>
      <c r="H2058" s="263" t="s">
        <v>562</v>
      </c>
      <c r="I2058" s="260" t="s">
        <v>711</v>
      </c>
    </row>
    <row r="2059" spans="1:21" ht="18.75">
      <c r="A2059" s="263">
        <v>812276</v>
      </c>
      <c r="B2059" s="263" t="s">
        <v>3826</v>
      </c>
      <c r="C2059" s="268" t="s">
        <v>79</v>
      </c>
      <c r="D2059" s="268" t="s">
        <v>904</v>
      </c>
      <c r="E2059" s="268" t="s">
        <v>259</v>
      </c>
      <c r="F2059" s="270">
        <v>36212</v>
      </c>
      <c r="G2059" s="266" t="s">
        <v>571</v>
      </c>
      <c r="H2059" s="263" t="s">
        <v>562</v>
      </c>
      <c r="I2059" s="260" t="s">
        <v>711</v>
      </c>
      <c r="S2059" s="260">
        <v>668</v>
      </c>
      <c r="T2059" s="261">
        <v>43867</v>
      </c>
      <c r="U2059" s="260">
        <v>30000</v>
      </c>
    </row>
    <row r="2060" spans="1:21" ht="18.75">
      <c r="A2060" s="262">
        <v>812277</v>
      </c>
      <c r="B2060" s="263" t="s">
        <v>3827</v>
      </c>
      <c r="C2060" s="263" t="s">
        <v>3828</v>
      </c>
      <c r="D2060" s="263" t="s">
        <v>366</v>
      </c>
      <c r="E2060" s="263" t="s">
        <v>259</v>
      </c>
      <c r="F2060" s="270">
        <v>35450</v>
      </c>
      <c r="G2060" s="263" t="s">
        <v>5814</v>
      </c>
      <c r="H2060" s="263" t="s">
        <v>562</v>
      </c>
      <c r="I2060" s="260" t="s">
        <v>711</v>
      </c>
    </row>
    <row r="2061" spans="1:21" ht="18.75">
      <c r="A2061" s="262">
        <v>812278</v>
      </c>
      <c r="B2061" s="263" t="s">
        <v>3829</v>
      </c>
      <c r="C2061" s="263" t="s">
        <v>79</v>
      </c>
      <c r="D2061" s="263" t="s">
        <v>1972</v>
      </c>
      <c r="E2061" s="263" t="s">
        <v>259</v>
      </c>
      <c r="F2061" s="270">
        <v>36526</v>
      </c>
      <c r="G2061" s="263" t="s">
        <v>5262</v>
      </c>
      <c r="H2061" s="263" t="s">
        <v>562</v>
      </c>
      <c r="I2061" s="260" t="s">
        <v>711</v>
      </c>
    </row>
    <row r="2062" spans="1:21" ht="18.75">
      <c r="A2062" s="263">
        <v>812279</v>
      </c>
      <c r="B2062" s="263" t="s">
        <v>3830</v>
      </c>
      <c r="C2062" s="271" t="s">
        <v>928</v>
      </c>
      <c r="D2062" s="271" t="s">
        <v>387</v>
      </c>
      <c r="E2062" s="263" t="s">
        <v>259</v>
      </c>
      <c r="F2062" s="270">
        <v>35878</v>
      </c>
      <c r="G2062" s="263" t="s">
        <v>549</v>
      </c>
      <c r="H2062" s="263" t="s">
        <v>562</v>
      </c>
      <c r="I2062" s="260" t="s">
        <v>711</v>
      </c>
    </row>
    <row r="2063" spans="1:21" ht="37.5">
      <c r="A2063" s="263">
        <v>812280</v>
      </c>
      <c r="B2063" s="263" t="s">
        <v>3831</v>
      </c>
      <c r="C2063" s="268" t="s">
        <v>77</v>
      </c>
      <c r="D2063" s="268" t="s">
        <v>858</v>
      </c>
      <c r="E2063" s="268" t="s">
        <v>259</v>
      </c>
      <c r="F2063" s="270">
        <v>35600</v>
      </c>
      <c r="G2063" s="263" t="s">
        <v>626</v>
      </c>
      <c r="H2063" s="268" t="s">
        <v>673</v>
      </c>
      <c r="I2063" s="260" t="s">
        <v>711</v>
      </c>
    </row>
    <row r="2064" spans="1:21" ht="18.75">
      <c r="A2064" s="262">
        <v>812281</v>
      </c>
      <c r="B2064" s="263" t="s">
        <v>3832</v>
      </c>
      <c r="C2064" s="263" t="s">
        <v>924</v>
      </c>
      <c r="D2064" s="263" t="s">
        <v>527</v>
      </c>
      <c r="E2064" s="263" t="s">
        <v>259</v>
      </c>
      <c r="F2064" s="270">
        <v>36551</v>
      </c>
      <c r="G2064" s="263" t="s">
        <v>569</v>
      </c>
      <c r="H2064" s="263" t="s">
        <v>562</v>
      </c>
      <c r="I2064" s="260" t="s">
        <v>711</v>
      </c>
      <c r="S2064" s="260">
        <v>41</v>
      </c>
      <c r="T2064" s="261">
        <v>43836</v>
      </c>
    </row>
    <row r="2065" spans="1:9" ht="18.75">
      <c r="A2065" s="269">
        <v>812282</v>
      </c>
      <c r="B2065" s="263" t="s">
        <v>3833</v>
      </c>
      <c r="C2065" s="269" t="s">
        <v>1000</v>
      </c>
      <c r="D2065" s="269" t="s">
        <v>3834</v>
      </c>
      <c r="E2065" s="269" t="s">
        <v>259</v>
      </c>
      <c r="F2065" s="270" t="s">
        <v>5815</v>
      </c>
      <c r="G2065" s="267" t="s">
        <v>549</v>
      </c>
      <c r="H2065" s="263" t="s">
        <v>562</v>
      </c>
      <c r="I2065" s="260" t="s">
        <v>711</v>
      </c>
    </row>
    <row r="2066" spans="1:9" ht="18.75">
      <c r="A2066" s="262">
        <v>812283</v>
      </c>
      <c r="B2066" s="263" t="s">
        <v>3835</v>
      </c>
      <c r="C2066" s="263" t="s">
        <v>74</v>
      </c>
      <c r="D2066" s="263" t="s">
        <v>359</v>
      </c>
      <c r="E2066" s="263" t="s">
        <v>260</v>
      </c>
      <c r="F2066" s="270">
        <v>34042</v>
      </c>
      <c r="G2066" s="263" t="s">
        <v>615</v>
      </c>
      <c r="H2066" s="263" t="s">
        <v>562</v>
      </c>
      <c r="I2066" s="260" t="s">
        <v>711</v>
      </c>
    </row>
    <row r="2067" spans="1:9" ht="18.75">
      <c r="A2067" s="269">
        <v>812284</v>
      </c>
      <c r="B2067" s="263" t="s">
        <v>3836</v>
      </c>
      <c r="C2067" s="269" t="s">
        <v>124</v>
      </c>
      <c r="D2067" s="269" t="s">
        <v>356</v>
      </c>
      <c r="E2067" s="269" t="s">
        <v>260</v>
      </c>
      <c r="F2067" s="270">
        <v>36175</v>
      </c>
      <c r="G2067" s="267" t="s">
        <v>626</v>
      </c>
      <c r="H2067" s="263" t="s">
        <v>562</v>
      </c>
      <c r="I2067" s="260" t="s">
        <v>711</v>
      </c>
    </row>
    <row r="2068" spans="1:9" ht="18.75">
      <c r="A2068" s="263">
        <v>812285</v>
      </c>
      <c r="B2068" s="263" t="s">
        <v>3837</v>
      </c>
      <c r="C2068" s="268" t="s">
        <v>81</v>
      </c>
      <c r="D2068" s="268" t="s">
        <v>375</v>
      </c>
      <c r="E2068" s="268" t="s">
        <v>259</v>
      </c>
      <c r="F2068" s="270">
        <v>30640</v>
      </c>
      <c r="G2068" s="263" t="s">
        <v>617</v>
      </c>
      <c r="H2068" s="263" t="s">
        <v>562</v>
      </c>
      <c r="I2068" s="260" t="s">
        <v>711</v>
      </c>
    </row>
    <row r="2069" spans="1:9" ht="18.75">
      <c r="A2069" s="262">
        <v>812286</v>
      </c>
      <c r="B2069" s="263" t="s">
        <v>3838</v>
      </c>
      <c r="C2069" s="263" t="s">
        <v>227</v>
      </c>
      <c r="D2069" s="263" t="s">
        <v>382</v>
      </c>
      <c r="E2069" s="263" t="s">
        <v>259</v>
      </c>
      <c r="F2069" s="270">
        <v>36526</v>
      </c>
      <c r="G2069" s="263" t="s">
        <v>549</v>
      </c>
      <c r="H2069" s="263" t="s">
        <v>562</v>
      </c>
      <c r="I2069" s="260" t="s">
        <v>711</v>
      </c>
    </row>
    <row r="2070" spans="1:9" ht="18.75">
      <c r="A2070" s="263">
        <v>812287</v>
      </c>
      <c r="B2070" s="263" t="s">
        <v>3839</v>
      </c>
      <c r="C2070" s="268" t="s">
        <v>1499</v>
      </c>
      <c r="D2070" s="268" t="s">
        <v>339</v>
      </c>
      <c r="E2070" s="268" t="s">
        <v>259</v>
      </c>
      <c r="F2070" s="270">
        <v>35435</v>
      </c>
      <c r="G2070" s="267" t="s">
        <v>549</v>
      </c>
      <c r="H2070" s="263" t="s">
        <v>562</v>
      </c>
      <c r="I2070" s="260" t="s">
        <v>711</v>
      </c>
    </row>
    <row r="2071" spans="1:9" ht="18.75">
      <c r="A2071" s="263">
        <v>812288</v>
      </c>
      <c r="B2071" s="263" t="s">
        <v>3840</v>
      </c>
      <c r="C2071" s="271" t="s">
        <v>79</v>
      </c>
      <c r="D2071" s="271" t="s">
        <v>349</v>
      </c>
      <c r="E2071" s="263" t="s">
        <v>259</v>
      </c>
      <c r="F2071" s="270">
        <v>28386</v>
      </c>
      <c r="G2071" s="263" t="s">
        <v>549</v>
      </c>
      <c r="H2071" s="263" t="s">
        <v>562</v>
      </c>
      <c r="I2071" s="260" t="s">
        <v>711</v>
      </c>
    </row>
    <row r="2072" spans="1:9" ht="18.75">
      <c r="A2072" s="262">
        <v>812289</v>
      </c>
      <c r="B2072" s="263" t="s">
        <v>3841</v>
      </c>
      <c r="C2072" s="263" t="s">
        <v>81</v>
      </c>
      <c r="D2072" s="263" t="s">
        <v>433</v>
      </c>
      <c r="E2072" s="263" t="s">
        <v>259</v>
      </c>
      <c r="F2072" s="270">
        <v>36161</v>
      </c>
      <c r="G2072" s="263" t="s">
        <v>5428</v>
      </c>
      <c r="H2072" s="263" t="s">
        <v>562</v>
      </c>
      <c r="I2072" s="260" t="s">
        <v>711</v>
      </c>
    </row>
    <row r="2073" spans="1:9" ht="18.75">
      <c r="A2073" s="269">
        <v>812290</v>
      </c>
      <c r="B2073" s="263" t="s">
        <v>3842</v>
      </c>
      <c r="C2073" s="269" t="s">
        <v>186</v>
      </c>
      <c r="D2073" s="269" t="s">
        <v>394</v>
      </c>
      <c r="E2073" s="269" t="s">
        <v>259</v>
      </c>
      <c r="F2073" s="270">
        <v>34720</v>
      </c>
      <c r="G2073" s="267" t="s">
        <v>622</v>
      </c>
      <c r="H2073" s="263" t="s">
        <v>562</v>
      </c>
      <c r="I2073" s="260" t="s">
        <v>711</v>
      </c>
    </row>
    <row r="2074" spans="1:9" ht="18.75">
      <c r="A2074" s="263">
        <v>812291</v>
      </c>
      <c r="B2074" s="263" t="s">
        <v>3843</v>
      </c>
      <c r="C2074" s="268" t="s">
        <v>191</v>
      </c>
      <c r="D2074" s="268" t="s">
        <v>3844</v>
      </c>
      <c r="E2074" s="268" t="s">
        <v>259</v>
      </c>
      <c r="F2074" s="270">
        <v>36377</v>
      </c>
      <c r="G2074" s="263" t="s">
        <v>5816</v>
      </c>
      <c r="H2074" s="263" t="s">
        <v>562</v>
      </c>
      <c r="I2074" s="260" t="s">
        <v>711</v>
      </c>
    </row>
    <row r="2075" spans="1:9" ht="18.75">
      <c r="A2075" s="262">
        <v>812292</v>
      </c>
      <c r="B2075" s="263" t="s">
        <v>3845</v>
      </c>
      <c r="C2075" s="263" t="s">
        <v>1143</v>
      </c>
      <c r="D2075" s="263" t="s">
        <v>3846</v>
      </c>
      <c r="E2075" s="263" t="s">
        <v>260</v>
      </c>
      <c r="F2075" s="270">
        <v>35225</v>
      </c>
      <c r="G2075" s="263" t="s">
        <v>549</v>
      </c>
      <c r="H2075" s="263" t="s">
        <v>562</v>
      </c>
      <c r="I2075" s="260" t="s">
        <v>711</v>
      </c>
    </row>
    <row r="2076" spans="1:9" ht="18.75">
      <c r="A2076" s="269">
        <v>812293</v>
      </c>
      <c r="B2076" s="263" t="s">
        <v>3847</v>
      </c>
      <c r="C2076" s="269" t="s">
        <v>79</v>
      </c>
      <c r="D2076" s="269" t="s">
        <v>3848</v>
      </c>
      <c r="E2076" s="269" t="s">
        <v>260</v>
      </c>
      <c r="F2076" s="270">
        <v>33970</v>
      </c>
      <c r="G2076" s="267" t="s">
        <v>5817</v>
      </c>
      <c r="H2076" s="263" t="s">
        <v>562</v>
      </c>
      <c r="I2076" s="260" t="s">
        <v>711</v>
      </c>
    </row>
    <row r="2077" spans="1:9" ht="18.75">
      <c r="A2077" s="262">
        <v>812294</v>
      </c>
      <c r="B2077" s="263" t="s">
        <v>3849</v>
      </c>
      <c r="C2077" s="263" t="s">
        <v>3850</v>
      </c>
      <c r="D2077" s="263" t="s">
        <v>330</v>
      </c>
      <c r="E2077" s="263" t="s">
        <v>259</v>
      </c>
      <c r="F2077" s="270">
        <v>31961</v>
      </c>
      <c r="G2077" s="263" t="s">
        <v>5222</v>
      </c>
      <c r="H2077" s="263" t="s">
        <v>562</v>
      </c>
      <c r="I2077" s="260" t="s">
        <v>711</v>
      </c>
    </row>
    <row r="2078" spans="1:9" ht="18.75">
      <c r="A2078" s="263">
        <v>812295</v>
      </c>
      <c r="B2078" s="263" t="s">
        <v>3851</v>
      </c>
      <c r="C2078" s="268" t="s">
        <v>145</v>
      </c>
      <c r="D2078" s="268" t="s">
        <v>428</v>
      </c>
      <c r="E2078" s="268" t="s">
        <v>260</v>
      </c>
      <c r="F2078" s="270">
        <v>32169</v>
      </c>
      <c r="G2078" s="263" t="s">
        <v>549</v>
      </c>
      <c r="H2078" s="263" t="s">
        <v>562</v>
      </c>
      <c r="I2078" s="260" t="s">
        <v>711</v>
      </c>
    </row>
    <row r="2079" spans="1:9" ht="18.75">
      <c r="A2079" s="262">
        <v>812296</v>
      </c>
      <c r="B2079" s="263" t="s">
        <v>3852</v>
      </c>
      <c r="C2079" s="263" t="s">
        <v>876</v>
      </c>
      <c r="D2079" s="263" t="s">
        <v>446</v>
      </c>
      <c r="E2079" s="263" t="s">
        <v>259</v>
      </c>
      <c r="F2079" s="270">
        <v>27520</v>
      </c>
      <c r="G2079" s="263" t="s">
        <v>5253</v>
      </c>
      <c r="H2079" s="263" t="s">
        <v>562</v>
      </c>
      <c r="I2079" s="260" t="s">
        <v>711</v>
      </c>
    </row>
    <row r="2080" spans="1:9" ht="18.75">
      <c r="A2080" s="263">
        <v>812297</v>
      </c>
      <c r="B2080" s="263" t="s">
        <v>3853</v>
      </c>
      <c r="C2080" s="268" t="s">
        <v>179</v>
      </c>
      <c r="D2080" s="268" t="s">
        <v>1072</v>
      </c>
      <c r="E2080" s="268" t="s">
        <v>259</v>
      </c>
      <c r="F2080" s="270">
        <v>35824</v>
      </c>
      <c r="G2080" s="266" t="s">
        <v>5219</v>
      </c>
      <c r="H2080" s="263" t="s">
        <v>562</v>
      </c>
      <c r="I2080" s="260" t="s">
        <v>711</v>
      </c>
    </row>
    <row r="2081" spans="1:21" ht="18.75">
      <c r="A2081" s="263">
        <v>812298</v>
      </c>
      <c r="B2081" s="263" t="s">
        <v>3854</v>
      </c>
      <c r="C2081" s="271" t="s">
        <v>129</v>
      </c>
      <c r="D2081" s="271" t="s">
        <v>127</v>
      </c>
      <c r="E2081" s="263" t="s">
        <v>259</v>
      </c>
      <c r="F2081" s="270">
        <v>35997</v>
      </c>
      <c r="G2081" s="263" t="s">
        <v>5331</v>
      </c>
      <c r="H2081" s="263" t="s">
        <v>562</v>
      </c>
      <c r="I2081" s="260" t="s">
        <v>711</v>
      </c>
    </row>
    <row r="2082" spans="1:21" ht="18.75">
      <c r="A2082" s="269">
        <v>812299</v>
      </c>
      <c r="B2082" s="263" t="s">
        <v>3855</v>
      </c>
      <c r="C2082" s="269" t="s">
        <v>79</v>
      </c>
      <c r="D2082" s="269" t="s">
        <v>758</v>
      </c>
      <c r="E2082" s="269" t="s">
        <v>259</v>
      </c>
      <c r="F2082" s="270" t="s">
        <v>5818</v>
      </c>
      <c r="G2082" s="267" t="s">
        <v>5819</v>
      </c>
      <c r="H2082" s="263" t="s">
        <v>562</v>
      </c>
      <c r="I2082" s="260" t="s">
        <v>711</v>
      </c>
    </row>
    <row r="2083" spans="1:21" ht="18.75">
      <c r="A2083" s="263">
        <v>812300</v>
      </c>
      <c r="B2083" s="263" t="s">
        <v>3856</v>
      </c>
      <c r="C2083" s="268" t="s">
        <v>3857</v>
      </c>
      <c r="D2083" s="266" t="s">
        <v>3858</v>
      </c>
      <c r="E2083" s="268" t="s">
        <v>259</v>
      </c>
      <c r="F2083" s="270">
        <v>32987</v>
      </c>
      <c r="G2083" s="263" t="s">
        <v>5222</v>
      </c>
      <c r="H2083" s="263" t="s">
        <v>562</v>
      </c>
      <c r="I2083" s="260" t="s">
        <v>711</v>
      </c>
      <c r="S2083" s="260">
        <v>132</v>
      </c>
      <c r="T2083" s="261">
        <v>43839</v>
      </c>
      <c r="U2083" s="260">
        <v>20000</v>
      </c>
    </row>
    <row r="2084" spans="1:21" ht="18.75">
      <c r="A2084" s="269">
        <v>812301</v>
      </c>
      <c r="B2084" s="263" t="s">
        <v>3859</v>
      </c>
      <c r="C2084" s="269" t="s">
        <v>143</v>
      </c>
      <c r="D2084" s="269" t="s">
        <v>1014</v>
      </c>
      <c r="E2084" s="269" t="s">
        <v>260</v>
      </c>
      <c r="F2084" s="270">
        <v>32678</v>
      </c>
      <c r="G2084" s="267" t="s">
        <v>5215</v>
      </c>
      <c r="H2084" s="263" t="s">
        <v>562</v>
      </c>
      <c r="I2084" s="260" t="s">
        <v>711</v>
      </c>
    </row>
    <row r="2085" spans="1:21" ht="18.75">
      <c r="A2085" s="262">
        <v>812302</v>
      </c>
      <c r="B2085" s="263" t="s">
        <v>3860</v>
      </c>
      <c r="C2085" s="263" t="s">
        <v>81</v>
      </c>
      <c r="D2085" s="263" t="s">
        <v>3861</v>
      </c>
      <c r="E2085" s="263" t="s">
        <v>260</v>
      </c>
      <c r="F2085" s="270">
        <v>29590</v>
      </c>
      <c r="G2085" s="263" t="s">
        <v>5224</v>
      </c>
      <c r="H2085" s="263" t="s">
        <v>562</v>
      </c>
      <c r="I2085" s="260" t="s">
        <v>711</v>
      </c>
    </row>
    <row r="2086" spans="1:21" ht="18.75">
      <c r="A2086" s="263">
        <v>812303</v>
      </c>
      <c r="B2086" s="263" t="s">
        <v>3862</v>
      </c>
      <c r="C2086" s="268" t="s">
        <v>79</v>
      </c>
      <c r="D2086" s="268" t="s">
        <v>838</v>
      </c>
      <c r="E2086" s="268" t="s">
        <v>260</v>
      </c>
      <c r="F2086" s="270">
        <v>36161</v>
      </c>
      <c r="G2086" s="266" t="s">
        <v>638</v>
      </c>
      <c r="H2086" s="263" t="s">
        <v>562</v>
      </c>
      <c r="I2086" s="260" t="s">
        <v>711</v>
      </c>
    </row>
    <row r="2087" spans="1:21" ht="18.75">
      <c r="A2087" s="269">
        <v>812304</v>
      </c>
      <c r="B2087" s="263" t="s">
        <v>3863</v>
      </c>
      <c r="C2087" s="269" t="s">
        <v>79</v>
      </c>
      <c r="D2087" s="269" t="s">
        <v>847</v>
      </c>
      <c r="E2087" s="269" t="s">
        <v>260</v>
      </c>
      <c r="F2087" s="270">
        <v>36526</v>
      </c>
      <c r="G2087" s="267" t="s">
        <v>549</v>
      </c>
      <c r="H2087" s="263" t="s">
        <v>562</v>
      </c>
      <c r="I2087" s="260" t="s">
        <v>711</v>
      </c>
    </row>
    <row r="2088" spans="1:21" ht="18.75">
      <c r="A2088" s="262">
        <v>812305</v>
      </c>
      <c r="B2088" s="263" t="s">
        <v>3864</v>
      </c>
      <c r="C2088" s="263" t="s">
        <v>164</v>
      </c>
      <c r="D2088" s="263" t="s">
        <v>1720</v>
      </c>
      <c r="E2088" s="263" t="s">
        <v>259</v>
      </c>
      <c r="F2088" s="270">
        <v>26914</v>
      </c>
      <c r="G2088" s="267" t="s">
        <v>549</v>
      </c>
      <c r="H2088" s="263" t="s">
        <v>562</v>
      </c>
      <c r="I2088" s="260" t="s">
        <v>711</v>
      </c>
    </row>
    <row r="2089" spans="1:21" ht="18.75">
      <c r="A2089" s="269">
        <v>812306</v>
      </c>
      <c r="B2089" s="263" t="s">
        <v>3865</v>
      </c>
      <c r="C2089" s="269" t="s">
        <v>184</v>
      </c>
      <c r="D2089" s="269" t="s">
        <v>3866</v>
      </c>
      <c r="E2089" s="269" t="s">
        <v>259</v>
      </c>
      <c r="F2089" s="270">
        <v>35065</v>
      </c>
      <c r="G2089" s="267" t="s">
        <v>5820</v>
      </c>
      <c r="H2089" s="263" t="s">
        <v>562</v>
      </c>
      <c r="I2089" s="260" t="s">
        <v>711</v>
      </c>
    </row>
    <row r="2090" spans="1:21" ht="18.75">
      <c r="A2090" s="263">
        <v>812307</v>
      </c>
      <c r="B2090" s="263" t="s">
        <v>3867</v>
      </c>
      <c r="C2090" s="268" t="s">
        <v>104</v>
      </c>
      <c r="D2090" s="268" t="s">
        <v>1527</v>
      </c>
      <c r="E2090" s="268" t="s">
        <v>259</v>
      </c>
      <c r="F2090" s="270">
        <v>32906</v>
      </c>
      <c r="G2090" s="266" t="s">
        <v>563</v>
      </c>
      <c r="H2090" s="263" t="s">
        <v>562</v>
      </c>
      <c r="I2090" s="260" t="s">
        <v>711</v>
      </c>
    </row>
    <row r="2091" spans="1:21" ht="18.75">
      <c r="A2091" s="263">
        <v>812308</v>
      </c>
      <c r="B2091" s="263" t="s">
        <v>3868</v>
      </c>
      <c r="C2091" s="268" t="s">
        <v>3869</v>
      </c>
      <c r="D2091" s="268" t="s">
        <v>858</v>
      </c>
      <c r="E2091" s="268" t="s">
        <v>259</v>
      </c>
      <c r="F2091" s="270">
        <v>35796</v>
      </c>
      <c r="G2091" s="266" t="s">
        <v>5583</v>
      </c>
      <c r="H2091" s="263" t="s">
        <v>562</v>
      </c>
      <c r="I2091" s="260" t="s">
        <v>711</v>
      </c>
    </row>
    <row r="2092" spans="1:21" ht="18.75">
      <c r="A2092" s="262">
        <v>812309</v>
      </c>
      <c r="B2092" s="263" t="s">
        <v>3870</v>
      </c>
      <c r="C2092" s="263" t="s">
        <v>3871</v>
      </c>
      <c r="D2092" s="263" t="s">
        <v>3872</v>
      </c>
      <c r="E2092" s="263" t="s">
        <v>259</v>
      </c>
      <c r="F2092" s="270">
        <v>32068</v>
      </c>
      <c r="G2092" s="263" t="s">
        <v>5821</v>
      </c>
      <c r="H2092" s="263" t="s">
        <v>562</v>
      </c>
      <c r="I2092" s="260" t="s">
        <v>711</v>
      </c>
    </row>
    <row r="2093" spans="1:21" ht="18.75">
      <c r="A2093" s="263">
        <v>812310</v>
      </c>
      <c r="B2093" s="263" t="s">
        <v>3873</v>
      </c>
      <c r="C2093" s="268" t="s">
        <v>177</v>
      </c>
      <c r="D2093" s="268" t="s">
        <v>223</v>
      </c>
      <c r="E2093" s="268" t="s">
        <v>259</v>
      </c>
      <c r="F2093" s="270">
        <v>36191</v>
      </c>
      <c r="G2093" s="267" t="s">
        <v>5822</v>
      </c>
      <c r="H2093" s="263" t="s">
        <v>562</v>
      </c>
      <c r="I2093" s="260" t="s">
        <v>711</v>
      </c>
    </row>
    <row r="2094" spans="1:21" ht="18.75">
      <c r="A2094" s="262">
        <v>812311</v>
      </c>
      <c r="B2094" s="263" t="s">
        <v>3874</v>
      </c>
      <c r="C2094" s="263" t="s">
        <v>79</v>
      </c>
      <c r="D2094" s="263" t="s">
        <v>3875</v>
      </c>
      <c r="E2094" s="263" t="s">
        <v>259</v>
      </c>
      <c r="F2094" s="270">
        <v>32721</v>
      </c>
      <c r="G2094" s="263" t="s">
        <v>5823</v>
      </c>
      <c r="H2094" s="263" t="s">
        <v>562</v>
      </c>
      <c r="I2094" s="260" t="s">
        <v>711</v>
      </c>
    </row>
    <row r="2095" spans="1:21" ht="18.75">
      <c r="A2095" s="262">
        <v>812312</v>
      </c>
      <c r="B2095" s="263" t="s">
        <v>3876</v>
      </c>
      <c r="C2095" s="263" t="s">
        <v>79</v>
      </c>
      <c r="D2095" s="263" t="s">
        <v>330</v>
      </c>
      <c r="E2095" s="263" t="s">
        <v>259</v>
      </c>
      <c r="F2095" s="270">
        <v>35796</v>
      </c>
      <c r="G2095" s="263" t="s">
        <v>5273</v>
      </c>
      <c r="H2095" s="263" t="s">
        <v>562</v>
      </c>
      <c r="I2095" s="260" t="s">
        <v>711</v>
      </c>
    </row>
    <row r="2096" spans="1:21" ht="18.75">
      <c r="A2096" s="269">
        <v>812313</v>
      </c>
      <c r="B2096" s="263" t="s">
        <v>3877</v>
      </c>
      <c r="C2096" s="269" t="s">
        <v>118</v>
      </c>
      <c r="D2096" s="269" t="s">
        <v>425</v>
      </c>
      <c r="E2096" s="269" t="s">
        <v>259</v>
      </c>
      <c r="F2096" s="270">
        <v>36036</v>
      </c>
      <c r="G2096" s="267" t="s">
        <v>5248</v>
      </c>
      <c r="H2096" s="263" t="s">
        <v>562</v>
      </c>
      <c r="I2096" s="260" t="s">
        <v>711</v>
      </c>
    </row>
    <row r="2097" spans="1:21" ht="18.75">
      <c r="A2097" s="263">
        <v>812314</v>
      </c>
      <c r="B2097" s="263" t="s">
        <v>3878</v>
      </c>
      <c r="C2097" s="268" t="s">
        <v>118</v>
      </c>
      <c r="D2097" s="268" t="s">
        <v>462</v>
      </c>
      <c r="E2097" s="268" t="s">
        <v>259</v>
      </c>
      <c r="F2097" s="270">
        <v>36169</v>
      </c>
      <c r="G2097" s="263" t="s">
        <v>5784</v>
      </c>
      <c r="H2097" s="263" t="s">
        <v>562</v>
      </c>
      <c r="I2097" s="260" t="s">
        <v>711</v>
      </c>
    </row>
    <row r="2098" spans="1:21" ht="18.75">
      <c r="A2098" s="269">
        <v>812315</v>
      </c>
      <c r="B2098" s="263" t="s">
        <v>3879</v>
      </c>
      <c r="C2098" s="269" t="s">
        <v>444</v>
      </c>
      <c r="D2098" s="269" t="s">
        <v>427</v>
      </c>
      <c r="E2098" s="269" t="s">
        <v>259</v>
      </c>
      <c r="F2098" s="270">
        <v>35916</v>
      </c>
      <c r="G2098" s="267" t="s">
        <v>625</v>
      </c>
      <c r="H2098" s="263" t="s">
        <v>562</v>
      </c>
      <c r="I2098" s="260" t="s">
        <v>711</v>
      </c>
      <c r="S2098" s="260">
        <v>312</v>
      </c>
      <c r="T2098" s="261">
        <v>43845</v>
      </c>
      <c r="U2098" s="260">
        <v>25000</v>
      </c>
    </row>
    <row r="2099" spans="1:21" ht="37.5">
      <c r="A2099" s="262">
        <v>812316</v>
      </c>
      <c r="B2099" s="263" t="s">
        <v>3880</v>
      </c>
      <c r="C2099" s="263" t="s">
        <v>153</v>
      </c>
      <c r="D2099" s="263" t="s">
        <v>335</v>
      </c>
      <c r="E2099" s="263" t="s">
        <v>259</v>
      </c>
      <c r="F2099" s="270">
        <v>34648</v>
      </c>
      <c r="G2099" s="263" t="s">
        <v>549</v>
      </c>
      <c r="H2099" s="268" t="s">
        <v>673</v>
      </c>
      <c r="I2099" s="260" t="s">
        <v>711</v>
      </c>
    </row>
    <row r="2100" spans="1:21" ht="18.75">
      <c r="A2100" s="262">
        <v>812317</v>
      </c>
      <c r="B2100" s="263" t="s">
        <v>3881</v>
      </c>
      <c r="C2100" s="263" t="s">
        <v>2668</v>
      </c>
      <c r="D2100" s="263" t="s">
        <v>330</v>
      </c>
      <c r="E2100" s="263" t="s">
        <v>259</v>
      </c>
      <c r="F2100" s="270">
        <v>36338</v>
      </c>
      <c r="G2100" s="263" t="s">
        <v>5262</v>
      </c>
      <c r="H2100" s="263" t="s">
        <v>562</v>
      </c>
      <c r="I2100" s="260" t="s">
        <v>711</v>
      </c>
    </row>
    <row r="2101" spans="1:21" ht="18.75">
      <c r="A2101" s="263">
        <v>812318</v>
      </c>
      <c r="B2101" s="263" t="s">
        <v>3882</v>
      </c>
      <c r="C2101" s="268" t="s">
        <v>113</v>
      </c>
      <c r="D2101" s="268" t="s">
        <v>3442</v>
      </c>
      <c r="E2101" s="268" t="s">
        <v>259</v>
      </c>
      <c r="F2101" s="270">
        <v>35385</v>
      </c>
      <c r="G2101" s="263" t="s">
        <v>615</v>
      </c>
      <c r="H2101" s="263" t="s">
        <v>562</v>
      </c>
      <c r="I2101" s="260" t="s">
        <v>711</v>
      </c>
    </row>
    <row r="2102" spans="1:21" ht="18.75">
      <c r="A2102" s="269">
        <v>812319</v>
      </c>
      <c r="B2102" s="263" t="s">
        <v>3883</v>
      </c>
      <c r="C2102" s="269" t="s">
        <v>102</v>
      </c>
      <c r="D2102" s="269" t="s">
        <v>351</v>
      </c>
      <c r="E2102" s="269" t="s">
        <v>259</v>
      </c>
      <c r="F2102" s="270">
        <v>35855</v>
      </c>
      <c r="G2102" s="267" t="s">
        <v>5208</v>
      </c>
      <c r="H2102" s="263" t="s">
        <v>562</v>
      </c>
      <c r="I2102" s="260" t="s">
        <v>711</v>
      </c>
    </row>
    <row r="2103" spans="1:21" ht="18.75">
      <c r="A2103" s="263">
        <v>812320</v>
      </c>
      <c r="B2103" s="263" t="s">
        <v>3884</v>
      </c>
      <c r="C2103" s="268" t="s">
        <v>84</v>
      </c>
      <c r="D2103" s="268" t="s">
        <v>1942</v>
      </c>
      <c r="E2103" s="268" t="s">
        <v>259</v>
      </c>
      <c r="F2103" s="270">
        <v>36332</v>
      </c>
      <c r="G2103" s="266" t="s">
        <v>5426</v>
      </c>
      <c r="H2103" s="263" t="s">
        <v>562</v>
      </c>
      <c r="I2103" s="260" t="s">
        <v>711</v>
      </c>
    </row>
    <row r="2104" spans="1:21" ht="18.75">
      <c r="A2104" s="262">
        <v>812321</v>
      </c>
      <c r="B2104" s="263" t="s">
        <v>3885</v>
      </c>
      <c r="C2104" s="263" t="s">
        <v>161</v>
      </c>
      <c r="D2104" s="263" t="s">
        <v>469</v>
      </c>
      <c r="E2104" s="263" t="s">
        <v>260</v>
      </c>
      <c r="F2104" s="270">
        <v>29829</v>
      </c>
      <c r="G2104" s="263" t="s">
        <v>549</v>
      </c>
      <c r="H2104" s="263" t="s">
        <v>562</v>
      </c>
      <c r="I2104" s="260" t="s">
        <v>711</v>
      </c>
    </row>
    <row r="2105" spans="1:21" ht="18.75">
      <c r="A2105" s="263">
        <v>812322</v>
      </c>
      <c r="B2105" s="263" t="s">
        <v>3886</v>
      </c>
      <c r="C2105" s="268" t="s">
        <v>149</v>
      </c>
      <c r="D2105" s="268" t="s">
        <v>3887</v>
      </c>
      <c r="E2105" s="268" t="s">
        <v>259</v>
      </c>
      <c r="F2105" s="270">
        <v>32858</v>
      </c>
      <c r="G2105" s="263" t="s">
        <v>549</v>
      </c>
      <c r="H2105" s="263" t="s">
        <v>562</v>
      </c>
      <c r="I2105" s="260" t="s">
        <v>711</v>
      </c>
    </row>
    <row r="2106" spans="1:21" ht="18.75">
      <c r="A2106" s="263">
        <v>812323</v>
      </c>
      <c r="B2106" s="263" t="s">
        <v>3888</v>
      </c>
      <c r="C2106" s="268" t="s">
        <v>81</v>
      </c>
      <c r="D2106" s="268" t="s">
        <v>338</v>
      </c>
      <c r="E2106" s="268" t="s">
        <v>259</v>
      </c>
      <c r="F2106" s="270">
        <v>36161</v>
      </c>
      <c r="G2106" s="263" t="s">
        <v>5824</v>
      </c>
      <c r="H2106" s="263" t="s">
        <v>562</v>
      </c>
      <c r="I2106" s="260" t="s">
        <v>711</v>
      </c>
    </row>
    <row r="2107" spans="1:21" ht="18.75">
      <c r="A2107" s="269">
        <v>812324</v>
      </c>
      <c r="B2107" s="263" t="s">
        <v>3889</v>
      </c>
      <c r="C2107" s="269" t="s">
        <v>79</v>
      </c>
      <c r="D2107" s="269" t="s">
        <v>341</v>
      </c>
      <c r="E2107" s="269" t="s">
        <v>259</v>
      </c>
      <c r="F2107" s="270" t="s">
        <v>5825</v>
      </c>
      <c r="G2107" s="267" t="s">
        <v>620</v>
      </c>
      <c r="H2107" s="263" t="s">
        <v>562</v>
      </c>
      <c r="I2107" s="260" t="s">
        <v>711</v>
      </c>
    </row>
    <row r="2108" spans="1:21" ht="18.75">
      <c r="A2108" s="263">
        <v>812325</v>
      </c>
      <c r="B2108" s="263" t="s">
        <v>3890</v>
      </c>
      <c r="C2108" s="268" t="s">
        <v>1635</v>
      </c>
      <c r="D2108" s="268" t="s">
        <v>378</v>
      </c>
      <c r="E2108" s="268" t="s">
        <v>260</v>
      </c>
      <c r="F2108" s="270">
        <v>28599</v>
      </c>
      <c r="G2108" s="263" t="s">
        <v>549</v>
      </c>
      <c r="H2108" s="263" t="s">
        <v>562</v>
      </c>
      <c r="I2108" s="260" t="s">
        <v>711</v>
      </c>
    </row>
    <row r="2109" spans="1:21" ht="18.75">
      <c r="A2109" s="269">
        <v>812326</v>
      </c>
      <c r="B2109" s="263" t="s">
        <v>3891</v>
      </c>
      <c r="C2109" s="269" t="s">
        <v>83</v>
      </c>
      <c r="D2109" s="269" t="s">
        <v>1808</v>
      </c>
      <c r="E2109" s="269" t="s">
        <v>260</v>
      </c>
      <c r="F2109" s="270">
        <v>30960</v>
      </c>
      <c r="G2109" s="267" t="s">
        <v>573</v>
      </c>
      <c r="H2109" s="263" t="s">
        <v>562</v>
      </c>
      <c r="I2109" s="260" t="s">
        <v>711</v>
      </c>
    </row>
    <row r="2110" spans="1:21" ht="18.75">
      <c r="A2110" s="262">
        <v>812327</v>
      </c>
      <c r="B2110" s="263" t="s">
        <v>3892</v>
      </c>
      <c r="C2110" s="263" t="s">
        <v>843</v>
      </c>
      <c r="D2110" s="263" t="s">
        <v>3893</v>
      </c>
      <c r="E2110" s="263" t="s">
        <v>260</v>
      </c>
      <c r="F2110" s="270">
        <v>29629</v>
      </c>
      <c r="G2110" s="263" t="s">
        <v>624</v>
      </c>
      <c r="H2110" s="263" t="s">
        <v>562</v>
      </c>
      <c r="I2110" s="260" t="s">
        <v>711</v>
      </c>
    </row>
    <row r="2111" spans="1:21" ht="18.75">
      <c r="A2111" s="262">
        <v>812328</v>
      </c>
      <c r="B2111" s="263" t="s">
        <v>3894</v>
      </c>
      <c r="C2111" s="263" t="s">
        <v>129</v>
      </c>
      <c r="D2111" s="263" t="s">
        <v>842</v>
      </c>
      <c r="E2111" s="263" t="s">
        <v>260</v>
      </c>
      <c r="F2111" s="270">
        <v>28672</v>
      </c>
      <c r="G2111" s="266" t="s">
        <v>549</v>
      </c>
      <c r="H2111" s="263" t="s">
        <v>562</v>
      </c>
      <c r="I2111" s="260" t="s">
        <v>711</v>
      </c>
    </row>
    <row r="2112" spans="1:21" ht="18.75">
      <c r="A2112" s="262">
        <v>812329</v>
      </c>
      <c r="B2112" s="263" t="s">
        <v>3895</v>
      </c>
      <c r="C2112" s="263" t="s">
        <v>734</v>
      </c>
      <c r="D2112" s="263" t="s">
        <v>892</v>
      </c>
      <c r="E2112" s="263" t="s">
        <v>260</v>
      </c>
      <c r="F2112" s="270">
        <v>32096</v>
      </c>
      <c r="G2112" s="263" t="s">
        <v>549</v>
      </c>
      <c r="H2112" s="263" t="s">
        <v>562</v>
      </c>
      <c r="I2112" s="260" t="s">
        <v>711</v>
      </c>
    </row>
    <row r="2113" spans="1:9" ht="18.75">
      <c r="A2113" s="262">
        <v>812330</v>
      </c>
      <c r="B2113" s="263" t="s">
        <v>3896</v>
      </c>
      <c r="C2113" s="263" t="s">
        <v>118</v>
      </c>
      <c r="D2113" s="263" t="s">
        <v>331</v>
      </c>
      <c r="E2113" s="263" t="s">
        <v>260</v>
      </c>
      <c r="F2113" s="270">
        <v>35536</v>
      </c>
      <c r="G2113" s="263" t="s">
        <v>549</v>
      </c>
      <c r="H2113" s="263" t="s">
        <v>562</v>
      </c>
      <c r="I2113" s="260" t="s">
        <v>711</v>
      </c>
    </row>
    <row r="2114" spans="1:9" ht="18.75">
      <c r="A2114" s="262">
        <v>812331</v>
      </c>
      <c r="B2114" s="263" t="s">
        <v>3897</v>
      </c>
      <c r="C2114" s="263" t="s">
        <v>81</v>
      </c>
      <c r="D2114" s="263" t="s">
        <v>1313</v>
      </c>
      <c r="E2114" s="263" t="s">
        <v>259</v>
      </c>
      <c r="F2114" s="270">
        <v>35796</v>
      </c>
      <c r="G2114" s="263" t="s">
        <v>549</v>
      </c>
      <c r="H2114" s="263" t="s">
        <v>562</v>
      </c>
      <c r="I2114" s="260" t="s">
        <v>711</v>
      </c>
    </row>
    <row r="2115" spans="1:9" ht="18.75">
      <c r="A2115" s="262">
        <v>812332</v>
      </c>
      <c r="B2115" s="263" t="s">
        <v>3898</v>
      </c>
      <c r="C2115" s="263" t="s">
        <v>106</v>
      </c>
      <c r="D2115" s="263" t="s">
        <v>331</v>
      </c>
      <c r="E2115" s="263" t="s">
        <v>259</v>
      </c>
      <c r="F2115" s="270">
        <v>36161</v>
      </c>
      <c r="G2115" s="263" t="s">
        <v>5826</v>
      </c>
      <c r="H2115" s="263" t="s">
        <v>673</v>
      </c>
      <c r="I2115" s="260" t="s">
        <v>711</v>
      </c>
    </row>
    <row r="2116" spans="1:9" ht="18.75">
      <c r="A2116" s="263">
        <v>812333</v>
      </c>
      <c r="B2116" s="263" t="s">
        <v>3899</v>
      </c>
      <c r="C2116" s="268" t="s">
        <v>95</v>
      </c>
      <c r="D2116" s="268" t="s">
        <v>382</v>
      </c>
      <c r="E2116" s="268" t="s">
        <v>259</v>
      </c>
      <c r="F2116" s="270">
        <v>34752</v>
      </c>
      <c r="G2116" s="266" t="s">
        <v>5208</v>
      </c>
      <c r="H2116" s="263" t="s">
        <v>562</v>
      </c>
      <c r="I2116" s="260" t="s">
        <v>711</v>
      </c>
    </row>
    <row r="2117" spans="1:9" ht="18.75">
      <c r="A2117" s="262">
        <v>812334</v>
      </c>
      <c r="B2117" s="263" t="s">
        <v>3900</v>
      </c>
      <c r="C2117" s="263" t="s">
        <v>75</v>
      </c>
      <c r="D2117" s="263" t="s">
        <v>377</v>
      </c>
      <c r="E2117" s="263" t="s">
        <v>259</v>
      </c>
      <c r="F2117" s="270">
        <v>33970</v>
      </c>
      <c r="G2117" s="263" t="s">
        <v>563</v>
      </c>
      <c r="H2117" s="263" t="s">
        <v>562</v>
      </c>
      <c r="I2117" s="260" t="s">
        <v>711</v>
      </c>
    </row>
    <row r="2118" spans="1:9" ht="18.75">
      <c r="A2118" s="269">
        <v>812335</v>
      </c>
      <c r="B2118" s="263" t="s">
        <v>3901</v>
      </c>
      <c r="C2118" s="269" t="s">
        <v>3902</v>
      </c>
      <c r="D2118" s="269" t="s">
        <v>3480</v>
      </c>
      <c r="E2118" s="269" t="s">
        <v>260</v>
      </c>
      <c r="F2118" s="270">
        <v>35208</v>
      </c>
      <c r="G2118" s="267" t="s">
        <v>5827</v>
      </c>
      <c r="H2118" s="263" t="s">
        <v>562</v>
      </c>
      <c r="I2118" s="260" t="s">
        <v>711</v>
      </c>
    </row>
    <row r="2119" spans="1:9" ht="18.75">
      <c r="A2119" s="262">
        <v>812336</v>
      </c>
      <c r="B2119" s="263" t="s">
        <v>3903</v>
      </c>
      <c r="C2119" s="263" t="s">
        <v>1462</v>
      </c>
      <c r="D2119" s="263" t="s">
        <v>1657</v>
      </c>
      <c r="E2119" s="263" t="s">
        <v>260</v>
      </c>
      <c r="F2119" s="270">
        <v>36279</v>
      </c>
      <c r="G2119" s="266" t="s">
        <v>569</v>
      </c>
      <c r="H2119" s="263" t="s">
        <v>562</v>
      </c>
      <c r="I2119" s="260" t="s">
        <v>711</v>
      </c>
    </row>
    <row r="2120" spans="1:9" ht="18.75">
      <c r="A2120" s="262">
        <v>812337</v>
      </c>
      <c r="B2120" s="263" t="s">
        <v>3904</v>
      </c>
      <c r="C2120" s="263" t="s">
        <v>479</v>
      </c>
      <c r="D2120" s="263" t="s">
        <v>337</v>
      </c>
      <c r="E2120" s="263" t="s">
        <v>260</v>
      </c>
      <c r="F2120" s="270">
        <v>34714</v>
      </c>
      <c r="G2120" s="263" t="s">
        <v>623</v>
      </c>
      <c r="H2120" s="263" t="s">
        <v>562</v>
      </c>
      <c r="I2120" s="260" t="s">
        <v>711</v>
      </c>
    </row>
    <row r="2121" spans="1:9" ht="18.75">
      <c r="A2121" s="263">
        <v>812338</v>
      </c>
      <c r="B2121" s="263" t="s">
        <v>3905</v>
      </c>
      <c r="C2121" s="268" t="s">
        <v>2381</v>
      </c>
      <c r="D2121" s="268" t="s">
        <v>1001</v>
      </c>
      <c r="E2121" s="268" t="s">
        <v>260</v>
      </c>
      <c r="F2121" s="270">
        <v>35559</v>
      </c>
      <c r="G2121" s="267" t="s">
        <v>5828</v>
      </c>
      <c r="H2121" s="263" t="s">
        <v>562</v>
      </c>
      <c r="I2121" s="260" t="s">
        <v>711</v>
      </c>
    </row>
    <row r="2122" spans="1:9" ht="18.75">
      <c r="A2122" s="262">
        <v>812339</v>
      </c>
      <c r="B2122" s="263" t="s">
        <v>3906</v>
      </c>
      <c r="C2122" s="263" t="s">
        <v>88</v>
      </c>
      <c r="D2122" s="263" t="s">
        <v>431</v>
      </c>
      <c r="E2122" s="263" t="s">
        <v>260</v>
      </c>
      <c r="F2122" s="270">
        <v>34700</v>
      </c>
      <c r="G2122" s="263" t="s">
        <v>549</v>
      </c>
      <c r="H2122" s="263" t="s">
        <v>562</v>
      </c>
      <c r="I2122" s="260" t="s">
        <v>711</v>
      </c>
    </row>
    <row r="2123" spans="1:9" ht="18.75">
      <c r="A2123" s="269">
        <v>812340</v>
      </c>
      <c r="B2123" s="263" t="s">
        <v>3907</v>
      </c>
      <c r="C2123" s="269" t="s">
        <v>152</v>
      </c>
      <c r="D2123" s="269" t="s">
        <v>340</v>
      </c>
      <c r="E2123" s="269" t="s">
        <v>260</v>
      </c>
      <c r="F2123" s="270">
        <v>34922</v>
      </c>
      <c r="G2123" s="267" t="s">
        <v>5306</v>
      </c>
      <c r="H2123" s="263" t="s">
        <v>562</v>
      </c>
      <c r="I2123" s="260" t="s">
        <v>711</v>
      </c>
    </row>
    <row r="2124" spans="1:9" ht="18.75">
      <c r="A2124" s="262">
        <v>812341</v>
      </c>
      <c r="B2124" s="263" t="s">
        <v>3908</v>
      </c>
      <c r="C2124" s="263" t="s">
        <v>82</v>
      </c>
      <c r="D2124" s="263" t="s">
        <v>2100</v>
      </c>
      <c r="E2124" s="263" t="s">
        <v>259</v>
      </c>
      <c r="F2124" s="270">
        <v>36334</v>
      </c>
      <c r="G2124" s="263" t="s">
        <v>651</v>
      </c>
      <c r="H2124" s="263" t="s">
        <v>562</v>
      </c>
      <c r="I2124" s="260" t="s">
        <v>711</v>
      </c>
    </row>
    <row r="2125" spans="1:9" ht="18.75">
      <c r="A2125" s="269">
        <v>812342</v>
      </c>
      <c r="B2125" s="263" t="s">
        <v>3909</v>
      </c>
      <c r="C2125" s="269" t="s">
        <v>1762</v>
      </c>
      <c r="D2125" s="269" t="s">
        <v>3910</v>
      </c>
      <c r="E2125" s="269" t="s">
        <v>260</v>
      </c>
      <c r="F2125" s="270" t="s">
        <v>5829</v>
      </c>
      <c r="G2125" s="267" t="s">
        <v>5332</v>
      </c>
      <c r="H2125" s="263" t="s">
        <v>562</v>
      </c>
      <c r="I2125" s="260" t="s">
        <v>711</v>
      </c>
    </row>
    <row r="2126" spans="1:9" ht="18.75">
      <c r="A2126" s="262">
        <v>812343</v>
      </c>
      <c r="B2126" s="263" t="s">
        <v>3911</v>
      </c>
      <c r="C2126" s="263" t="s">
        <v>3912</v>
      </c>
      <c r="D2126" s="263" t="s">
        <v>3913</v>
      </c>
      <c r="E2126" s="263" t="s">
        <v>259</v>
      </c>
      <c r="F2126" s="270" t="s">
        <v>5830</v>
      </c>
      <c r="G2126" s="263" t="s">
        <v>549</v>
      </c>
      <c r="H2126" s="263" t="s">
        <v>562</v>
      </c>
      <c r="I2126" s="260" t="s">
        <v>711</v>
      </c>
    </row>
    <row r="2127" spans="1:9" ht="18.75">
      <c r="A2127" s="262">
        <v>812344</v>
      </c>
      <c r="B2127" s="263" t="s">
        <v>3914</v>
      </c>
      <c r="C2127" s="263" t="s">
        <v>198</v>
      </c>
      <c r="D2127" s="263" t="s">
        <v>939</v>
      </c>
      <c r="E2127" s="263" t="s">
        <v>260</v>
      </c>
      <c r="F2127" s="270">
        <v>34458</v>
      </c>
      <c r="G2127" s="263" t="s">
        <v>549</v>
      </c>
      <c r="H2127" s="263" t="s">
        <v>562</v>
      </c>
      <c r="I2127" s="260" t="s">
        <v>711</v>
      </c>
    </row>
    <row r="2128" spans="1:9" ht="18.75">
      <c r="A2128" s="269">
        <v>812345</v>
      </c>
      <c r="B2128" s="263" t="s">
        <v>3915</v>
      </c>
      <c r="C2128" s="269" t="s">
        <v>134</v>
      </c>
      <c r="D2128" s="269" t="s">
        <v>3916</v>
      </c>
      <c r="E2128" s="269" t="s">
        <v>260</v>
      </c>
      <c r="F2128" s="270">
        <v>36302</v>
      </c>
      <c r="G2128" s="267" t="s">
        <v>630</v>
      </c>
      <c r="H2128" s="263" t="s">
        <v>562</v>
      </c>
      <c r="I2128" s="260" t="s">
        <v>711</v>
      </c>
    </row>
    <row r="2129" spans="1:9" ht="18.75">
      <c r="A2129" s="269">
        <v>812346</v>
      </c>
      <c r="B2129" s="263" t="s">
        <v>3917</v>
      </c>
      <c r="C2129" s="269" t="s">
        <v>3918</v>
      </c>
      <c r="D2129" s="269" t="s">
        <v>359</v>
      </c>
      <c r="E2129" s="269" t="s">
        <v>259</v>
      </c>
      <c r="F2129" s="270">
        <v>35611</v>
      </c>
      <c r="G2129" s="267" t="s">
        <v>569</v>
      </c>
      <c r="H2129" s="263" t="s">
        <v>562</v>
      </c>
      <c r="I2129" s="260" t="s">
        <v>711</v>
      </c>
    </row>
    <row r="2130" spans="1:9" ht="18.75">
      <c r="A2130" s="263">
        <v>812347</v>
      </c>
      <c r="B2130" s="263" t="s">
        <v>3919</v>
      </c>
      <c r="C2130" s="268" t="s">
        <v>93</v>
      </c>
      <c r="D2130" s="268" t="s">
        <v>337</v>
      </c>
      <c r="E2130" s="268" t="s">
        <v>260</v>
      </c>
      <c r="F2130" s="270">
        <v>34335</v>
      </c>
      <c r="G2130" s="266" t="s">
        <v>549</v>
      </c>
      <c r="H2130" s="263" t="s">
        <v>562</v>
      </c>
      <c r="I2130" s="260" t="s">
        <v>711</v>
      </c>
    </row>
    <row r="2131" spans="1:9" ht="18.75">
      <c r="A2131" s="269">
        <v>812348</v>
      </c>
      <c r="B2131" s="263" t="s">
        <v>3920</v>
      </c>
      <c r="C2131" s="269" t="s">
        <v>3137</v>
      </c>
      <c r="D2131" s="269" t="s">
        <v>1050</v>
      </c>
      <c r="E2131" s="269" t="s">
        <v>260</v>
      </c>
      <c r="F2131" s="270">
        <v>34700</v>
      </c>
      <c r="G2131" s="267" t="s">
        <v>573</v>
      </c>
      <c r="H2131" s="263" t="s">
        <v>562</v>
      </c>
      <c r="I2131" s="260" t="s">
        <v>711</v>
      </c>
    </row>
    <row r="2132" spans="1:9" ht="18.75">
      <c r="A2132" s="269">
        <v>812349</v>
      </c>
      <c r="B2132" s="263" t="s">
        <v>3921</v>
      </c>
      <c r="C2132" s="269" t="s">
        <v>1537</v>
      </c>
      <c r="D2132" s="269" t="s">
        <v>332</v>
      </c>
      <c r="E2132" s="269" t="s">
        <v>260</v>
      </c>
      <c r="F2132" s="270">
        <v>35950</v>
      </c>
      <c r="G2132" s="267" t="s">
        <v>549</v>
      </c>
      <c r="H2132" s="263" t="s">
        <v>562</v>
      </c>
      <c r="I2132" s="260" t="s">
        <v>711</v>
      </c>
    </row>
    <row r="2133" spans="1:9" ht="18.75">
      <c r="A2133" s="262">
        <v>812350</v>
      </c>
      <c r="B2133" s="263" t="s">
        <v>3922</v>
      </c>
      <c r="C2133" s="263" t="s">
        <v>136</v>
      </c>
      <c r="D2133" s="263" t="s">
        <v>373</v>
      </c>
      <c r="E2133" s="263" t="s">
        <v>260</v>
      </c>
      <c r="F2133" s="270">
        <v>34074</v>
      </c>
      <c r="G2133" s="263" t="s">
        <v>549</v>
      </c>
      <c r="H2133" s="263" t="s">
        <v>562</v>
      </c>
      <c r="I2133" s="260" t="s">
        <v>711</v>
      </c>
    </row>
    <row r="2134" spans="1:9" ht="18.75">
      <c r="A2134" s="263">
        <v>812351</v>
      </c>
      <c r="B2134" s="263" t="s">
        <v>3923</v>
      </c>
      <c r="C2134" s="268" t="s">
        <v>3924</v>
      </c>
      <c r="D2134" s="268" t="s">
        <v>1972</v>
      </c>
      <c r="E2134" s="268" t="s">
        <v>260</v>
      </c>
      <c r="F2134" s="270">
        <v>34083</v>
      </c>
      <c r="G2134" s="267" t="s">
        <v>549</v>
      </c>
      <c r="H2134" s="263" t="s">
        <v>562</v>
      </c>
      <c r="I2134" s="260" t="s">
        <v>711</v>
      </c>
    </row>
    <row r="2135" spans="1:9" ht="18.75">
      <c r="A2135" s="269">
        <v>812352</v>
      </c>
      <c r="B2135" s="263" t="s">
        <v>3925</v>
      </c>
      <c r="C2135" s="269" t="s">
        <v>168</v>
      </c>
      <c r="D2135" s="269" t="s">
        <v>991</v>
      </c>
      <c r="E2135" s="269" t="s">
        <v>260</v>
      </c>
      <c r="F2135" s="270">
        <v>35520</v>
      </c>
      <c r="G2135" s="267" t="s">
        <v>549</v>
      </c>
      <c r="H2135" s="263" t="s">
        <v>562</v>
      </c>
      <c r="I2135" s="260" t="s">
        <v>711</v>
      </c>
    </row>
    <row r="2136" spans="1:9" ht="18.75">
      <c r="A2136" s="263">
        <v>812353</v>
      </c>
      <c r="B2136" s="263" t="s">
        <v>3926</v>
      </c>
      <c r="C2136" s="268" t="s">
        <v>119</v>
      </c>
      <c r="D2136" s="268" t="s">
        <v>338</v>
      </c>
      <c r="E2136" s="268" t="s">
        <v>260</v>
      </c>
      <c r="F2136" s="270">
        <v>35125</v>
      </c>
      <c r="G2136" s="266" t="s">
        <v>5831</v>
      </c>
      <c r="H2136" s="263" t="s">
        <v>562</v>
      </c>
      <c r="I2136" s="260" t="s">
        <v>711</v>
      </c>
    </row>
    <row r="2137" spans="1:9" ht="18.75">
      <c r="A2137" s="269">
        <v>812354</v>
      </c>
      <c r="B2137" s="263" t="s">
        <v>3927</v>
      </c>
      <c r="C2137" s="269" t="s">
        <v>737</v>
      </c>
      <c r="D2137" s="269" t="s">
        <v>1339</v>
      </c>
      <c r="E2137" s="269" t="s">
        <v>260</v>
      </c>
      <c r="F2137" s="270">
        <v>36217</v>
      </c>
      <c r="G2137" s="267" t="s">
        <v>549</v>
      </c>
      <c r="H2137" s="263" t="s">
        <v>562</v>
      </c>
      <c r="I2137" s="260" t="s">
        <v>711</v>
      </c>
    </row>
    <row r="2138" spans="1:9" ht="18.75">
      <c r="A2138" s="262">
        <v>812355</v>
      </c>
      <c r="B2138" s="263" t="s">
        <v>3928</v>
      </c>
      <c r="C2138" s="263" t="s">
        <v>106</v>
      </c>
      <c r="D2138" s="263" t="s">
        <v>469</v>
      </c>
      <c r="E2138" s="263" t="s">
        <v>260</v>
      </c>
      <c r="F2138" s="270">
        <v>34744</v>
      </c>
      <c r="G2138" s="263" t="s">
        <v>5832</v>
      </c>
      <c r="H2138" s="263" t="s">
        <v>562</v>
      </c>
      <c r="I2138" s="260" t="s">
        <v>711</v>
      </c>
    </row>
    <row r="2139" spans="1:9" ht="18.75">
      <c r="A2139" s="269">
        <v>812356</v>
      </c>
      <c r="B2139" s="263" t="s">
        <v>3929</v>
      </c>
      <c r="C2139" s="269" t="s">
        <v>3930</v>
      </c>
      <c r="D2139" s="269" t="s">
        <v>1777</v>
      </c>
      <c r="E2139" s="269" t="s">
        <v>260</v>
      </c>
      <c r="F2139" s="270">
        <v>31910</v>
      </c>
      <c r="G2139" s="267" t="s">
        <v>549</v>
      </c>
      <c r="H2139" s="263" t="s">
        <v>562</v>
      </c>
      <c r="I2139" s="260" t="s">
        <v>711</v>
      </c>
    </row>
    <row r="2140" spans="1:9" ht="18.75">
      <c r="A2140" s="263">
        <v>812357</v>
      </c>
      <c r="B2140" s="263" t="s">
        <v>3931</v>
      </c>
      <c r="C2140" s="268" t="s">
        <v>112</v>
      </c>
      <c r="D2140" s="268" t="s">
        <v>428</v>
      </c>
      <c r="E2140" s="268" t="s">
        <v>259</v>
      </c>
      <c r="F2140" s="270">
        <v>35534</v>
      </c>
      <c r="G2140" s="263" t="s">
        <v>549</v>
      </c>
      <c r="H2140" s="268" t="s">
        <v>6021</v>
      </c>
      <c r="I2140" s="260" t="s">
        <v>711</v>
      </c>
    </row>
    <row r="2141" spans="1:9" ht="37.5">
      <c r="A2141" s="262">
        <v>812358</v>
      </c>
      <c r="B2141" s="263" t="s">
        <v>3932</v>
      </c>
      <c r="C2141" s="263" t="s">
        <v>140</v>
      </c>
      <c r="D2141" s="263" t="s">
        <v>1281</v>
      </c>
      <c r="E2141" s="263" t="s">
        <v>260</v>
      </c>
      <c r="F2141" s="270">
        <v>35986</v>
      </c>
      <c r="G2141" s="263" t="s">
        <v>549</v>
      </c>
      <c r="H2141" s="268" t="s">
        <v>673</v>
      </c>
      <c r="I2141" s="260" t="s">
        <v>711</v>
      </c>
    </row>
    <row r="2142" spans="1:9" ht="18.75">
      <c r="A2142" s="269">
        <v>812359</v>
      </c>
      <c r="B2142" s="263" t="s">
        <v>3933</v>
      </c>
      <c r="C2142" s="269" t="s">
        <v>3934</v>
      </c>
      <c r="D2142" s="269" t="s">
        <v>2098</v>
      </c>
      <c r="E2142" s="269" t="s">
        <v>260</v>
      </c>
      <c r="F2142" s="270">
        <v>35206</v>
      </c>
      <c r="G2142" s="267" t="s">
        <v>5208</v>
      </c>
      <c r="H2142" s="263" t="s">
        <v>562</v>
      </c>
      <c r="I2142" s="260" t="s">
        <v>711</v>
      </c>
    </row>
    <row r="2143" spans="1:9" ht="18.75">
      <c r="A2143" s="269">
        <v>812360</v>
      </c>
      <c r="B2143" s="263" t="s">
        <v>3935</v>
      </c>
      <c r="C2143" s="269" t="s">
        <v>79</v>
      </c>
      <c r="D2143" s="269" t="s">
        <v>353</v>
      </c>
      <c r="E2143" s="269" t="s">
        <v>260</v>
      </c>
      <c r="F2143" s="270">
        <v>34515</v>
      </c>
      <c r="G2143" s="267" t="s">
        <v>613</v>
      </c>
      <c r="H2143" s="263" t="s">
        <v>562</v>
      </c>
      <c r="I2143" s="260" t="s">
        <v>711</v>
      </c>
    </row>
    <row r="2144" spans="1:9" ht="18.75">
      <c r="A2144" s="263">
        <v>812361</v>
      </c>
      <c r="B2144" s="263" t="s">
        <v>3936</v>
      </c>
      <c r="C2144" s="268" t="s">
        <v>819</v>
      </c>
      <c r="D2144" s="268" t="s">
        <v>337</v>
      </c>
      <c r="E2144" s="268" t="s">
        <v>260</v>
      </c>
      <c r="F2144" s="270">
        <v>35278</v>
      </c>
      <c r="G2144" s="263" t="s">
        <v>549</v>
      </c>
      <c r="H2144" s="263" t="s">
        <v>562</v>
      </c>
      <c r="I2144" s="260" t="s">
        <v>711</v>
      </c>
    </row>
    <row r="2145" spans="1:21" ht="18.75">
      <c r="A2145" s="263">
        <v>812362</v>
      </c>
      <c r="B2145" s="263" t="s">
        <v>3937</v>
      </c>
      <c r="C2145" s="268" t="s">
        <v>19</v>
      </c>
      <c r="D2145" s="268" t="s">
        <v>383</v>
      </c>
      <c r="E2145" s="268" t="s">
        <v>260</v>
      </c>
      <c r="F2145" s="270">
        <v>28068</v>
      </c>
      <c r="G2145" s="266" t="s">
        <v>5833</v>
      </c>
      <c r="H2145" s="263" t="s">
        <v>562</v>
      </c>
      <c r="I2145" s="260" t="s">
        <v>711</v>
      </c>
      <c r="S2145" s="260">
        <v>786</v>
      </c>
      <c r="T2145" s="261">
        <v>43879</v>
      </c>
      <c r="U2145" s="260">
        <v>20000</v>
      </c>
    </row>
    <row r="2146" spans="1:21" ht="18.75">
      <c r="A2146" s="269">
        <v>812363</v>
      </c>
      <c r="B2146" s="263" t="s">
        <v>3938</v>
      </c>
      <c r="C2146" s="269" t="s">
        <v>79</v>
      </c>
      <c r="D2146" s="269" t="s">
        <v>3939</v>
      </c>
      <c r="E2146" s="269" t="s">
        <v>260</v>
      </c>
      <c r="F2146" s="270">
        <v>34449</v>
      </c>
      <c r="G2146" s="267" t="s">
        <v>5834</v>
      </c>
      <c r="H2146" s="263" t="s">
        <v>562</v>
      </c>
      <c r="I2146" s="260" t="s">
        <v>711</v>
      </c>
    </row>
    <row r="2147" spans="1:21" ht="18.75">
      <c r="A2147" s="262">
        <v>812364</v>
      </c>
      <c r="B2147" s="263" t="s">
        <v>3940</v>
      </c>
      <c r="C2147" s="263" t="s">
        <v>78</v>
      </c>
      <c r="D2147" s="263" t="s">
        <v>333</v>
      </c>
      <c r="E2147" s="263" t="s">
        <v>260</v>
      </c>
      <c r="F2147" s="270">
        <v>32425</v>
      </c>
      <c r="G2147" s="263" t="s">
        <v>5448</v>
      </c>
      <c r="H2147" s="263" t="s">
        <v>562</v>
      </c>
      <c r="I2147" s="260" t="s">
        <v>711</v>
      </c>
    </row>
    <row r="2148" spans="1:21" ht="18.75">
      <c r="A2148" s="263">
        <v>812365</v>
      </c>
      <c r="B2148" s="263" t="s">
        <v>3941</v>
      </c>
      <c r="C2148" s="268" t="s">
        <v>168</v>
      </c>
      <c r="D2148" s="268" t="s">
        <v>381</v>
      </c>
      <c r="E2148" s="268" t="s">
        <v>260</v>
      </c>
      <c r="F2148" s="270">
        <v>35435</v>
      </c>
      <c r="G2148" s="266" t="s">
        <v>549</v>
      </c>
      <c r="H2148" s="263" t="s">
        <v>562</v>
      </c>
      <c r="I2148" s="260" t="s">
        <v>711</v>
      </c>
    </row>
    <row r="2149" spans="1:21" ht="37.5">
      <c r="A2149" s="262">
        <v>812366</v>
      </c>
      <c r="B2149" s="263" t="s">
        <v>3942</v>
      </c>
      <c r="C2149" s="263" t="s">
        <v>81</v>
      </c>
      <c r="D2149" s="263" t="s">
        <v>3943</v>
      </c>
      <c r="E2149" s="263" t="s">
        <v>260</v>
      </c>
      <c r="F2149" s="270">
        <v>30318</v>
      </c>
      <c r="G2149" s="263" t="s">
        <v>661</v>
      </c>
      <c r="H2149" s="268" t="s">
        <v>673</v>
      </c>
      <c r="I2149" s="260" t="s">
        <v>711</v>
      </c>
    </row>
    <row r="2150" spans="1:21" ht="18.75">
      <c r="A2150" s="263">
        <v>812367</v>
      </c>
      <c r="B2150" s="263" t="s">
        <v>3944</v>
      </c>
      <c r="C2150" s="268" t="s">
        <v>184</v>
      </c>
      <c r="D2150" s="266" t="s">
        <v>409</v>
      </c>
      <c r="E2150" s="268" t="s">
        <v>259</v>
      </c>
      <c r="F2150" s="270">
        <v>35067</v>
      </c>
      <c r="G2150" s="266" t="s">
        <v>5220</v>
      </c>
      <c r="H2150" s="263" t="s">
        <v>562</v>
      </c>
      <c r="I2150" s="260" t="s">
        <v>711</v>
      </c>
    </row>
    <row r="2151" spans="1:21" ht="18.75">
      <c r="A2151" s="263">
        <v>812368</v>
      </c>
      <c r="B2151" s="263" t="s">
        <v>3945</v>
      </c>
      <c r="C2151" s="268" t="s">
        <v>103</v>
      </c>
      <c r="D2151" s="268" t="s">
        <v>1742</v>
      </c>
      <c r="E2151" s="268" t="s">
        <v>260</v>
      </c>
      <c r="F2151" s="270">
        <v>35087</v>
      </c>
      <c r="G2151" s="263" t="s">
        <v>5417</v>
      </c>
      <c r="H2151" s="263" t="s">
        <v>562</v>
      </c>
      <c r="I2151" s="260" t="s">
        <v>711</v>
      </c>
    </row>
    <row r="2152" spans="1:21" ht="18.75">
      <c r="A2152" s="262">
        <v>812369</v>
      </c>
      <c r="B2152" s="263" t="s">
        <v>3946</v>
      </c>
      <c r="C2152" s="263" t="s">
        <v>94</v>
      </c>
      <c r="D2152" s="263" t="s">
        <v>889</v>
      </c>
      <c r="E2152" s="263" t="s">
        <v>260</v>
      </c>
      <c r="F2152" s="270">
        <v>29753</v>
      </c>
      <c r="G2152" s="263" t="s">
        <v>5417</v>
      </c>
      <c r="H2152" s="263" t="s">
        <v>562</v>
      </c>
      <c r="I2152" s="260" t="s">
        <v>711</v>
      </c>
    </row>
    <row r="2153" spans="1:21" ht="18.75">
      <c r="A2153" s="263">
        <v>812370</v>
      </c>
      <c r="B2153" s="263" t="s">
        <v>3947</v>
      </c>
      <c r="C2153" s="268" t="s">
        <v>3948</v>
      </c>
      <c r="D2153" s="268" t="s">
        <v>328</v>
      </c>
      <c r="E2153" s="268" t="s">
        <v>260</v>
      </c>
      <c r="F2153" s="270">
        <v>36080</v>
      </c>
      <c r="G2153" s="263" t="s">
        <v>549</v>
      </c>
      <c r="H2153" s="263" t="s">
        <v>562</v>
      </c>
      <c r="I2153" s="260" t="s">
        <v>711</v>
      </c>
    </row>
    <row r="2154" spans="1:21" ht="18.75">
      <c r="A2154" s="269">
        <v>812371</v>
      </c>
      <c r="B2154" s="263" t="s">
        <v>3949</v>
      </c>
      <c r="C2154" s="269" t="s">
        <v>3950</v>
      </c>
      <c r="D2154" s="269" t="s">
        <v>796</v>
      </c>
      <c r="E2154" s="269" t="s">
        <v>260</v>
      </c>
      <c r="F2154" s="270" t="s">
        <v>5835</v>
      </c>
      <c r="G2154" s="267" t="s">
        <v>637</v>
      </c>
      <c r="H2154" s="263" t="s">
        <v>562</v>
      </c>
      <c r="I2154" s="260" t="s">
        <v>711</v>
      </c>
    </row>
    <row r="2155" spans="1:21" ht="37.5">
      <c r="A2155" s="269">
        <v>812372</v>
      </c>
      <c r="B2155" s="263" t="s">
        <v>3951</v>
      </c>
      <c r="C2155" s="269" t="s">
        <v>834</v>
      </c>
      <c r="D2155" s="269" t="s">
        <v>992</v>
      </c>
      <c r="E2155" s="269" t="s">
        <v>260</v>
      </c>
      <c r="F2155" s="270">
        <v>31383</v>
      </c>
      <c r="G2155" s="267" t="s">
        <v>549</v>
      </c>
      <c r="H2155" s="268" t="s">
        <v>673</v>
      </c>
      <c r="I2155" s="260" t="s">
        <v>711</v>
      </c>
    </row>
    <row r="2156" spans="1:21" ht="18.75">
      <c r="A2156" s="263">
        <v>812373</v>
      </c>
      <c r="B2156" s="263" t="s">
        <v>3952</v>
      </c>
      <c r="C2156" s="268" t="s">
        <v>74</v>
      </c>
      <c r="D2156" s="268" t="s">
        <v>378</v>
      </c>
      <c r="E2156" s="268" t="s">
        <v>260</v>
      </c>
      <c r="F2156" s="270">
        <v>35572</v>
      </c>
      <c r="G2156" s="263" t="s">
        <v>549</v>
      </c>
      <c r="H2156" s="263" t="s">
        <v>562</v>
      </c>
      <c r="I2156" s="260" t="s">
        <v>711</v>
      </c>
    </row>
    <row r="2157" spans="1:21" ht="18.75">
      <c r="A2157" s="269">
        <v>812374</v>
      </c>
      <c r="B2157" s="263" t="s">
        <v>3953</v>
      </c>
      <c r="C2157" s="269" t="s">
        <v>180</v>
      </c>
      <c r="D2157" s="269" t="s">
        <v>333</v>
      </c>
      <c r="E2157" s="269" t="s">
        <v>260</v>
      </c>
      <c r="F2157" s="270" t="s">
        <v>5836</v>
      </c>
      <c r="G2157" s="267" t="s">
        <v>613</v>
      </c>
      <c r="H2157" s="263" t="s">
        <v>562</v>
      </c>
      <c r="I2157" s="260" t="s">
        <v>711</v>
      </c>
    </row>
    <row r="2158" spans="1:21" ht="18.75">
      <c r="A2158" s="262">
        <v>812375</v>
      </c>
      <c r="B2158" s="263" t="s">
        <v>3954</v>
      </c>
      <c r="C2158" s="263" t="s">
        <v>120</v>
      </c>
      <c r="D2158" s="263" t="s">
        <v>3955</v>
      </c>
      <c r="E2158" s="263" t="s">
        <v>260</v>
      </c>
      <c r="F2158" s="270">
        <v>35074</v>
      </c>
      <c r="G2158" s="263" t="s">
        <v>549</v>
      </c>
      <c r="H2158" s="263" t="s">
        <v>562</v>
      </c>
      <c r="I2158" s="260" t="s">
        <v>711</v>
      </c>
    </row>
    <row r="2159" spans="1:21" ht="18.75">
      <c r="A2159" s="263">
        <v>812376</v>
      </c>
      <c r="B2159" s="263" t="s">
        <v>3956</v>
      </c>
      <c r="C2159" s="271" t="s">
        <v>76</v>
      </c>
      <c r="D2159" s="271" t="s">
        <v>333</v>
      </c>
      <c r="E2159" s="263" t="s">
        <v>259</v>
      </c>
      <c r="F2159" s="270">
        <v>35902</v>
      </c>
      <c r="G2159" s="263" t="s">
        <v>549</v>
      </c>
      <c r="H2159" s="263" t="s">
        <v>562</v>
      </c>
      <c r="I2159" s="260" t="s">
        <v>711</v>
      </c>
    </row>
    <row r="2160" spans="1:21" ht="18.75">
      <c r="A2160" s="269">
        <v>812377</v>
      </c>
      <c r="B2160" s="263" t="s">
        <v>3957</v>
      </c>
      <c r="C2160" s="269" t="s">
        <v>191</v>
      </c>
      <c r="D2160" s="269" t="s">
        <v>3382</v>
      </c>
      <c r="E2160" s="269" t="s">
        <v>259</v>
      </c>
      <c r="F2160" s="270">
        <v>33685</v>
      </c>
      <c r="G2160" s="267" t="s">
        <v>5751</v>
      </c>
      <c r="H2160" s="263" t="s">
        <v>562</v>
      </c>
      <c r="I2160" s="260" t="s">
        <v>711</v>
      </c>
    </row>
    <row r="2161" spans="1:9" ht="18.75">
      <c r="A2161" s="262">
        <v>812378</v>
      </c>
      <c r="B2161" s="263" t="s">
        <v>3958</v>
      </c>
      <c r="C2161" s="263" t="s">
        <v>101</v>
      </c>
      <c r="D2161" s="263" t="s">
        <v>815</v>
      </c>
      <c r="E2161" s="263" t="s">
        <v>259</v>
      </c>
      <c r="F2161" s="270">
        <v>34638</v>
      </c>
      <c r="G2161" s="263" t="s">
        <v>5837</v>
      </c>
      <c r="H2161" s="263" t="s">
        <v>562</v>
      </c>
      <c r="I2161" s="260" t="s">
        <v>711</v>
      </c>
    </row>
    <row r="2162" spans="1:9" ht="18.75">
      <c r="A2162" s="262">
        <v>812379</v>
      </c>
      <c r="B2162" s="263" t="s">
        <v>3959</v>
      </c>
      <c r="C2162" s="263" t="s">
        <v>110</v>
      </c>
      <c r="D2162" s="263" t="s">
        <v>732</v>
      </c>
      <c r="E2162" s="263" t="s">
        <v>259</v>
      </c>
      <c r="F2162" s="270">
        <v>31601</v>
      </c>
      <c r="G2162" s="263" t="s">
        <v>549</v>
      </c>
      <c r="H2162" s="263" t="s">
        <v>562</v>
      </c>
      <c r="I2162" s="260" t="s">
        <v>711</v>
      </c>
    </row>
    <row r="2163" spans="1:9" ht="18.75">
      <c r="A2163" s="269">
        <v>812380</v>
      </c>
      <c r="B2163" s="263" t="s">
        <v>3960</v>
      </c>
      <c r="C2163" s="269" t="s">
        <v>3961</v>
      </c>
      <c r="D2163" s="269" t="s">
        <v>364</v>
      </c>
      <c r="E2163" s="269" t="s">
        <v>259</v>
      </c>
      <c r="F2163" s="270">
        <v>28135</v>
      </c>
      <c r="G2163" s="267" t="s">
        <v>652</v>
      </c>
      <c r="H2163" s="263" t="s">
        <v>562</v>
      </c>
      <c r="I2163" s="260" t="s">
        <v>711</v>
      </c>
    </row>
    <row r="2164" spans="1:9" ht="18.75">
      <c r="A2164" s="262">
        <v>812381</v>
      </c>
      <c r="B2164" s="263" t="s">
        <v>3962</v>
      </c>
      <c r="C2164" s="263" t="s">
        <v>74</v>
      </c>
      <c r="D2164" s="263" t="s">
        <v>3963</v>
      </c>
      <c r="E2164" s="263" t="s">
        <v>259</v>
      </c>
      <c r="F2164" s="270">
        <v>29753</v>
      </c>
      <c r="G2164" s="263" t="s">
        <v>549</v>
      </c>
      <c r="H2164" s="263" t="s">
        <v>562</v>
      </c>
      <c r="I2164" s="260" t="s">
        <v>711</v>
      </c>
    </row>
    <row r="2165" spans="1:9" ht="18.75">
      <c r="A2165" s="263">
        <v>812384</v>
      </c>
      <c r="B2165" s="263" t="s">
        <v>3964</v>
      </c>
      <c r="C2165" s="268" t="s">
        <v>145</v>
      </c>
      <c r="D2165" s="268" t="s">
        <v>416</v>
      </c>
      <c r="E2165" s="268" t="s">
        <v>259</v>
      </c>
      <c r="F2165" s="270">
        <v>31049</v>
      </c>
      <c r="G2165" s="263" t="s">
        <v>569</v>
      </c>
      <c r="H2165" s="263" t="s">
        <v>562</v>
      </c>
      <c r="I2165" s="260" t="s">
        <v>711</v>
      </c>
    </row>
    <row r="2166" spans="1:9" ht="18.75">
      <c r="A2166" s="263">
        <v>812385</v>
      </c>
      <c r="B2166" s="263" t="s">
        <v>3965</v>
      </c>
      <c r="C2166" s="268" t="s">
        <v>145</v>
      </c>
      <c r="D2166" s="266" t="s">
        <v>330</v>
      </c>
      <c r="E2166" s="268" t="s">
        <v>259</v>
      </c>
      <c r="F2166" s="270">
        <v>35321</v>
      </c>
      <c r="G2166" s="263" t="s">
        <v>549</v>
      </c>
      <c r="H2166" s="263" t="s">
        <v>562</v>
      </c>
      <c r="I2166" s="260" t="s">
        <v>711</v>
      </c>
    </row>
    <row r="2167" spans="1:9" ht="18.75">
      <c r="A2167" s="263">
        <v>812386</v>
      </c>
      <c r="B2167" s="263" t="s">
        <v>3966</v>
      </c>
      <c r="C2167" s="271" t="s">
        <v>219</v>
      </c>
      <c r="D2167" s="271" t="s">
        <v>3967</v>
      </c>
      <c r="E2167" s="263" t="s">
        <v>260</v>
      </c>
      <c r="F2167" s="270">
        <v>29073</v>
      </c>
      <c r="G2167" s="263" t="s">
        <v>5838</v>
      </c>
      <c r="H2167" s="263" t="s">
        <v>562</v>
      </c>
      <c r="I2167" s="260" t="s">
        <v>711</v>
      </c>
    </row>
    <row r="2168" spans="1:9" ht="18.75">
      <c r="A2168" s="269">
        <v>812387</v>
      </c>
      <c r="B2168" s="263" t="s">
        <v>3968</v>
      </c>
      <c r="C2168" s="269" t="s">
        <v>83</v>
      </c>
      <c r="D2168" s="269" t="s">
        <v>394</v>
      </c>
      <c r="E2168" s="269" t="s">
        <v>260</v>
      </c>
      <c r="F2168" s="270">
        <v>28842</v>
      </c>
      <c r="G2168" s="267" t="s">
        <v>549</v>
      </c>
      <c r="H2168" s="263" t="s">
        <v>562</v>
      </c>
      <c r="I2168" s="260" t="s">
        <v>711</v>
      </c>
    </row>
    <row r="2169" spans="1:9" ht="18.75">
      <c r="A2169" s="263">
        <v>812388</v>
      </c>
      <c r="B2169" s="263" t="s">
        <v>3969</v>
      </c>
      <c r="C2169" s="268" t="s">
        <v>81</v>
      </c>
      <c r="D2169" s="268" t="s">
        <v>950</v>
      </c>
      <c r="E2169" s="268" t="s">
        <v>259</v>
      </c>
      <c r="F2169" s="270">
        <v>31778</v>
      </c>
      <c r="G2169" s="263" t="s">
        <v>560</v>
      </c>
      <c r="H2169" s="263" t="s">
        <v>562</v>
      </c>
      <c r="I2169" s="260" t="s">
        <v>711</v>
      </c>
    </row>
    <row r="2170" spans="1:9" ht="18.75">
      <c r="A2170" s="262">
        <v>812389</v>
      </c>
      <c r="B2170" s="263" t="s">
        <v>3970</v>
      </c>
      <c r="C2170" s="263" t="s">
        <v>700</v>
      </c>
      <c r="D2170" s="263" t="s">
        <v>3971</v>
      </c>
      <c r="E2170" s="263" t="s">
        <v>259</v>
      </c>
      <c r="F2170" s="270">
        <v>32162</v>
      </c>
      <c r="G2170" s="263" t="s">
        <v>5839</v>
      </c>
      <c r="H2170" s="263" t="s">
        <v>562</v>
      </c>
      <c r="I2170" s="260" t="s">
        <v>711</v>
      </c>
    </row>
    <row r="2171" spans="1:9" ht="18.75">
      <c r="A2171" s="263">
        <v>812390</v>
      </c>
      <c r="B2171" s="263" t="s">
        <v>3972</v>
      </c>
      <c r="C2171" s="268" t="s">
        <v>74</v>
      </c>
      <c r="D2171" s="268" t="s">
        <v>338</v>
      </c>
      <c r="E2171" s="268" t="s">
        <v>259</v>
      </c>
      <c r="F2171" s="270">
        <v>34354</v>
      </c>
      <c r="G2171" s="267" t="s">
        <v>5428</v>
      </c>
      <c r="H2171" s="263" t="s">
        <v>562</v>
      </c>
      <c r="I2171" s="260" t="s">
        <v>711</v>
      </c>
    </row>
    <row r="2172" spans="1:9" ht="18.75">
      <c r="A2172" s="262">
        <v>812391</v>
      </c>
      <c r="B2172" s="263" t="s">
        <v>3973</v>
      </c>
      <c r="C2172" s="263" t="s">
        <v>79</v>
      </c>
      <c r="D2172" s="263" t="s">
        <v>3974</v>
      </c>
      <c r="E2172" s="263" t="s">
        <v>260</v>
      </c>
      <c r="F2172" s="270">
        <v>32245</v>
      </c>
      <c r="G2172" s="263" t="s">
        <v>643</v>
      </c>
      <c r="H2172" s="263" t="s">
        <v>562</v>
      </c>
      <c r="I2172" s="260" t="s">
        <v>711</v>
      </c>
    </row>
    <row r="2173" spans="1:9" ht="18.75">
      <c r="A2173" s="269">
        <v>812392</v>
      </c>
      <c r="B2173" s="263" t="s">
        <v>3975</v>
      </c>
      <c r="C2173" s="269" t="s">
        <v>79</v>
      </c>
      <c r="D2173" s="269" t="s">
        <v>369</v>
      </c>
      <c r="E2173" s="269" t="s">
        <v>260</v>
      </c>
      <c r="F2173" s="270">
        <v>31999</v>
      </c>
      <c r="G2173" s="267" t="s">
        <v>549</v>
      </c>
      <c r="H2173" s="263" t="s">
        <v>562</v>
      </c>
      <c r="I2173" s="260" t="s">
        <v>711</v>
      </c>
    </row>
    <row r="2174" spans="1:9" ht="18.75">
      <c r="A2174" s="262">
        <v>812393</v>
      </c>
      <c r="B2174" s="263" t="s">
        <v>3976</v>
      </c>
      <c r="C2174" s="263" t="s">
        <v>1683</v>
      </c>
      <c r="D2174" s="263" t="s">
        <v>343</v>
      </c>
      <c r="E2174" s="263" t="s">
        <v>260</v>
      </c>
      <c r="F2174" s="270">
        <v>31916</v>
      </c>
      <c r="G2174" s="263" t="s">
        <v>5838</v>
      </c>
      <c r="H2174" s="263" t="s">
        <v>562</v>
      </c>
      <c r="I2174" s="260" t="s">
        <v>711</v>
      </c>
    </row>
    <row r="2175" spans="1:9" ht="18.75">
      <c r="A2175" s="263">
        <v>812394</v>
      </c>
      <c r="B2175" s="263" t="s">
        <v>3977</v>
      </c>
      <c r="C2175" s="268" t="s">
        <v>1000</v>
      </c>
      <c r="D2175" s="268" t="s">
        <v>3618</v>
      </c>
      <c r="E2175" s="268" t="s">
        <v>259</v>
      </c>
      <c r="F2175" s="270">
        <v>37102</v>
      </c>
      <c r="G2175" s="266" t="s">
        <v>549</v>
      </c>
      <c r="H2175" s="263" t="s">
        <v>562</v>
      </c>
      <c r="I2175" s="260" t="s">
        <v>711</v>
      </c>
    </row>
    <row r="2176" spans="1:9" ht="18.75">
      <c r="A2176" s="262">
        <v>812395</v>
      </c>
      <c r="B2176" s="263" t="s">
        <v>3978</v>
      </c>
      <c r="C2176" s="263" t="s">
        <v>3543</v>
      </c>
      <c r="D2176" s="263" t="s">
        <v>3979</v>
      </c>
      <c r="E2176" s="263" t="s">
        <v>260</v>
      </c>
      <c r="F2176" s="270">
        <v>29045</v>
      </c>
      <c r="G2176" s="266" t="s">
        <v>559</v>
      </c>
      <c r="H2176" s="263" t="s">
        <v>562</v>
      </c>
      <c r="I2176" s="260" t="s">
        <v>711</v>
      </c>
    </row>
    <row r="2177" spans="1:9" ht="18.75">
      <c r="A2177" s="263">
        <v>812396</v>
      </c>
      <c r="B2177" s="263" t="s">
        <v>3980</v>
      </c>
      <c r="C2177" s="268" t="s">
        <v>77</v>
      </c>
      <c r="D2177" s="268" t="s">
        <v>472</v>
      </c>
      <c r="E2177" s="268" t="s">
        <v>260</v>
      </c>
      <c r="F2177" s="270">
        <v>35799</v>
      </c>
      <c r="G2177" s="266" t="s">
        <v>549</v>
      </c>
      <c r="H2177" s="263" t="s">
        <v>562</v>
      </c>
      <c r="I2177" s="260" t="s">
        <v>711</v>
      </c>
    </row>
    <row r="2178" spans="1:9" ht="18.75">
      <c r="A2178" s="262">
        <v>812397</v>
      </c>
      <c r="B2178" s="263" t="s">
        <v>3981</v>
      </c>
      <c r="C2178" s="263" t="s">
        <v>380</v>
      </c>
      <c r="D2178" s="263" t="s">
        <v>426</v>
      </c>
      <c r="E2178" s="263" t="s">
        <v>260</v>
      </c>
      <c r="F2178" s="270">
        <v>34700</v>
      </c>
      <c r="G2178" s="263" t="s">
        <v>612</v>
      </c>
      <c r="H2178" s="263" t="s">
        <v>562</v>
      </c>
      <c r="I2178" s="260" t="s">
        <v>711</v>
      </c>
    </row>
    <row r="2179" spans="1:9" ht="18.75">
      <c r="A2179" s="262">
        <v>812398</v>
      </c>
      <c r="B2179" s="263" t="s">
        <v>3982</v>
      </c>
      <c r="C2179" s="263" t="s">
        <v>740</v>
      </c>
      <c r="D2179" s="263" t="s">
        <v>1441</v>
      </c>
      <c r="E2179" s="263" t="s">
        <v>260</v>
      </c>
      <c r="F2179" s="270">
        <v>34931</v>
      </c>
      <c r="G2179" s="263" t="s">
        <v>5840</v>
      </c>
      <c r="H2179" s="263" t="s">
        <v>562</v>
      </c>
      <c r="I2179" s="260" t="s">
        <v>711</v>
      </c>
    </row>
    <row r="2180" spans="1:9" ht="18.75">
      <c r="A2180" s="263">
        <v>812399</v>
      </c>
      <c r="B2180" s="263" t="s">
        <v>3983</v>
      </c>
      <c r="C2180" s="268" t="s">
        <v>3984</v>
      </c>
      <c r="D2180" s="268" t="s">
        <v>335</v>
      </c>
      <c r="E2180" s="268" t="s">
        <v>260</v>
      </c>
      <c r="F2180" s="270">
        <v>33123</v>
      </c>
      <c r="G2180" s="263" t="s">
        <v>5841</v>
      </c>
      <c r="H2180" s="263" t="s">
        <v>562</v>
      </c>
      <c r="I2180" s="260" t="s">
        <v>711</v>
      </c>
    </row>
    <row r="2181" spans="1:9" ht="18.75">
      <c r="A2181" s="262">
        <v>812400</v>
      </c>
      <c r="B2181" s="263" t="s">
        <v>3985</v>
      </c>
      <c r="C2181" s="263" t="s">
        <v>1253</v>
      </c>
      <c r="D2181" s="263" t="s">
        <v>3986</v>
      </c>
      <c r="E2181" s="263" t="s">
        <v>260</v>
      </c>
      <c r="F2181" s="270">
        <v>30399</v>
      </c>
      <c r="G2181" s="263" t="s">
        <v>5842</v>
      </c>
      <c r="H2181" s="263" t="s">
        <v>562</v>
      </c>
      <c r="I2181" s="260" t="s">
        <v>711</v>
      </c>
    </row>
    <row r="2182" spans="1:9" ht="18.75">
      <c r="A2182" s="269">
        <v>812401</v>
      </c>
      <c r="B2182" s="263" t="s">
        <v>3987</v>
      </c>
      <c r="C2182" s="269" t="s">
        <v>74</v>
      </c>
      <c r="D2182" s="269" t="s">
        <v>349</v>
      </c>
      <c r="E2182" s="269" t="s">
        <v>260</v>
      </c>
      <c r="F2182" s="270">
        <v>36175</v>
      </c>
      <c r="G2182" s="267" t="s">
        <v>5274</v>
      </c>
      <c r="H2182" s="263" t="s">
        <v>562</v>
      </c>
      <c r="I2182" s="260" t="s">
        <v>711</v>
      </c>
    </row>
    <row r="2183" spans="1:9" ht="18.75">
      <c r="A2183" s="262">
        <v>812402</v>
      </c>
      <c r="B2183" s="263" t="s">
        <v>3988</v>
      </c>
      <c r="C2183" s="263" t="s">
        <v>106</v>
      </c>
      <c r="D2183" s="263" t="s">
        <v>356</v>
      </c>
      <c r="E2183" s="263" t="s">
        <v>260</v>
      </c>
      <c r="F2183" s="270">
        <v>32520</v>
      </c>
      <c r="G2183" s="263" t="s">
        <v>549</v>
      </c>
      <c r="H2183" s="263" t="s">
        <v>562</v>
      </c>
      <c r="I2183" s="260" t="s">
        <v>711</v>
      </c>
    </row>
    <row r="2184" spans="1:9" ht="18.75">
      <c r="A2184" s="269">
        <v>812403</v>
      </c>
      <c r="B2184" s="263" t="s">
        <v>3989</v>
      </c>
      <c r="C2184" s="269" t="s">
        <v>118</v>
      </c>
      <c r="D2184" s="269" t="s">
        <v>904</v>
      </c>
      <c r="E2184" s="269" t="s">
        <v>260</v>
      </c>
      <c r="F2184" s="270">
        <v>33800</v>
      </c>
      <c r="G2184" s="267" t="s">
        <v>571</v>
      </c>
      <c r="H2184" s="263" t="s">
        <v>562</v>
      </c>
      <c r="I2184" s="260" t="s">
        <v>711</v>
      </c>
    </row>
    <row r="2185" spans="1:9" ht="18.75">
      <c r="A2185" s="269">
        <v>812404</v>
      </c>
      <c r="B2185" s="263" t="s">
        <v>3990</v>
      </c>
      <c r="C2185" s="269" t="s">
        <v>85</v>
      </c>
      <c r="D2185" s="269" t="s">
        <v>1596</v>
      </c>
      <c r="E2185" s="269" t="s">
        <v>259</v>
      </c>
      <c r="F2185" s="270">
        <v>31542</v>
      </c>
      <c r="G2185" s="267" t="s">
        <v>549</v>
      </c>
      <c r="H2185" s="263" t="s">
        <v>562</v>
      </c>
      <c r="I2185" s="260" t="s">
        <v>711</v>
      </c>
    </row>
    <row r="2186" spans="1:9" ht="18.75">
      <c r="A2186" s="262">
        <v>812405</v>
      </c>
      <c r="B2186" s="263" t="s">
        <v>3991</v>
      </c>
      <c r="C2186" s="263" t="s">
        <v>783</v>
      </c>
      <c r="D2186" s="263" t="s">
        <v>2086</v>
      </c>
      <c r="E2186" s="263" t="s">
        <v>259</v>
      </c>
      <c r="F2186" s="270">
        <v>35902</v>
      </c>
      <c r="G2186" s="263" t="s">
        <v>5843</v>
      </c>
      <c r="H2186" s="263" t="s">
        <v>562</v>
      </c>
      <c r="I2186" s="260" t="s">
        <v>711</v>
      </c>
    </row>
    <row r="2187" spans="1:9" ht="18.75">
      <c r="A2187" s="269">
        <v>812406</v>
      </c>
      <c r="B2187" s="263" t="s">
        <v>3992</v>
      </c>
      <c r="C2187" s="269" t="s">
        <v>181</v>
      </c>
      <c r="D2187" s="269" t="s">
        <v>341</v>
      </c>
      <c r="E2187" s="269" t="s">
        <v>260</v>
      </c>
      <c r="F2187" s="270">
        <v>31442</v>
      </c>
      <c r="G2187" s="267" t="s">
        <v>565</v>
      </c>
      <c r="H2187" s="263" t="s">
        <v>562</v>
      </c>
      <c r="I2187" s="260" t="s">
        <v>711</v>
      </c>
    </row>
    <row r="2188" spans="1:9" ht="18.75">
      <c r="A2188" s="263">
        <v>812407</v>
      </c>
      <c r="B2188" s="263" t="s">
        <v>3993</v>
      </c>
      <c r="C2188" s="268" t="s">
        <v>188</v>
      </c>
      <c r="D2188" s="268" t="s">
        <v>424</v>
      </c>
      <c r="E2188" s="268" t="s">
        <v>260</v>
      </c>
      <c r="F2188" s="270">
        <v>30860</v>
      </c>
      <c r="G2188" s="267" t="s">
        <v>5417</v>
      </c>
      <c r="H2188" s="263" t="s">
        <v>562</v>
      </c>
      <c r="I2188" s="260" t="s">
        <v>711</v>
      </c>
    </row>
    <row r="2189" spans="1:9" ht="18.75">
      <c r="A2189" s="262">
        <v>812408</v>
      </c>
      <c r="B2189" s="263" t="s">
        <v>3994</v>
      </c>
      <c r="C2189" s="263" t="s">
        <v>160</v>
      </c>
      <c r="D2189" s="263" t="s">
        <v>335</v>
      </c>
      <c r="E2189" s="263" t="s">
        <v>260</v>
      </c>
      <c r="F2189" s="270">
        <v>34060</v>
      </c>
      <c r="G2189" s="263" t="s">
        <v>549</v>
      </c>
      <c r="H2189" s="263" t="s">
        <v>562</v>
      </c>
      <c r="I2189" s="260" t="s">
        <v>711</v>
      </c>
    </row>
    <row r="2190" spans="1:9" ht="18.75">
      <c r="A2190" s="262">
        <v>812409</v>
      </c>
      <c r="B2190" s="263" t="s">
        <v>3995</v>
      </c>
      <c r="C2190" s="263" t="s">
        <v>91</v>
      </c>
      <c r="D2190" s="263" t="s">
        <v>1014</v>
      </c>
      <c r="E2190" s="263" t="s">
        <v>260</v>
      </c>
      <c r="F2190" s="270">
        <v>32956</v>
      </c>
      <c r="G2190" s="263" t="s">
        <v>573</v>
      </c>
      <c r="H2190" s="263" t="s">
        <v>562</v>
      </c>
      <c r="I2190" s="260" t="s">
        <v>711</v>
      </c>
    </row>
    <row r="2191" spans="1:9" ht="18.75">
      <c r="A2191" s="262">
        <v>812410</v>
      </c>
      <c r="B2191" s="263" t="s">
        <v>3996</v>
      </c>
      <c r="C2191" s="263" t="s">
        <v>783</v>
      </c>
      <c r="D2191" s="263" t="s">
        <v>338</v>
      </c>
      <c r="E2191" s="263" t="s">
        <v>260</v>
      </c>
      <c r="F2191" s="270">
        <v>33885</v>
      </c>
      <c r="G2191" s="263" t="s">
        <v>549</v>
      </c>
      <c r="H2191" s="263" t="s">
        <v>673</v>
      </c>
      <c r="I2191" s="260" t="s">
        <v>711</v>
      </c>
    </row>
    <row r="2192" spans="1:9" ht="18.75">
      <c r="A2192" s="262">
        <v>812411</v>
      </c>
      <c r="B2192" s="263" t="s">
        <v>3997</v>
      </c>
      <c r="C2192" s="263" t="s">
        <v>1457</v>
      </c>
      <c r="D2192" s="263" t="s">
        <v>341</v>
      </c>
      <c r="E2192" s="263" t="s">
        <v>259</v>
      </c>
      <c r="F2192" s="270">
        <v>35510</v>
      </c>
      <c r="G2192" s="263" t="s">
        <v>5426</v>
      </c>
      <c r="H2192" s="263" t="s">
        <v>562</v>
      </c>
      <c r="I2192" s="260" t="s">
        <v>711</v>
      </c>
    </row>
    <row r="2193" spans="1:21" ht="18.75">
      <c r="A2193" s="269">
        <v>812412</v>
      </c>
      <c r="B2193" s="263" t="s">
        <v>3998</v>
      </c>
      <c r="C2193" s="269" t="s">
        <v>79</v>
      </c>
      <c r="D2193" s="269" t="s">
        <v>348</v>
      </c>
      <c r="E2193" s="269" t="s">
        <v>259</v>
      </c>
      <c r="F2193" s="270">
        <v>32874</v>
      </c>
      <c r="G2193" s="267" t="s">
        <v>626</v>
      </c>
      <c r="H2193" s="263" t="s">
        <v>562</v>
      </c>
      <c r="I2193" s="260" t="s">
        <v>711</v>
      </c>
    </row>
    <row r="2194" spans="1:21" ht="18.75">
      <c r="A2194" s="269">
        <v>812413</v>
      </c>
      <c r="B2194" s="263" t="s">
        <v>3999</v>
      </c>
      <c r="C2194" s="269" t="s">
        <v>117</v>
      </c>
      <c r="D2194" s="269" t="s">
        <v>709</v>
      </c>
      <c r="E2194" s="269" t="s">
        <v>260</v>
      </c>
      <c r="F2194" s="270">
        <v>31794</v>
      </c>
      <c r="G2194" s="267" t="s">
        <v>549</v>
      </c>
      <c r="H2194" s="263" t="s">
        <v>562</v>
      </c>
      <c r="I2194" s="260" t="s">
        <v>711</v>
      </c>
    </row>
    <row r="2195" spans="1:21" ht="18.75">
      <c r="A2195" s="269">
        <v>812414</v>
      </c>
      <c r="B2195" s="263" t="s">
        <v>4000</v>
      </c>
      <c r="C2195" s="269" t="s">
        <v>198</v>
      </c>
      <c r="D2195" s="269" t="s">
        <v>1754</v>
      </c>
      <c r="E2195" s="269" t="s">
        <v>260</v>
      </c>
      <c r="F2195" s="270">
        <v>32887</v>
      </c>
      <c r="G2195" s="267" t="s">
        <v>549</v>
      </c>
      <c r="H2195" s="263" t="s">
        <v>562</v>
      </c>
      <c r="I2195" s="260" t="s">
        <v>711</v>
      </c>
    </row>
    <row r="2196" spans="1:21" ht="18.75">
      <c r="A2196" s="262">
        <v>812415</v>
      </c>
      <c r="B2196" s="263" t="s">
        <v>4001</v>
      </c>
      <c r="C2196" s="263" t="s">
        <v>783</v>
      </c>
      <c r="D2196" s="263" t="s">
        <v>358</v>
      </c>
      <c r="E2196" s="263" t="s">
        <v>260</v>
      </c>
      <c r="F2196" s="270">
        <v>34826</v>
      </c>
      <c r="G2196" s="263" t="s">
        <v>5292</v>
      </c>
      <c r="H2196" s="263" t="s">
        <v>562</v>
      </c>
      <c r="I2196" s="260" t="s">
        <v>711</v>
      </c>
    </row>
    <row r="2197" spans="1:21" ht="18.75">
      <c r="A2197" s="262">
        <v>812416</v>
      </c>
      <c r="B2197" s="263" t="s">
        <v>4002</v>
      </c>
      <c r="C2197" s="263" t="s">
        <v>81</v>
      </c>
      <c r="D2197" s="263" t="s">
        <v>350</v>
      </c>
      <c r="E2197" s="263" t="s">
        <v>260</v>
      </c>
      <c r="F2197" s="270">
        <v>36105</v>
      </c>
      <c r="G2197" s="263" t="s">
        <v>549</v>
      </c>
      <c r="H2197" s="263" t="s">
        <v>562</v>
      </c>
      <c r="I2197" s="260" t="s">
        <v>711</v>
      </c>
    </row>
    <row r="2198" spans="1:21" ht="18.75">
      <c r="A2198" s="269">
        <v>812417</v>
      </c>
      <c r="B2198" s="263" t="s">
        <v>4003</v>
      </c>
      <c r="C2198" s="269" t="s">
        <v>834</v>
      </c>
      <c r="D2198" s="269" t="s">
        <v>1302</v>
      </c>
      <c r="E2198" s="269" t="s">
        <v>260</v>
      </c>
      <c r="F2198" s="270" t="s">
        <v>5844</v>
      </c>
      <c r="G2198" s="267" t="s">
        <v>5346</v>
      </c>
      <c r="H2198" s="263" t="s">
        <v>562</v>
      </c>
      <c r="I2198" s="260" t="s">
        <v>711</v>
      </c>
    </row>
    <row r="2199" spans="1:21" ht="18.75">
      <c r="A2199" s="262">
        <v>812418</v>
      </c>
      <c r="B2199" s="263" t="s">
        <v>4004</v>
      </c>
      <c r="C2199" s="263" t="s">
        <v>4005</v>
      </c>
      <c r="D2199" s="263" t="s">
        <v>384</v>
      </c>
      <c r="E2199" s="263" t="s">
        <v>260</v>
      </c>
      <c r="F2199" s="270" t="s">
        <v>5845</v>
      </c>
      <c r="G2199" s="263" t="s">
        <v>661</v>
      </c>
      <c r="H2199" s="263" t="s">
        <v>562</v>
      </c>
      <c r="I2199" s="260" t="s">
        <v>711</v>
      </c>
    </row>
    <row r="2200" spans="1:21" ht="18.75">
      <c r="A2200" s="262">
        <v>812419</v>
      </c>
      <c r="B2200" s="263" t="s">
        <v>4006</v>
      </c>
      <c r="C2200" s="263" t="s">
        <v>2221</v>
      </c>
      <c r="D2200" s="263" t="s">
        <v>4007</v>
      </c>
      <c r="E2200" s="263" t="s">
        <v>260</v>
      </c>
      <c r="F2200" s="270">
        <v>33970</v>
      </c>
      <c r="G2200" s="263" t="s">
        <v>5846</v>
      </c>
      <c r="H2200" s="263" t="s">
        <v>562</v>
      </c>
      <c r="I2200" s="260" t="s">
        <v>711</v>
      </c>
      <c r="S2200" s="260">
        <v>189</v>
      </c>
      <c r="T2200" s="261">
        <v>43842</v>
      </c>
      <c r="U2200" s="260">
        <v>15000</v>
      </c>
    </row>
    <row r="2201" spans="1:21" ht="18.75">
      <c r="A2201" s="263">
        <v>812420</v>
      </c>
      <c r="B2201" s="263" t="s">
        <v>4008</v>
      </c>
      <c r="C2201" s="268" t="s">
        <v>1678</v>
      </c>
      <c r="D2201" s="268" t="s">
        <v>398</v>
      </c>
      <c r="E2201" s="268" t="s">
        <v>260</v>
      </c>
      <c r="F2201" s="270">
        <v>34549</v>
      </c>
      <c r="G2201" s="267" t="s">
        <v>5232</v>
      </c>
      <c r="H2201" s="263" t="s">
        <v>562</v>
      </c>
      <c r="I2201" s="260" t="s">
        <v>711</v>
      </c>
      <c r="S2201" s="260">
        <v>247</v>
      </c>
      <c r="T2201" s="261">
        <v>43844</v>
      </c>
      <c r="U2201" s="260">
        <v>15000</v>
      </c>
    </row>
    <row r="2202" spans="1:21" ht="18.75">
      <c r="A2202" s="262">
        <v>812421</v>
      </c>
      <c r="B2202" s="263" t="s">
        <v>4009</v>
      </c>
      <c r="C2202" s="263" t="s">
        <v>984</v>
      </c>
      <c r="D2202" s="263" t="s">
        <v>4010</v>
      </c>
      <c r="E2202" s="263" t="s">
        <v>259</v>
      </c>
      <c r="F2202" s="270">
        <v>35824</v>
      </c>
      <c r="G2202" s="263" t="s">
        <v>549</v>
      </c>
      <c r="H2202" s="263" t="s">
        <v>562</v>
      </c>
      <c r="I2202" s="260" t="s">
        <v>711</v>
      </c>
    </row>
    <row r="2203" spans="1:21" ht="37.5">
      <c r="A2203" s="269">
        <v>812422</v>
      </c>
      <c r="B2203" s="263" t="s">
        <v>4011</v>
      </c>
      <c r="C2203" s="269" t="s">
        <v>158</v>
      </c>
      <c r="D2203" s="269" t="s">
        <v>390</v>
      </c>
      <c r="E2203" s="269" t="s">
        <v>260</v>
      </c>
      <c r="F2203" s="270">
        <v>30376</v>
      </c>
      <c r="G2203" s="267" t="s">
        <v>632</v>
      </c>
      <c r="H2203" s="268" t="s">
        <v>673</v>
      </c>
      <c r="I2203" s="260" t="s">
        <v>711</v>
      </c>
    </row>
    <row r="2204" spans="1:21" ht="18.75">
      <c r="A2204" s="269">
        <v>812423</v>
      </c>
      <c r="B2204" s="263" t="s">
        <v>4012</v>
      </c>
      <c r="C2204" s="269" t="s">
        <v>1822</v>
      </c>
      <c r="D2204" s="269" t="s">
        <v>1259</v>
      </c>
      <c r="E2204" s="269" t="s">
        <v>260</v>
      </c>
      <c r="F2204" s="270">
        <v>29043</v>
      </c>
      <c r="G2204" s="267" t="s">
        <v>5321</v>
      </c>
      <c r="H2204" s="263" t="s">
        <v>562</v>
      </c>
      <c r="I2204" s="260" t="s">
        <v>711</v>
      </c>
      <c r="S2204" s="260">
        <v>829</v>
      </c>
      <c r="T2204" s="261">
        <v>43881</v>
      </c>
      <c r="U2204" s="260">
        <v>1500</v>
      </c>
    </row>
    <row r="2205" spans="1:21" ht="18.75">
      <c r="A2205" s="262">
        <v>812424</v>
      </c>
      <c r="B2205" s="263" t="s">
        <v>4013</v>
      </c>
      <c r="C2205" s="263" t="s">
        <v>158</v>
      </c>
      <c r="D2205" s="263" t="s">
        <v>2944</v>
      </c>
      <c r="E2205" s="263" t="s">
        <v>260</v>
      </c>
      <c r="F2205" s="270">
        <v>32903</v>
      </c>
      <c r="G2205" s="263" t="s">
        <v>613</v>
      </c>
      <c r="H2205" s="263" t="s">
        <v>562</v>
      </c>
      <c r="I2205" s="260" t="s">
        <v>711</v>
      </c>
    </row>
    <row r="2206" spans="1:21" ht="18.75">
      <c r="A2206" s="262">
        <v>812425</v>
      </c>
      <c r="B2206" s="263" t="s">
        <v>4014</v>
      </c>
      <c r="C2206" s="263" t="s">
        <v>79</v>
      </c>
      <c r="D2206" s="263" t="s">
        <v>469</v>
      </c>
      <c r="E2206" s="263" t="s">
        <v>260</v>
      </c>
      <c r="F2206" s="270">
        <v>34265</v>
      </c>
      <c r="G2206" s="263" t="s">
        <v>615</v>
      </c>
      <c r="H2206" s="263" t="s">
        <v>562</v>
      </c>
      <c r="I2206" s="260" t="s">
        <v>711</v>
      </c>
    </row>
    <row r="2207" spans="1:21" ht="18.75">
      <c r="A2207" s="269">
        <v>812426</v>
      </c>
      <c r="B2207" s="263" t="s">
        <v>4015</v>
      </c>
      <c r="C2207" s="269" t="s">
        <v>357</v>
      </c>
      <c r="D2207" s="269" t="s">
        <v>1896</v>
      </c>
      <c r="E2207" s="269" t="s">
        <v>260</v>
      </c>
      <c r="F2207" s="270">
        <v>35196</v>
      </c>
      <c r="G2207" s="267" t="s">
        <v>662</v>
      </c>
      <c r="H2207" s="263" t="s">
        <v>562</v>
      </c>
      <c r="I2207" s="260" t="s">
        <v>711</v>
      </c>
    </row>
    <row r="2208" spans="1:21" ht="18.75">
      <c r="A2208" s="263">
        <v>812427</v>
      </c>
      <c r="B2208" s="263" t="s">
        <v>4016</v>
      </c>
      <c r="C2208" s="268" t="s">
        <v>76</v>
      </c>
      <c r="D2208" s="268" t="s">
        <v>377</v>
      </c>
      <c r="E2208" s="268" t="s">
        <v>260</v>
      </c>
      <c r="F2208" s="270" t="s">
        <v>5847</v>
      </c>
      <c r="G2208" s="263" t="s">
        <v>549</v>
      </c>
      <c r="H2208" s="263" t="s">
        <v>562</v>
      </c>
      <c r="I2208" s="260" t="s">
        <v>711</v>
      </c>
    </row>
    <row r="2209" spans="1:21" ht="18.75">
      <c r="A2209" s="263">
        <v>812428</v>
      </c>
      <c r="B2209" s="263" t="s">
        <v>4017</v>
      </c>
      <c r="C2209" s="268" t="s">
        <v>119</v>
      </c>
      <c r="D2209" s="268" t="s">
        <v>377</v>
      </c>
      <c r="E2209" s="268" t="s">
        <v>260</v>
      </c>
      <c r="F2209" s="270">
        <v>35810</v>
      </c>
      <c r="G2209" s="267" t="s">
        <v>549</v>
      </c>
      <c r="H2209" s="263" t="s">
        <v>562</v>
      </c>
      <c r="I2209" s="260" t="s">
        <v>711</v>
      </c>
    </row>
    <row r="2210" spans="1:21" ht="18.75">
      <c r="A2210" s="269">
        <v>812429</v>
      </c>
      <c r="B2210" s="263" t="s">
        <v>4018</v>
      </c>
      <c r="C2210" s="269" t="s">
        <v>113</v>
      </c>
      <c r="D2210" s="269" t="s">
        <v>1020</v>
      </c>
      <c r="E2210" s="269" t="s">
        <v>260</v>
      </c>
      <c r="F2210" s="270">
        <v>36124</v>
      </c>
      <c r="G2210" s="267" t="s">
        <v>569</v>
      </c>
      <c r="H2210" s="263" t="s">
        <v>562</v>
      </c>
      <c r="I2210" s="260" t="s">
        <v>711</v>
      </c>
    </row>
    <row r="2211" spans="1:21" ht="18.75">
      <c r="A2211" s="263">
        <v>812430</v>
      </c>
      <c r="B2211" s="263" t="s">
        <v>4019</v>
      </c>
      <c r="C2211" s="268" t="s">
        <v>4020</v>
      </c>
      <c r="D2211" s="268" t="s">
        <v>1480</v>
      </c>
      <c r="E2211" s="268" t="s">
        <v>260</v>
      </c>
      <c r="F2211" s="270">
        <v>35817</v>
      </c>
      <c r="G2211" s="266" t="s">
        <v>549</v>
      </c>
      <c r="H2211" s="263" t="s">
        <v>562</v>
      </c>
      <c r="I2211" s="260" t="s">
        <v>711</v>
      </c>
    </row>
    <row r="2212" spans="1:21" ht="37.5">
      <c r="A2212" s="262">
        <v>812431</v>
      </c>
      <c r="B2212" s="263" t="s">
        <v>4021</v>
      </c>
      <c r="C2212" s="263" t="s">
        <v>129</v>
      </c>
      <c r="D2212" s="263" t="s">
        <v>360</v>
      </c>
      <c r="E2212" s="263" t="s">
        <v>260</v>
      </c>
      <c r="F2212" s="270">
        <v>36354</v>
      </c>
      <c r="G2212" s="263" t="s">
        <v>549</v>
      </c>
      <c r="H2212" s="268" t="s">
        <v>673</v>
      </c>
      <c r="I2212" s="260" t="s">
        <v>711</v>
      </c>
    </row>
    <row r="2213" spans="1:21" ht="18.75">
      <c r="A2213" s="262">
        <v>812432</v>
      </c>
      <c r="B2213" s="263" t="s">
        <v>4022</v>
      </c>
      <c r="C2213" s="263" t="s">
        <v>77</v>
      </c>
      <c r="D2213" s="263" t="s">
        <v>463</v>
      </c>
      <c r="E2213" s="263" t="s">
        <v>260</v>
      </c>
      <c r="F2213" s="270">
        <v>34919</v>
      </c>
      <c r="G2213" s="263" t="s">
        <v>549</v>
      </c>
      <c r="H2213" s="263" t="s">
        <v>562</v>
      </c>
      <c r="I2213" s="260" t="s">
        <v>711</v>
      </c>
    </row>
    <row r="2214" spans="1:21" ht="18.75">
      <c r="A2214" s="262">
        <v>812433</v>
      </c>
      <c r="B2214" s="263" t="s">
        <v>4023</v>
      </c>
      <c r="C2214" s="263" t="s">
        <v>4024</v>
      </c>
      <c r="D2214" s="263" t="s">
        <v>4025</v>
      </c>
      <c r="E2214" s="263" t="s">
        <v>260</v>
      </c>
      <c r="F2214" s="270">
        <v>36387</v>
      </c>
      <c r="G2214" s="263" t="s">
        <v>549</v>
      </c>
      <c r="H2214" s="263" t="s">
        <v>562</v>
      </c>
      <c r="I2214" s="260" t="s">
        <v>711</v>
      </c>
    </row>
    <row r="2215" spans="1:21" ht="18.75">
      <c r="A2215" s="262">
        <v>812434</v>
      </c>
      <c r="B2215" s="263" t="s">
        <v>4026</v>
      </c>
      <c r="C2215" s="263" t="s">
        <v>155</v>
      </c>
      <c r="D2215" s="263" t="s">
        <v>413</v>
      </c>
      <c r="E2215" s="263" t="s">
        <v>260</v>
      </c>
      <c r="F2215" s="270">
        <v>32332</v>
      </c>
      <c r="G2215" s="263" t="s">
        <v>549</v>
      </c>
      <c r="H2215" s="263" t="s">
        <v>562</v>
      </c>
      <c r="I2215" s="260" t="s">
        <v>711</v>
      </c>
    </row>
    <row r="2216" spans="1:21" ht="18.75">
      <c r="A2216" s="263">
        <v>812435</v>
      </c>
      <c r="B2216" s="263" t="s">
        <v>4027</v>
      </c>
      <c r="C2216" s="268" t="s">
        <v>1170</v>
      </c>
      <c r="D2216" s="268" t="s">
        <v>373</v>
      </c>
      <c r="E2216" s="268" t="s">
        <v>260</v>
      </c>
      <c r="F2216" s="270">
        <v>33431</v>
      </c>
      <c r="G2216" s="266" t="s">
        <v>563</v>
      </c>
      <c r="H2216" s="263" t="s">
        <v>562</v>
      </c>
      <c r="I2216" s="260" t="s">
        <v>711</v>
      </c>
    </row>
    <row r="2217" spans="1:21" ht="18.75">
      <c r="A2217" s="269">
        <v>812436</v>
      </c>
      <c r="B2217" s="263" t="s">
        <v>4028</v>
      </c>
      <c r="C2217" s="269" t="s">
        <v>1597</v>
      </c>
      <c r="D2217" s="269" t="s">
        <v>328</v>
      </c>
      <c r="E2217" s="269" t="s">
        <v>260</v>
      </c>
      <c r="F2217" s="270">
        <v>34267</v>
      </c>
      <c r="G2217" s="267" t="s">
        <v>5264</v>
      </c>
      <c r="H2217" s="263" t="s">
        <v>562</v>
      </c>
      <c r="I2217" s="260" t="s">
        <v>711</v>
      </c>
    </row>
    <row r="2218" spans="1:21" ht="18.75">
      <c r="A2218" s="269">
        <v>812437</v>
      </c>
      <c r="B2218" s="263" t="s">
        <v>4029</v>
      </c>
      <c r="C2218" s="269" t="s">
        <v>178</v>
      </c>
      <c r="D2218" s="269" t="s">
        <v>223</v>
      </c>
      <c r="E2218" s="269" t="s">
        <v>260</v>
      </c>
      <c r="F2218" s="270">
        <v>36526</v>
      </c>
      <c r="G2218" s="267" t="s">
        <v>5255</v>
      </c>
      <c r="H2218" s="263" t="s">
        <v>562</v>
      </c>
      <c r="I2218" s="260" t="s">
        <v>711</v>
      </c>
    </row>
    <row r="2219" spans="1:21" ht="18.75">
      <c r="A2219" s="269">
        <v>812438</v>
      </c>
      <c r="B2219" s="263" t="s">
        <v>4030</v>
      </c>
      <c r="C2219" s="269" t="s">
        <v>4031</v>
      </c>
      <c r="D2219" s="269" t="s">
        <v>527</v>
      </c>
      <c r="E2219" s="269" t="s">
        <v>260</v>
      </c>
      <c r="F2219" s="270">
        <v>36180</v>
      </c>
      <c r="G2219" s="267" t="s">
        <v>560</v>
      </c>
      <c r="H2219" s="263" t="s">
        <v>562</v>
      </c>
      <c r="I2219" s="260" t="s">
        <v>711</v>
      </c>
    </row>
    <row r="2220" spans="1:21" ht="18.75">
      <c r="A2220" s="262">
        <v>812439</v>
      </c>
      <c r="B2220" s="263" t="s">
        <v>4032</v>
      </c>
      <c r="C2220" s="263" t="s">
        <v>179</v>
      </c>
      <c r="D2220" s="263" t="s">
        <v>490</v>
      </c>
      <c r="E2220" s="263" t="s">
        <v>260</v>
      </c>
      <c r="F2220" s="270">
        <v>35073</v>
      </c>
      <c r="G2220" s="267" t="s">
        <v>549</v>
      </c>
      <c r="H2220" s="263" t="s">
        <v>562</v>
      </c>
      <c r="I2220" s="260" t="s">
        <v>711</v>
      </c>
    </row>
    <row r="2221" spans="1:21" ht="18.75">
      <c r="A2221" s="263">
        <v>812440</v>
      </c>
      <c r="B2221" s="263" t="s">
        <v>4033</v>
      </c>
      <c r="C2221" s="268" t="s">
        <v>103</v>
      </c>
      <c r="D2221" s="266" t="s">
        <v>948</v>
      </c>
      <c r="E2221" s="268" t="s">
        <v>260</v>
      </c>
      <c r="F2221" s="270">
        <v>34875</v>
      </c>
      <c r="G2221" s="263" t="s">
        <v>5243</v>
      </c>
      <c r="H2221" s="263" t="s">
        <v>562</v>
      </c>
      <c r="I2221" s="260" t="s">
        <v>711</v>
      </c>
    </row>
    <row r="2222" spans="1:21" ht="18.75">
      <c r="A2222" s="262">
        <v>812442</v>
      </c>
      <c r="B2222" s="263" t="s">
        <v>4034</v>
      </c>
      <c r="C2222" s="263" t="s">
        <v>79</v>
      </c>
      <c r="D2222" s="263" t="s">
        <v>356</v>
      </c>
      <c r="E2222" s="263" t="s">
        <v>260</v>
      </c>
      <c r="F2222" s="270">
        <v>30477</v>
      </c>
      <c r="G2222" s="263" t="s">
        <v>549</v>
      </c>
      <c r="H2222" s="263" t="s">
        <v>562</v>
      </c>
      <c r="I2222" s="260" t="s">
        <v>711</v>
      </c>
    </row>
    <row r="2223" spans="1:21" ht="18.75">
      <c r="A2223" s="262">
        <v>812443</v>
      </c>
      <c r="B2223" s="263" t="s">
        <v>4035</v>
      </c>
      <c r="C2223" s="263" t="s">
        <v>142</v>
      </c>
      <c r="D2223" s="263" t="s">
        <v>705</v>
      </c>
      <c r="E2223" s="263" t="s">
        <v>260</v>
      </c>
      <c r="F2223" s="270">
        <v>35065</v>
      </c>
      <c r="G2223" s="263" t="s">
        <v>573</v>
      </c>
      <c r="H2223" s="263" t="s">
        <v>562</v>
      </c>
      <c r="I2223" s="260" t="s">
        <v>711</v>
      </c>
      <c r="S2223" s="260">
        <v>470</v>
      </c>
      <c r="T2223" s="261">
        <v>43856</v>
      </c>
      <c r="U2223" s="260">
        <v>10000</v>
      </c>
    </row>
    <row r="2224" spans="1:21" ht="18.75">
      <c r="A2224" s="269">
        <v>812444</v>
      </c>
      <c r="B2224" s="263" t="s">
        <v>4036</v>
      </c>
      <c r="C2224" s="269" t="s">
        <v>119</v>
      </c>
      <c r="D2224" s="269" t="s">
        <v>349</v>
      </c>
      <c r="E2224" s="269" t="s">
        <v>260</v>
      </c>
      <c r="F2224" s="270">
        <v>34199</v>
      </c>
      <c r="G2224" s="267" t="s">
        <v>5262</v>
      </c>
      <c r="H2224" s="263" t="s">
        <v>562</v>
      </c>
      <c r="I2224" s="260" t="s">
        <v>711</v>
      </c>
    </row>
    <row r="2225" spans="1:9" ht="18.75">
      <c r="A2225" s="262">
        <v>812445</v>
      </c>
      <c r="B2225" s="263" t="s">
        <v>4037</v>
      </c>
      <c r="C2225" s="263" t="s">
        <v>95</v>
      </c>
      <c r="D2225" s="263" t="s">
        <v>358</v>
      </c>
      <c r="E2225" s="263" t="s">
        <v>260</v>
      </c>
      <c r="F2225" s="270">
        <v>34081</v>
      </c>
      <c r="G2225" s="263" t="s">
        <v>549</v>
      </c>
      <c r="H2225" s="263" t="s">
        <v>562</v>
      </c>
      <c r="I2225" s="260" t="s">
        <v>711</v>
      </c>
    </row>
    <row r="2226" spans="1:9" ht="18.75">
      <c r="A2226" s="269">
        <v>812446</v>
      </c>
      <c r="B2226" s="263" t="s">
        <v>4038</v>
      </c>
      <c r="C2226" s="269" t="s">
        <v>981</v>
      </c>
      <c r="D2226" s="269" t="s">
        <v>804</v>
      </c>
      <c r="E2226" s="269" t="s">
        <v>260</v>
      </c>
      <c r="F2226" s="270">
        <v>35065</v>
      </c>
      <c r="G2226" s="267" t="s">
        <v>5212</v>
      </c>
      <c r="H2226" s="263" t="s">
        <v>562</v>
      </c>
      <c r="I2226" s="260" t="s">
        <v>711</v>
      </c>
    </row>
    <row r="2227" spans="1:9" ht="18.75">
      <c r="A2227" s="262">
        <v>812447</v>
      </c>
      <c r="B2227" s="263" t="s">
        <v>4039</v>
      </c>
      <c r="C2227" s="263" t="s">
        <v>105</v>
      </c>
      <c r="D2227" s="263" t="s">
        <v>353</v>
      </c>
      <c r="E2227" s="263" t="s">
        <v>260</v>
      </c>
      <c r="F2227" s="270">
        <v>34878</v>
      </c>
      <c r="G2227" s="263" t="s">
        <v>5848</v>
      </c>
      <c r="H2227" s="263" t="s">
        <v>562</v>
      </c>
      <c r="I2227" s="260" t="s">
        <v>711</v>
      </c>
    </row>
    <row r="2228" spans="1:9" ht="18.75">
      <c r="A2228" s="262">
        <v>812448</v>
      </c>
      <c r="B2228" s="263" t="s">
        <v>4040</v>
      </c>
      <c r="C2228" s="263" t="s">
        <v>140</v>
      </c>
      <c r="D2228" s="263" t="s">
        <v>1112</v>
      </c>
      <c r="E2228" s="263" t="s">
        <v>260</v>
      </c>
      <c r="F2228" s="270">
        <v>34363</v>
      </c>
      <c r="G2228" s="267" t="s">
        <v>549</v>
      </c>
      <c r="H2228" s="263" t="s">
        <v>562</v>
      </c>
      <c r="I2228" s="260" t="s">
        <v>711</v>
      </c>
    </row>
    <row r="2229" spans="1:9" ht="18.75">
      <c r="A2229" s="262">
        <v>812449</v>
      </c>
      <c r="B2229" s="263" t="s">
        <v>4041</v>
      </c>
      <c r="C2229" s="263" t="s">
        <v>130</v>
      </c>
      <c r="D2229" s="263" t="s">
        <v>223</v>
      </c>
      <c r="E2229" s="263" t="s">
        <v>260</v>
      </c>
      <c r="F2229" s="270" t="s">
        <v>5849</v>
      </c>
      <c r="G2229" s="263" t="s">
        <v>613</v>
      </c>
      <c r="H2229" s="263" t="s">
        <v>562</v>
      </c>
      <c r="I2229" s="260" t="s">
        <v>711</v>
      </c>
    </row>
    <row r="2230" spans="1:9" ht="18.75">
      <c r="A2230" s="263">
        <v>812450</v>
      </c>
      <c r="B2230" s="263" t="s">
        <v>4042</v>
      </c>
      <c r="C2230" s="268" t="s">
        <v>1404</v>
      </c>
      <c r="D2230" s="268" t="s">
        <v>827</v>
      </c>
      <c r="E2230" s="268" t="s">
        <v>260</v>
      </c>
      <c r="F2230" s="270">
        <v>35318</v>
      </c>
      <c r="G2230" s="263" t="s">
        <v>549</v>
      </c>
      <c r="H2230" s="263" t="s">
        <v>562</v>
      </c>
      <c r="I2230" s="260" t="s">
        <v>711</v>
      </c>
    </row>
    <row r="2231" spans="1:9" ht="18.75">
      <c r="A2231" s="262">
        <v>812451</v>
      </c>
      <c r="B2231" s="263" t="s">
        <v>4043</v>
      </c>
      <c r="C2231" s="263" t="s">
        <v>979</v>
      </c>
      <c r="D2231" s="263" t="s">
        <v>378</v>
      </c>
      <c r="E2231" s="263" t="s">
        <v>260</v>
      </c>
      <c r="F2231" s="270" t="s">
        <v>5850</v>
      </c>
      <c r="G2231" s="263" t="s">
        <v>5250</v>
      </c>
      <c r="H2231" s="263" t="s">
        <v>562</v>
      </c>
      <c r="I2231" s="260" t="s">
        <v>711</v>
      </c>
    </row>
    <row r="2232" spans="1:9" ht="18.75">
      <c r="A2232" s="262">
        <v>812451</v>
      </c>
      <c r="B2232" s="263" t="s">
        <v>4043</v>
      </c>
      <c r="C2232" s="263" t="s">
        <v>979</v>
      </c>
      <c r="D2232" s="263" t="s">
        <v>378</v>
      </c>
      <c r="E2232" s="263" t="s">
        <v>260</v>
      </c>
      <c r="F2232" s="270">
        <v>34787</v>
      </c>
      <c r="G2232" s="263" t="s">
        <v>5250</v>
      </c>
      <c r="H2232" s="263" t="s">
        <v>562</v>
      </c>
      <c r="I2232" s="260" t="s">
        <v>711</v>
      </c>
    </row>
    <row r="2233" spans="1:9" ht="18.75">
      <c r="A2233" s="262">
        <v>812452</v>
      </c>
      <c r="B2233" s="263" t="s">
        <v>4044</v>
      </c>
      <c r="C2233" s="263" t="s">
        <v>89</v>
      </c>
      <c r="D2233" s="263" t="s">
        <v>2071</v>
      </c>
      <c r="E2233" s="263" t="s">
        <v>260</v>
      </c>
      <c r="F2233" s="270">
        <v>28004</v>
      </c>
      <c r="G2233" s="263" t="s">
        <v>5851</v>
      </c>
      <c r="H2233" s="263" t="s">
        <v>562</v>
      </c>
      <c r="I2233" s="260" t="s">
        <v>711</v>
      </c>
    </row>
    <row r="2234" spans="1:9" ht="18.75">
      <c r="A2234" s="263">
        <v>812453</v>
      </c>
      <c r="B2234" s="263" t="s">
        <v>4045</v>
      </c>
      <c r="C2234" s="268" t="s">
        <v>2695</v>
      </c>
      <c r="D2234" s="266" t="s">
        <v>469</v>
      </c>
      <c r="E2234" s="268" t="s">
        <v>260</v>
      </c>
      <c r="F2234" s="270">
        <v>35796</v>
      </c>
      <c r="G2234" s="266" t="s">
        <v>549</v>
      </c>
      <c r="H2234" s="263" t="s">
        <v>562</v>
      </c>
      <c r="I2234" s="260" t="s">
        <v>711</v>
      </c>
    </row>
    <row r="2235" spans="1:9" ht="18.75">
      <c r="A2235" s="269">
        <v>812454</v>
      </c>
      <c r="B2235" s="263" t="s">
        <v>4046</v>
      </c>
      <c r="C2235" s="269" t="s">
        <v>136</v>
      </c>
      <c r="D2235" s="269" t="s">
        <v>330</v>
      </c>
      <c r="E2235" s="269" t="s">
        <v>260</v>
      </c>
      <c r="F2235" s="270">
        <v>35354</v>
      </c>
      <c r="G2235" s="267" t="s">
        <v>661</v>
      </c>
      <c r="H2235" s="263" t="s">
        <v>562</v>
      </c>
      <c r="I2235" s="260" t="s">
        <v>711</v>
      </c>
    </row>
    <row r="2236" spans="1:9" ht="18.75">
      <c r="A2236" s="269">
        <v>812455</v>
      </c>
      <c r="B2236" s="263" t="s">
        <v>4047</v>
      </c>
      <c r="C2236" s="269" t="s">
        <v>147</v>
      </c>
      <c r="D2236" s="269" t="s">
        <v>382</v>
      </c>
      <c r="E2236" s="269" t="s">
        <v>260</v>
      </c>
      <c r="F2236" s="270">
        <v>35797</v>
      </c>
      <c r="G2236" s="267" t="s">
        <v>549</v>
      </c>
      <c r="H2236" s="263" t="s">
        <v>562</v>
      </c>
      <c r="I2236" s="260" t="s">
        <v>711</v>
      </c>
    </row>
    <row r="2237" spans="1:9" ht="18.75">
      <c r="A2237" s="262">
        <v>812456</v>
      </c>
      <c r="B2237" s="263" t="s">
        <v>4048</v>
      </c>
      <c r="C2237" s="263" t="s">
        <v>920</v>
      </c>
      <c r="D2237" s="263" t="s">
        <v>425</v>
      </c>
      <c r="E2237" s="263" t="s">
        <v>260</v>
      </c>
      <c r="F2237" s="270">
        <v>36236</v>
      </c>
      <c r="G2237" s="263" t="s">
        <v>549</v>
      </c>
      <c r="H2237" s="263" t="s">
        <v>562</v>
      </c>
      <c r="I2237" s="260" t="s">
        <v>711</v>
      </c>
    </row>
    <row r="2238" spans="1:9" ht="18.75">
      <c r="A2238" s="262">
        <v>812457</v>
      </c>
      <c r="B2238" s="263" t="s">
        <v>4049</v>
      </c>
      <c r="C2238" s="263" t="s">
        <v>220</v>
      </c>
      <c r="D2238" s="263" t="s">
        <v>4050</v>
      </c>
      <c r="E2238" s="263" t="s">
        <v>260</v>
      </c>
      <c r="F2238" s="270">
        <v>36731</v>
      </c>
      <c r="G2238" s="263" t="s">
        <v>626</v>
      </c>
      <c r="H2238" s="263" t="s">
        <v>562</v>
      </c>
      <c r="I2238" s="260" t="s">
        <v>711</v>
      </c>
    </row>
    <row r="2239" spans="1:9" ht="18.75">
      <c r="A2239" s="262">
        <v>812458</v>
      </c>
      <c r="B2239" s="263" t="s">
        <v>4051</v>
      </c>
      <c r="C2239" s="263" t="s">
        <v>151</v>
      </c>
      <c r="D2239" s="263" t="s">
        <v>343</v>
      </c>
      <c r="E2239" s="263" t="s">
        <v>260</v>
      </c>
      <c r="F2239" s="270">
        <v>35083</v>
      </c>
      <c r="G2239" s="263" t="s">
        <v>549</v>
      </c>
      <c r="H2239" s="263" t="s">
        <v>562</v>
      </c>
      <c r="I2239" s="260" t="s">
        <v>711</v>
      </c>
    </row>
    <row r="2240" spans="1:9" ht="18.75">
      <c r="A2240" s="263">
        <v>812459</v>
      </c>
      <c r="B2240" s="263" t="s">
        <v>4052</v>
      </c>
      <c r="C2240" s="268" t="s">
        <v>140</v>
      </c>
      <c r="D2240" s="268" t="s">
        <v>950</v>
      </c>
      <c r="E2240" s="268" t="s">
        <v>260</v>
      </c>
      <c r="F2240" s="270">
        <v>35859</v>
      </c>
      <c r="G2240" s="263" t="s">
        <v>549</v>
      </c>
      <c r="H2240" s="263" t="s">
        <v>562</v>
      </c>
      <c r="I2240" s="260" t="s">
        <v>711</v>
      </c>
    </row>
    <row r="2241" spans="1:9" ht="18.75">
      <c r="A2241" s="262">
        <v>812460</v>
      </c>
      <c r="B2241" s="263" t="s">
        <v>4053</v>
      </c>
      <c r="C2241" s="263" t="s">
        <v>81</v>
      </c>
      <c r="D2241" s="263" t="s">
        <v>470</v>
      </c>
      <c r="E2241" s="263" t="s">
        <v>260</v>
      </c>
      <c r="F2241" s="270">
        <v>36238</v>
      </c>
      <c r="G2241" s="263" t="s">
        <v>549</v>
      </c>
      <c r="H2241" s="263" t="s">
        <v>562</v>
      </c>
      <c r="I2241" s="260" t="s">
        <v>711</v>
      </c>
    </row>
    <row r="2242" spans="1:9">
      <c r="A2242" s="260">
        <v>812461</v>
      </c>
      <c r="B2242" s="260" t="s">
        <v>6031</v>
      </c>
      <c r="C2242" s="260" t="s">
        <v>787</v>
      </c>
      <c r="D2242" s="260" t="s">
        <v>1536</v>
      </c>
      <c r="I2242" s="260" t="s">
        <v>711</v>
      </c>
    </row>
    <row r="2243" spans="1:9" ht="18.75">
      <c r="A2243" s="262">
        <v>812462</v>
      </c>
      <c r="B2243" s="263" t="s">
        <v>4054</v>
      </c>
      <c r="C2243" s="263" t="s">
        <v>118</v>
      </c>
      <c r="D2243" s="263" t="s">
        <v>362</v>
      </c>
      <c r="E2243" s="263" t="s">
        <v>260</v>
      </c>
      <c r="F2243" s="270">
        <v>35253</v>
      </c>
      <c r="G2243" s="263" t="s">
        <v>549</v>
      </c>
      <c r="H2243" s="263" t="s">
        <v>562</v>
      </c>
      <c r="I2243" s="260" t="s">
        <v>711</v>
      </c>
    </row>
    <row r="2244" spans="1:9" ht="18.75">
      <c r="A2244" s="263">
        <v>812463</v>
      </c>
      <c r="B2244" s="263" t="s">
        <v>4055</v>
      </c>
      <c r="C2244" s="268" t="s">
        <v>113</v>
      </c>
      <c r="D2244" s="268" t="s">
        <v>373</v>
      </c>
      <c r="E2244" s="268" t="s">
        <v>260</v>
      </c>
      <c r="F2244" s="270">
        <v>35145</v>
      </c>
      <c r="G2244" s="267" t="s">
        <v>5244</v>
      </c>
      <c r="H2244" s="263" t="s">
        <v>562</v>
      </c>
      <c r="I2244" s="260" t="s">
        <v>711</v>
      </c>
    </row>
    <row r="2245" spans="1:9" ht="18.75">
      <c r="A2245" s="263">
        <v>812465</v>
      </c>
      <c r="B2245" s="263" t="s">
        <v>4056</v>
      </c>
      <c r="C2245" s="268" t="s">
        <v>2064</v>
      </c>
      <c r="D2245" s="268" t="s">
        <v>338</v>
      </c>
      <c r="E2245" s="268" t="s">
        <v>260</v>
      </c>
      <c r="F2245" s="270">
        <v>30698</v>
      </c>
      <c r="G2245" s="266" t="s">
        <v>560</v>
      </c>
      <c r="H2245" s="263" t="s">
        <v>562</v>
      </c>
      <c r="I2245" s="260" t="s">
        <v>711</v>
      </c>
    </row>
    <row r="2246" spans="1:9" ht="18.75">
      <c r="A2246" s="263">
        <v>812466</v>
      </c>
      <c r="B2246" s="263" t="s">
        <v>4057</v>
      </c>
      <c r="C2246" s="268" t="s">
        <v>79</v>
      </c>
      <c r="D2246" s="268" t="s">
        <v>2383</v>
      </c>
      <c r="E2246" s="268" t="s">
        <v>260</v>
      </c>
      <c r="F2246" s="270">
        <v>31852</v>
      </c>
      <c r="G2246" s="266" t="s">
        <v>5237</v>
      </c>
      <c r="H2246" s="263" t="s">
        <v>562</v>
      </c>
      <c r="I2246" s="260" t="s">
        <v>711</v>
      </c>
    </row>
    <row r="2247" spans="1:9" ht="18.75">
      <c r="A2247" s="269">
        <v>812467</v>
      </c>
      <c r="B2247" s="263" t="s">
        <v>4058</v>
      </c>
      <c r="C2247" s="269" t="s">
        <v>129</v>
      </c>
      <c r="D2247" s="269" t="s">
        <v>351</v>
      </c>
      <c r="E2247" s="269" t="s">
        <v>260</v>
      </c>
      <c r="F2247" s="270" t="s">
        <v>5852</v>
      </c>
      <c r="G2247" s="267" t="s">
        <v>549</v>
      </c>
      <c r="H2247" s="263" t="s">
        <v>562</v>
      </c>
      <c r="I2247" s="260" t="s">
        <v>711</v>
      </c>
    </row>
    <row r="2248" spans="1:9" ht="18.75">
      <c r="A2248" s="269">
        <v>812468</v>
      </c>
      <c r="B2248" s="263" t="s">
        <v>4059</v>
      </c>
      <c r="C2248" s="269" t="s">
        <v>163</v>
      </c>
      <c r="D2248" s="269" t="s">
        <v>365</v>
      </c>
      <c r="E2248" s="269" t="s">
        <v>260</v>
      </c>
      <c r="F2248" s="270">
        <v>32040</v>
      </c>
      <c r="G2248" s="267" t="s">
        <v>569</v>
      </c>
      <c r="H2248" s="263" t="s">
        <v>562</v>
      </c>
      <c r="I2248" s="260" t="s">
        <v>711</v>
      </c>
    </row>
    <row r="2249" spans="1:9" ht="18.75">
      <c r="A2249" s="269">
        <v>812469</v>
      </c>
      <c r="B2249" s="263" t="s">
        <v>4060</v>
      </c>
      <c r="C2249" s="269" t="s">
        <v>182</v>
      </c>
      <c r="D2249" s="269" t="s">
        <v>349</v>
      </c>
      <c r="E2249" s="269" t="s">
        <v>260</v>
      </c>
      <c r="F2249" s="270">
        <v>35709</v>
      </c>
      <c r="G2249" s="267" t="s">
        <v>5853</v>
      </c>
      <c r="H2249" s="263" t="s">
        <v>562</v>
      </c>
      <c r="I2249" s="260" t="s">
        <v>711</v>
      </c>
    </row>
    <row r="2250" spans="1:9" ht="18.75">
      <c r="A2250" s="269">
        <v>812470</v>
      </c>
      <c r="B2250" s="263" t="s">
        <v>4061</v>
      </c>
      <c r="C2250" s="269" t="s">
        <v>2384</v>
      </c>
      <c r="D2250" s="269" t="s">
        <v>4062</v>
      </c>
      <c r="E2250" s="269" t="s">
        <v>260</v>
      </c>
      <c r="F2250" s="270">
        <v>31967</v>
      </c>
      <c r="G2250" s="267" t="s">
        <v>549</v>
      </c>
      <c r="H2250" s="263" t="s">
        <v>562</v>
      </c>
      <c r="I2250" s="260" t="s">
        <v>711</v>
      </c>
    </row>
    <row r="2251" spans="1:9" ht="18.75">
      <c r="A2251" s="262">
        <v>812471</v>
      </c>
      <c r="B2251" s="263" t="s">
        <v>4063</v>
      </c>
      <c r="C2251" s="263" t="s">
        <v>1143</v>
      </c>
      <c r="D2251" s="263" t="s">
        <v>2783</v>
      </c>
      <c r="E2251" s="263" t="s">
        <v>259</v>
      </c>
      <c r="F2251" s="270">
        <v>35994</v>
      </c>
      <c r="G2251" s="263" t="s">
        <v>549</v>
      </c>
      <c r="H2251" s="263" t="s">
        <v>562</v>
      </c>
      <c r="I2251" s="260" t="s">
        <v>711</v>
      </c>
    </row>
    <row r="2252" spans="1:9" ht="18.75">
      <c r="A2252" s="263">
        <v>812472</v>
      </c>
      <c r="B2252" s="263" t="s">
        <v>4064</v>
      </c>
      <c r="C2252" s="268" t="s">
        <v>110</v>
      </c>
      <c r="D2252" s="268" t="s">
        <v>389</v>
      </c>
      <c r="E2252" s="268" t="s">
        <v>260</v>
      </c>
      <c r="F2252" s="270">
        <v>32070</v>
      </c>
      <c r="G2252" s="267" t="s">
        <v>549</v>
      </c>
      <c r="H2252" s="263" t="s">
        <v>562</v>
      </c>
      <c r="I2252" s="260" t="s">
        <v>711</v>
      </c>
    </row>
    <row r="2253" spans="1:9" ht="18.75">
      <c r="A2253" s="269">
        <v>812473</v>
      </c>
      <c r="B2253" s="263" t="s">
        <v>4065</v>
      </c>
      <c r="C2253" s="269" t="s">
        <v>2434</v>
      </c>
      <c r="D2253" s="269" t="s">
        <v>4066</v>
      </c>
      <c r="E2253" s="269" t="s">
        <v>260</v>
      </c>
      <c r="F2253" s="270">
        <v>33790</v>
      </c>
      <c r="G2253" s="267" t="s">
        <v>549</v>
      </c>
      <c r="H2253" s="263" t="s">
        <v>562</v>
      </c>
      <c r="I2253" s="260" t="s">
        <v>711</v>
      </c>
    </row>
    <row r="2254" spans="1:9" ht="18.75">
      <c r="A2254" s="263">
        <v>812474</v>
      </c>
      <c r="B2254" s="263" t="s">
        <v>4067</v>
      </c>
      <c r="C2254" s="268" t="s">
        <v>74</v>
      </c>
      <c r="D2254" s="268" t="s">
        <v>4068</v>
      </c>
      <c r="E2254" s="268" t="s">
        <v>259</v>
      </c>
      <c r="F2254" s="270">
        <v>27353</v>
      </c>
      <c r="G2254" s="263" t="s">
        <v>5428</v>
      </c>
      <c r="H2254" s="263" t="s">
        <v>562</v>
      </c>
      <c r="I2254" s="260" t="s">
        <v>711</v>
      </c>
    </row>
    <row r="2255" spans="1:9" ht="18.75">
      <c r="A2255" s="262">
        <v>812475</v>
      </c>
      <c r="B2255" s="263" t="s">
        <v>4069</v>
      </c>
      <c r="C2255" s="263" t="s">
        <v>189</v>
      </c>
      <c r="D2255" s="263" t="s">
        <v>330</v>
      </c>
      <c r="E2255" s="263" t="s">
        <v>259</v>
      </c>
      <c r="F2255" s="270">
        <v>35723</v>
      </c>
      <c r="G2255" s="263" t="s">
        <v>549</v>
      </c>
      <c r="H2255" s="263" t="s">
        <v>562</v>
      </c>
      <c r="I2255" s="260" t="s">
        <v>711</v>
      </c>
    </row>
    <row r="2256" spans="1:9" ht="18.75">
      <c r="A2256" s="269">
        <v>812476</v>
      </c>
      <c r="B2256" s="263" t="s">
        <v>4070</v>
      </c>
      <c r="C2256" s="269" t="s">
        <v>148</v>
      </c>
      <c r="D2256" s="269" t="s">
        <v>356</v>
      </c>
      <c r="E2256" s="269" t="s">
        <v>259</v>
      </c>
      <c r="F2256" s="270">
        <v>36161</v>
      </c>
      <c r="G2256" s="267" t="s">
        <v>573</v>
      </c>
      <c r="H2256" s="263" t="s">
        <v>562</v>
      </c>
      <c r="I2256" s="260" t="s">
        <v>711</v>
      </c>
    </row>
    <row r="2257" spans="1:9" ht="18.75">
      <c r="A2257" s="262">
        <v>812477</v>
      </c>
      <c r="B2257" s="263" t="s">
        <v>4071</v>
      </c>
      <c r="C2257" s="263" t="s">
        <v>74</v>
      </c>
      <c r="D2257" s="263" t="s">
        <v>338</v>
      </c>
      <c r="E2257" s="263" t="s">
        <v>260</v>
      </c>
      <c r="F2257" s="270">
        <v>27810</v>
      </c>
      <c r="G2257" s="263" t="s">
        <v>5854</v>
      </c>
      <c r="H2257" s="263" t="s">
        <v>562</v>
      </c>
      <c r="I2257" s="260" t="s">
        <v>711</v>
      </c>
    </row>
    <row r="2258" spans="1:9" ht="18.75">
      <c r="A2258" s="263">
        <v>812478</v>
      </c>
      <c r="B2258" s="263" t="s">
        <v>4072</v>
      </c>
      <c r="C2258" s="271" t="s">
        <v>775</v>
      </c>
      <c r="D2258" s="271" t="s">
        <v>1720</v>
      </c>
      <c r="E2258" s="263" t="s">
        <v>260</v>
      </c>
      <c r="F2258" s="270">
        <v>32379</v>
      </c>
      <c r="G2258" s="263" t="s">
        <v>5855</v>
      </c>
      <c r="H2258" s="263" t="s">
        <v>562</v>
      </c>
      <c r="I2258" s="260" t="s">
        <v>711</v>
      </c>
    </row>
    <row r="2259" spans="1:9" ht="18.75">
      <c r="A2259" s="269">
        <v>812479</v>
      </c>
      <c r="B2259" s="263" t="s">
        <v>4073</v>
      </c>
      <c r="C2259" s="269" t="s">
        <v>1143</v>
      </c>
      <c r="D2259" s="269" t="s">
        <v>4074</v>
      </c>
      <c r="E2259" s="269" t="s">
        <v>260</v>
      </c>
      <c r="F2259" s="270">
        <v>35431</v>
      </c>
      <c r="G2259" s="267" t="s">
        <v>549</v>
      </c>
      <c r="H2259" s="263" t="s">
        <v>562</v>
      </c>
      <c r="I2259" s="260" t="s">
        <v>711</v>
      </c>
    </row>
    <row r="2260" spans="1:9" ht="18.75">
      <c r="A2260" s="262">
        <v>812480</v>
      </c>
      <c r="B2260" s="263" t="s">
        <v>4075</v>
      </c>
      <c r="C2260" s="263" t="s">
        <v>4076</v>
      </c>
      <c r="D2260" s="263" t="s">
        <v>4077</v>
      </c>
      <c r="E2260" s="263" t="s">
        <v>260</v>
      </c>
      <c r="F2260" s="270">
        <v>34727</v>
      </c>
      <c r="G2260" s="266" t="s">
        <v>5252</v>
      </c>
      <c r="H2260" s="263" t="s">
        <v>562</v>
      </c>
      <c r="I2260" s="260" t="s">
        <v>711</v>
      </c>
    </row>
    <row r="2261" spans="1:9" ht="18.75">
      <c r="A2261" s="263">
        <v>812481</v>
      </c>
      <c r="B2261" s="263" t="s">
        <v>4078</v>
      </c>
      <c r="C2261" s="268" t="s">
        <v>146</v>
      </c>
      <c r="D2261" s="268" t="s">
        <v>391</v>
      </c>
      <c r="E2261" s="268" t="s">
        <v>260</v>
      </c>
      <c r="F2261" s="270">
        <v>34132</v>
      </c>
      <c r="G2261" s="263" t="s">
        <v>549</v>
      </c>
      <c r="H2261" s="263" t="s">
        <v>562</v>
      </c>
      <c r="I2261" s="260" t="s">
        <v>711</v>
      </c>
    </row>
    <row r="2262" spans="1:9">
      <c r="A2262" s="260">
        <v>812482</v>
      </c>
      <c r="B2262" s="260" t="s">
        <v>4079</v>
      </c>
      <c r="C2262" s="260" t="s">
        <v>823</v>
      </c>
      <c r="D2262" s="260" t="s">
        <v>330</v>
      </c>
      <c r="I2262" s="260" t="s">
        <v>711</v>
      </c>
    </row>
    <row r="2263" spans="1:9" ht="18.75">
      <c r="A2263" s="262">
        <v>812483</v>
      </c>
      <c r="B2263" s="263" t="s">
        <v>4079</v>
      </c>
      <c r="C2263" s="263" t="s">
        <v>106</v>
      </c>
      <c r="D2263" s="263" t="s">
        <v>347</v>
      </c>
      <c r="E2263" s="263" t="s">
        <v>260</v>
      </c>
      <c r="F2263" s="270">
        <v>35065</v>
      </c>
      <c r="G2263" s="263" t="s">
        <v>549</v>
      </c>
      <c r="H2263" s="263" t="s">
        <v>562</v>
      </c>
      <c r="I2263" s="260" t="s">
        <v>711</v>
      </c>
    </row>
    <row r="2264" spans="1:9" ht="18.75">
      <c r="A2264" s="269">
        <v>812484</v>
      </c>
      <c r="B2264" s="263" t="s">
        <v>4080</v>
      </c>
      <c r="C2264" s="269" t="s">
        <v>79</v>
      </c>
      <c r="D2264" s="269" t="s">
        <v>4081</v>
      </c>
      <c r="E2264" s="269" t="s">
        <v>260</v>
      </c>
      <c r="F2264" s="270">
        <v>34436</v>
      </c>
      <c r="G2264" s="267" t="s">
        <v>5278</v>
      </c>
      <c r="H2264" s="263" t="s">
        <v>562</v>
      </c>
      <c r="I2264" s="260" t="s">
        <v>711</v>
      </c>
    </row>
    <row r="2265" spans="1:9" ht="18.75">
      <c r="A2265" s="269">
        <v>812485</v>
      </c>
      <c r="B2265" s="263" t="s">
        <v>4082</v>
      </c>
      <c r="C2265" s="269" t="s">
        <v>129</v>
      </c>
      <c r="D2265" s="269" t="s">
        <v>223</v>
      </c>
      <c r="E2265" s="269" t="s">
        <v>260</v>
      </c>
      <c r="F2265" s="270">
        <v>36161</v>
      </c>
      <c r="G2265" s="267" t="s">
        <v>549</v>
      </c>
      <c r="H2265" s="263" t="s">
        <v>562</v>
      </c>
      <c r="I2265" s="260" t="s">
        <v>711</v>
      </c>
    </row>
    <row r="2266" spans="1:9" ht="18.75">
      <c r="A2266" s="262">
        <v>812486</v>
      </c>
      <c r="B2266" s="263" t="s">
        <v>4083</v>
      </c>
      <c r="C2266" s="263" t="s">
        <v>80</v>
      </c>
      <c r="D2266" s="263" t="s">
        <v>330</v>
      </c>
      <c r="E2266" s="263" t="s">
        <v>260</v>
      </c>
      <c r="F2266" s="270">
        <v>29835</v>
      </c>
      <c r="G2266" s="263" t="s">
        <v>560</v>
      </c>
      <c r="H2266" s="263" t="s">
        <v>562</v>
      </c>
      <c r="I2266" s="260" t="s">
        <v>711</v>
      </c>
    </row>
    <row r="2267" spans="1:9" ht="18.75">
      <c r="A2267" s="262">
        <v>812487</v>
      </c>
      <c r="B2267" s="263" t="s">
        <v>4084</v>
      </c>
      <c r="C2267" s="263" t="s">
        <v>1322</v>
      </c>
      <c r="D2267" s="263" t="s">
        <v>2071</v>
      </c>
      <c r="E2267" s="263" t="s">
        <v>260</v>
      </c>
      <c r="F2267" s="270">
        <v>35021</v>
      </c>
      <c r="G2267" s="263" t="s">
        <v>549</v>
      </c>
      <c r="H2267" s="263" t="s">
        <v>562</v>
      </c>
      <c r="I2267" s="260" t="s">
        <v>711</v>
      </c>
    </row>
    <row r="2268" spans="1:9" ht="18.75">
      <c r="A2268" s="263">
        <v>812488</v>
      </c>
      <c r="B2268" s="263" t="s">
        <v>4085</v>
      </c>
      <c r="C2268" s="268" t="s">
        <v>81</v>
      </c>
      <c r="D2268" s="268" t="s">
        <v>4086</v>
      </c>
      <c r="E2268" s="268" t="s">
        <v>260</v>
      </c>
      <c r="F2268" s="270">
        <v>35109</v>
      </c>
      <c r="G2268" s="263" t="s">
        <v>5856</v>
      </c>
      <c r="H2268" s="263" t="s">
        <v>562</v>
      </c>
      <c r="I2268" s="260" t="s">
        <v>711</v>
      </c>
    </row>
    <row r="2269" spans="1:9" ht="18.75">
      <c r="A2269" s="269">
        <v>812489</v>
      </c>
      <c r="B2269" s="263" t="s">
        <v>4087</v>
      </c>
      <c r="C2269" s="269" t="s">
        <v>2221</v>
      </c>
      <c r="D2269" s="269" t="s">
        <v>352</v>
      </c>
      <c r="E2269" s="269" t="s">
        <v>260</v>
      </c>
      <c r="F2269" s="270">
        <v>36052</v>
      </c>
      <c r="G2269" s="267" t="s">
        <v>549</v>
      </c>
      <c r="H2269" s="263" t="s">
        <v>562</v>
      </c>
      <c r="I2269" s="260" t="s">
        <v>711</v>
      </c>
    </row>
    <row r="2270" spans="1:9" ht="18.75">
      <c r="A2270" s="263">
        <v>812490</v>
      </c>
      <c r="B2270" s="263" t="s">
        <v>4088</v>
      </c>
      <c r="C2270" s="268" t="s">
        <v>102</v>
      </c>
      <c r="D2270" s="268" t="s">
        <v>425</v>
      </c>
      <c r="E2270" s="268" t="s">
        <v>260</v>
      </c>
      <c r="F2270" s="270">
        <v>36173</v>
      </c>
      <c r="G2270" s="263" t="s">
        <v>549</v>
      </c>
      <c r="H2270" s="263" t="s">
        <v>562</v>
      </c>
      <c r="I2270" s="260" t="s">
        <v>711</v>
      </c>
    </row>
    <row r="2271" spans="1:9" ht="18.75">
      <c r="A2271" s="263">
        <v>812491</v>
      </c>
      <c r="B2271" s="263" t="s">
        <v>4089</v>
      </c>
      <c r="C2271" s="268" t="s">
        <v>162</v>
      </c>
      <c r="D2271" s="268" t="s">
        <v>342</v>
      </c>
      <c r="E2271" s="268" t="s">
        <v>260</v>
      </c>
      <c r="F2271" s="270">
        <v>23833</v>
      </c>
      <c r="G2271" s="263" t="s">
        <v>549</v>
      </c>
      <c r="H2271" s="263" t="s">
        <v>562</v>
      </c>
      <c r="I2271" s="260" t="s">
        <v>711</v>
      </c>
    </row>
    <row r="2272" spans="1:9" ht="18.75">
      <c r="A2272" s="262">
        <v>812492</v>
      </c>
      <c r="B2272" s="263" t="s">
        <v>4090</v>
      </c>
      <c r="C2272" s="263" t="s">
        <v>988</v>
      </c>
      <c r="D2272" s="263" t="s">
        <v>4091</v>
      </c>
      <c r="E2272" s="263" t="s">
        <v>260</v>
      </c>
      <c r="F2272" s="270">
        <v>35956</v>
      </c>
      <c r="G2272" s="263" t="s">
        <v>549</v>
      </c>
      <c r="H2272" s="263" t="s">
        <v>562</v>
      </c>
      <c r="I2272" s="260" t="s">
        <v>711</v>
      </c>
    </row>
    <row r="2273" spans="1:9" ht="18.75">
      <c r="A2273" s="262">
        <v>812493</v>
      </c>
      <c r="B2273" s="263" t="s">
        <v>4092</v>
      </c>
      <c r="C2273" s="263" t="s">
        <v>229</v>
      </c>
      <c r="D2273" s="263" t="s">
        <v>710</v>
      </c>
      <c r="E2273" s="263" t="s">
        <v>260</v>
      </c>
      <c r="F2273" s="270">
        <v>34842</v>
      </c>
      <c r="G2273" s="263" t="s">
        <v>5843</v>
      </c>
      <c r="H2273" s="263" t="s">
        <v>562</v>
      </c>
      <c r="I2273" s="260" t="s">
        <v>711</v>
      </c>
    </row>
    <row r="2274" spans="1:9" ht="18.75">
      <c r="A2274" s="262">
        <v>812494</v>
      </c>
      <c r="B2274" s="263" t="s">
        <v>4093</v>
      </c>
      <c r="C2274" s="263" t="s">
        <v>160</v>
      </c>
      <c r="D2274" s="263" t="s">
        <v>858</v>
      </c>
      <c r="E2274" s="263" t="s">
        <v>260</v>
      </c>
      <c r="F2274" s="270">
        <v>27044</v>
      </c>
      <c r="G2274" s="263" t="s">
        <v>5857</v>
      </c>
      <c r="H2274" s="263" t="s">
        <v>562</v>
      </c>
      <c r="I2274" s="260" t="s">
        <v>711</v>
      </c>
    </row>
    <row r="2275" spans="1:9" ht="18.75">
      <c r="A2275" s="263">
        <v>812495</v>
      </c>
      <c r="B2275" s="263" t="s">
        <v>4094</v>
      </c>
      <c r="C2275" s="268" t="s">
        <v>149</v>
      </c>
      <c r="D2275" s="268" t="s">
        <v>4095</v>
      </c>
      <c r="E2275" s="268" t="s">
        <v>260</v>
      </c>
      <c r="F2275" s="270">
        <v>33832</v>
      </c>
      <c r="G2275" s="267" t="s">
        <v>5221</v>
      </c>
      <c r="H2275" s="263" t="s">
        <v>562</v>
      </c>
      <c r="I2275" s="260" t="s">
        <v>711</v>
      </c>
    </row>
    <row r="2276" spans="1:9" ht="18.75">
      <c r="A2276" s="269">
        <v>812496</v>
      </c>
      <c r="B2276" s="263" t="s">
        <v>4096</v>
      </c>
      <c r="C2276" s="269" t="s">
        <v>157</v>
      </c>
      <c r="D2276" s="269" t="s">
        <v>373</v>
      </c>
      <c r="E2276" s="269" t="s">
        <v>260</v>
      </c>
      <c r="F2276" s="270">
        <v>30604</v>
      </c>
      <c r="G2276" s="267" t="s">
        <v>5858</v>
      </c>
      <c r="H2276" s="263" t="s">
        <v>562</v>
      </c>
      <c r="I2276" s="260" t="s">
        <v>711</v>
      </c>
    </row>
    <row r="2277" spans="1:9" ht="18.75">
      <c r="A2277" s="262">
        <v>812497</v>
      </c>
      <c r="B2277" s="263" t="s">
        <v>4097</v>
      </c>
      <c r="C2277" s="263" t="s">
        <v>3737</v>
      </c>
      <c r="D2277" s="263" t="s">
        <v>1415</v>
      </c>
      <c r="E2277" s="263" t="s">
        <v>260</v>
      </c>
      <c r="F2277" s="270">
        <v>32874</v>
      </c>
      <c r="G2277" s="263" t="s">
        <v>656</v>
      </c>
      <c r="H2277" s="263" t="s">
        <v>562</v>
      </c>
      <c r="I2277" s="260" t="s">
        <v>711</v>
      </c>
    </row>
    <row r="2278" spans="1:9" ht="18.75">
      <c r="A2278" s="269">
        <v>812498</v>
      </c>
      <c r="B2278" s="263" t="s">
        <v>4098</v>
      </c>
      <c r="C2278" s="269" t="s">
        <v>871</v>
      </c>
      <c r="D2278" s="269" t="s">
        <v>858</v>
      </c>
      <c r="E2278" s="269" t="s">
        <v>260</v>
      </c>
      <c r="F2278" s="270" t="s">
        <v>5859</v>
      </c>
      <c r="G2278" s="267" t="s">
        <v>5860</v>
      </c>
      <c r="H2278" s="263" t="s">
        <v>562</v>
      </c>
      <c r="I2278" s="260" t="s">
        <v>711</v>
      </c>
    </row>
    <row r="2279" spans="1:9" ht="18.75">
      <c r="A2279" s="263">
        <v>812499</v>
      </c>
      <c r="B2279" s="263" t="s">
        <v>4099</v>
      </c>
      <c r="C2279" s="268" t="s">
        <v>129</v>
      </c>
      <c r="D2279" s="266" t="s">
        <v>394</v>
      </c>
      <c r="E2279" s="268" t="s">
        <v>260</v>
      </c>
      <c r="F2279" s="270">
        <v>29338</v>
      </c>
      <c r="G2279" s="263" t="s">
        <v>5222</v>
      </c>
      <c r="H2279" s="263" t="s">
        <v>562</v>
      </c>
      <c r="I2279" s="260" t="s">
        <v>711</v>
      </c>
    </row>
    <row r="2280" spans="1:9" ht="18.75">
      <c r="A2280" s="262">
        <v>812500</v>
      </c>
      <c r="B2280" s="263" t="s">
        <v>4100</v>
      </c>
      <c r="C2280" s="263" t="s">
        <v>114</v>
      </c>
      <c r="D2280" s="263" t="s">
        <v>127</v>
      </c>
      <c r="E2280" s="263" t="s">
        <v>259</v>
      </c>
      <c r="F2280" s="270">
        <v>35851</v>
      </c>
      <c r="G2280" s="263" t="s">
        <v>549</v>
      </c>
      <c r="H2280" s="263" t="s">
        <v>562</v>
      </c>
      <c r="I2280" s="260" t="s">
        <v>711</v>
      </c>
    </row>
    <row r="2281" spans="1:9" ht="18.75">
      <c r="A2281" s="262">
        <v>812502</v>
      </c>
      <c r="B2281" s="263" t="s">
        <v>4101</v>
      </c>
      <c r="C2281" s="263" t="s">
        <v>115</v>
      </c>
      <c r="D2281" s="263" t="s">
        <v>338</v>
      </c>
      <c r="E2281" s="263" t="s">
        <v>260</v>
      </c>
      <c r="F2281" s="270">
        <v>34052</v>
      </c>
      <c r="G2281" s="263" t="s">
        <v>549</v>
      </c>
      <c r="H2281" s="263" t="s">
        <v>562</v>
      </c>
      <c r="I2281" s="260" t="s">
        <v>711</v>
      </c>
    </row>
    <row r="2282" spans="1:9" ht="18.75">
      <c r="A2282" s="269">
        <v>812503</v>
      </c>
      <c r="B2282" s="263" t="s">
        <v>4102</v>
      </c>
      <c r="C2282" s="269" t="s">
        <v>4103</v>
      </c>
      <c r="D2282" s="269" t="s">
        <v>1151</v>
      </c>
      <c r="E2282" s="269" t="s">
        <v>260</v>
      </c>
      <c r="F2282" s="270">
        <v>34571</v>
      </c>
      <c r="G2282" s="266" t="s">
        <v>637</v>
      </c>
      <c r="H2282" s="263" t="s">
        <v>562</v>
      </c>
      <c r="I2282" s="260" t="s">
        <v>711</v>
      </c>
    </row>
    <row r="2283" spans="1:9" ht="18.75">
      <c r="A2283" s="263">
        <v>812504</v>
      </c>
      <c r="B2283" s="263" t="s">
        <v>4104</v>
      </c>
      <c r="C2283" s="268" t="s">
        <v>2507</v>
      </c>
      <c r="D2283" s="268" t="s">
        <v>4105</v>
      </c>
      <c r="E2283" s="268" t="s">
        <v>259</v>
      </c>
      <c r="F2283" s="270">
        <v>31959</v>
      </c>
      <c r="G2283" s="266" t="s">
        <v>573</v>
      </c>
      <c r="H2283" s="263" t="s">
        <v>562</v>
      </c>
      <c r="I2283" s="260" t="s">
        <v>711</v>
      </c>
    </row>
    <row r="2284" spans="1:9" ht="18.75">
      <c r="A2284" s="262">
        <v>812505</v>
      </c>
      <c r="B2284" s="263" t="s">
        <v>4106</v>
      </c>
      <c r="C2284" s="263" t="s">
        <v>218</v>
      </c>
      <c r="D2284" s="263" t="s">
        <v>3939</v>
      </c>
      <c r="E2284" s="263" t="s">
        <v>259</v>
      </c>
      <c r="F2284" s="270">
        <v>35767</v>
      </c>
      <c r="G2284" s="266" t="s">
        <v>549</v>
      </c>
      <c r="H2284" s="263" t="s">
        <v>562</v>
      </c>
      <c r="I2284" s="260" t="s">
        <v>711</v>
      </c>
    </row>
    <row r="2285" spans="1:9" ht="18.75">
      <c r="A2285" s="262">
        <v>812506</v>
      </c>
      <c r="B2285" s="263" t="s">
        <v>4107</v>
      </c>
      <c r="C2285" s="263" t="s">
        <v>703</v>
      </c>
      <c r="D2285" s="263" t="s">
        <v>381</v>
      </c>
      <c r="E2285" s="263" t="s">
        <v>259</v>
      </c>
      <c r="F2285" s="270">
        <v>37263</v>
      </c>
      <c r="G2285" s="263" t="s">
        <v>549</v>
      </c>
      <c r="H2285" s="263" t="s">
        <v>562</v>
      </c>
      <c r="I2285" s="260" t="s">
        <v>711</v>
      </c>
    </row>
    <row r="2286" spans="1:9" ht="18.75">
      <c r="A2286" s="263">
        <v>812507</v>
      </c>
      <c r="B2286" s="263" t="s">
        <v>4108</v>
      </c>
      <c r="C2286" s="268" t="s">
        <v>102</v>
      </c>
      <c r="D2286" s="268" t="s">
        <v>944</v>
      </c>
      <c r="E2286" s="268" t="s">
        <v>259</v>
      </c>
      <c r="F2286" s="270">
        <v>36457</v>
      </c>
      <c r="G2286" s="263" t="s">
        <v>560</v>
      </c>
      <c r="H2286" s="263" t="s">
        <v>562</v>
      </c>
      <c r="I2286" s="260" t="s">
        <v>711</v>
      </c>
    </row>
    <row r="2287" spans="1:9" ht="37.5">
      <c r="A2287" s="262">
        <v>812508</v>
      </c>
      <c r="B2287" s="263" t="s">
        <v>4109</v>
      </c>
      <c r="C2287" s="263" t="s">
        <v>783</v>
      </c>
      <c r="D2287" s="263" t="s">
        <v>497</v>
      </c>
      <c r="E2287" s="263" t="s">
        <v>260</v>
      </c>
      <c r="F2287" s="270">
        <v>35133</v>
      </c>
      <c r="G2287" s="263" t="s">
        <v>5255</v>
      </c>
      <c r="H2287" s="268" t="s">
        <v>673</v>
      </c>
      <c r="I2287" s="260" t="s">
        <v>711</v>
      </c>
    </row>
    <row r="2288" spans="1:9" ht="18.75">
      <c r="A2288" s="262">
        <v>812509</v>
      </c>
      <c r="B2288" s="263" t="s">
        <v>4110</v>
      </c>
      <c r="C2288" s="263" t="s">
        <v>129</v>
      </c>
      <c r="D2288" s="263" t="s">
        <v>127</v>
      </c>
      <c r="E2288" s="263" t="s">
        <v>260</v>
      </c>
      <c r="F2288" s="270">
        <v>35910</v>
      </c>
      <c r="G2288" s="263" t="s">
        <v>5553</v>
      </c>
      <c r="H2288" s="263" t="s">
        <v>562</v>
      </c>
      <c r="I2288" s="260" t="s">
        <v>711</v>
      </c>
    </row>
    <row r="2289" spans="1:9" ht="18.75">
      <c r="A2289" s="262">
        <v>812510</v>
      </c>
      <c r="B2289" s="263" t="s">
        <v>4111</v>
      </c>
      <c r="C2289" s="263" t="s">
        <v>93</v>
      </c>
      <c r="D2289" s="263" t="s">
        <v>408</v>
      </c>
      <c r="E2289" s="263" t="s">
        <v>260</v>
      </c>
      <c r="F2289" s="270">
        <v>36374</v>
      </c>
      <c r="G2289" s="263" t="s">
        <v>549</v>
      </c>
      <c r="H2289" s="263" t="s">
        <v>562</v>
      </c>
      <c r="I2289" s="260" t="s">
        <v>711</v>
      </c>
    </row>
    <row r="2290" spans="1:9" ht="18.75">
      <c r="A2290" s="262">
        <v>812511</v>
      </c>
      <c r="B2290" s="263" t="s">
        <v>4112</v>
      </c>
      <c r="C2290" s="263" t="s">
        <v>2594</v>
      </c>
      <c r="D2290" s="263" t="s">
        <v>353</v>
      </c>
      <c r="E2290" s="263" t="s">
        <v>260</v>
      </c>
      <c r="F2290" s="270">
        <v>34566</v>
      </c>
      <c r="G2290" s="263" t="s">
        <v>549</v>
      </c>
      <c r="H2290" s="263" t="s">
        <v>562</v>
      </c>
      <c r="I2290" s="260" t="s">
        <v>711</v>
      </c>
    </row>
    <row r="2291" spans="1:9" ht="18.75">
      <c r="A2291" s="262">
        <v>812512</v>
      </c>
      <c r="B2291" s="263" t="s">
        <v>4113</v>
      </c>
      <c r="C2291" s="263" t="s">
        <v>79</v>
      </c>
      <c r="D2291" s="263" t="s">
        <v>422</v>
      </c>
      <c r="E2291" s="263" t="s">
        <v>260</v>
      </c>
      <c r="F2291" s="270" t="s">
        <v>5861</v>
      </c>
      <c r="G2291" s="263" t="s">
        <v>5862</v>
      </c>
      <c r="H2291" s="263" t="s">
        <v>562</v>
      </c>
      <c r="I2291" s="260" t="s">
        <v>711</v>
      </c>
    </row>
    <row r="2292" spans="1:9" ht="18.75">
      <c r="A2292" s="263">
        <v>812513</v>
      </c>
      <c r="B2292" s="263" t="s">
        <v>4114</v>
      </c>
      <c r="C2292" s="268" t="s">
        <v>160</v>
      </c>
      <c r="D2292" s="268" t="s">
        <v>340</v>
      </c>
      <c r="E2292" s="268" t="s">
        <v>260</v>
      </c>
      <c r="F2292" s="270" t="s">
        <v>5863</v>
      </c>
      <c r="G2292" s="267" t="s">
        <v>549</v>
      </c>
      <c r="H2292" s="263" t="s">
        <v>562</v>
      </c>
      <c r="I2292" s="260" t="s">
        <v>711</v>
      </c>
    </row>
    <row r="2293" spans="1:9" ht="18.75">
      <c r="A2293" s="263">
        <v>812514</v>
      </c>
      <c r="B2293" s="263" t="s">
        <v>4115</v>
      </c>
      <c r="C2293" s="268" t="s">
        <v>4116</v>
      </c>
      <c r="D2293" s="268" t="s">
        <v>839</v>
      </c>
      <c r="E2293" s="268" t="s">
        <v>260</v>
      </c>
      <c r="F2293" s="270">
        <v>32530</v>
      </c>
      <c r="G2293" s="267" t="s">
        <v>549</v>
      </c>
      <c r="H2293" s="263" t="s">
        <v>562</v>
      </c>
      <c r="I2293" s="260" t="s">
        <v>711</v>
      </c>
    </row>
    <row r="2294" spans="1:9" ht="18.75">
      <c r="A2294" s="269">
        <v>812515</v>
      </c>
      <c r="B2294" s="263" t="s">
        <v>4117</v>
      </c>
      <c r="C2294" s="269" t="s">
        <v>98</v>
      </c>
      <c r="D2294" s="269" t="s">
        <v>358</v>
      </c>
      <c r="E2294" s="269" t="s">
        <v>260</v>
      </c>
      <c r="F2294" s="270">
        <v>36526</v>
      </c>
      <c r="G2294" s="267" t="s">
        <v>5864</v>
      </c>
      <c r="H2294" s="263" t="s">
        <v>562</v>
      </c>
      <c r="I2294" s="260" t="s">
        <v>711</v>
      </c>
    </row>
    <row r="2295" spans="1:9" ht="18.75">
      <c r="A2295" s="263">
        <v>812516</v>
      </c>
      <c r="B2295" s="263" t="s">
        <v>4118</v>
      </c>
      <c r="C2295" s="268" t="s">
        <v>153</v>
      </c>
      <c r="D2295" s="266" t="s">
        <v>4119</v>
      </c>
      <c r="E2295" s="268" t="s">
        <v>260</v>
      </c>
      <c r="F2295" s="270">
        <v>36254</v>
      </c>
      <c r="G2295" s="263" t="s">
        <v>644</v>
      </c>
      <c r="H2295" s="263" t="s">
        <v>562</v>
      </c>
      <c r="I2295" s="260" t="s">
        <v>711</v>
      </c>
    </row>
    <row r="2296" spans="1:9" ht="18.75">
      <c r="A2296" s="262">
        <v>812517</v>
      </c>
      <c r="B2296" s="263" t="s">
        <v>4120</v>
      </c>
      <c r="C2296" s="263" t="s">
        <v>734</v>
      </c>
      <c r="D2296" s="263" t="s">
        <v>343</v>
      </c>
      <c r="E2296" s="263" t="s">
        <v>260</v>
      </c>
      <c r="F2296" s="270">
        <v>33644</v>
      </c>
      <c r="G2296" s="267" t="s">
        <v>5865</v>
      </c>
      <c r="H2296" s="263" t="s">
        <v>562</v>
      </c>
      <c r="I2296" s="260" t="s">
        <v>711</v>
      </c>
    </row>
    <row r="2297" spans="1:9" ht="18.75">
      <c r="A2297" s="262">
        <v>812518</v>
      </c>
      <c r="B2297" s="263" t="s">
        <v>4121</v>
      </c>
      <c r="C2297" s="263" t="s">
        <v>188</v>
      </c>
      <c r="D2297" s="263" t="s">
        <v>367</v>
      </c>
      <c r="E2297" s="263" t="s">
        <v>260</v>
      </c>
      <c r="F2297" s="270">
        <v>34724</v>
      </c>
      <c r="G2297" s="263" t="s">
        <v>563</v>
      </c>
      <c r="H2297" s="263" t="s">
        <v>562</v>
      </c>
      <c r="I2297" s="260" t="s">
        <v>711</v>
      </c>
    </row>
    <row r="2298" spans="1:9" ht="18.75">
      <c r="A2298" s="263">
        <v>812519</v>
      </c>
      <c r="B2298" s="263" t="s">
        <v>4122</v>
      </c>
      <c r="C2298" s="271" t="s">
        <v>726</v>
      </c>
      <c r="D2298" s="271" t="s">
        <v>338</v>
      </c>
      <c r="E2298" s="263" t="s">
        <v>260</v>
      </c>
      <c r="F2298" s="270">
        <v>34362</v>
      </c>
      <c r="G2298" s="263" t="s">
        <v>549</v>
      </c>
      <c r="H2298" s="263" t="s">
        <v>562</v>
      </c>
      <c r="I2298" s="260" t="s">
        <v>711</v>
      </c>
    </row>
    <row r="2299" spans="1:9" ht="18.75">
      <c r="A2299" s="262">
        <v>812520</v>
      </c>
      <c r="B2299" s="263" t="s">
        <v>4123</v>
      </c>
      <c r="C2299" s="262" t="s">
        <v>2464</v>
      </c>
      <c r="D2299" s="262" t="s">
        <v>1281</v>
      </c>
      <c r="E2299" s="263" t="s">
        <v>260</v>
      </c>
      <c r="F2299" s="270">
        <v>35451</v>
      </c>
      <c r="G2299" s="263" t="s">
        <v>549</v>
      </c>
      <c r="H2299" s="263" t="s">
        <v>562</v>
      </c>
      <c r="I2299" s="260" t="s">
        <v>711</v>
      </c>
    </row>
    <row r="2300" spans="1:9" ht="18.75">
      <c r="A2300" s="263">
        <v>812521</v>
      </c>
      <c r="B2300" s="263" t="s">
        <v>4124</v>
      </c>
      <c r="C2300" s="271" t="s">
        <v>2793</v>
      </c>
      <c r="D2300" s="271" t="s">
        <v>360</v>
      </c>
      <c r="E2300" s="263" t="s">
        <v>260</v>
      </c>
      <c r="F2300" s="270">
        <v>33821</v>
      </c>
      <c r="G2300" s="263" t="s">
        <v>549</v>
      </c>
      <c r="H2300" s="263" t="s">
        <v>562</v>
      </c>
      <c r="I2300" s="260" t="s">
        <v>711</v>
      </c>
    </row>
    <row r="2301" spans="1:9" ht="18.75">
      <c r="A2301" s="263">
        <v>812522</v>
      </c>
      <c r="B2301" s="263" t="s">
        <v>4125</v>
      </c>
      <c r="C2301" s="268" t="s">
        <v>4126</v>
      </c>
      <c r="D2301" s="268" t="s">
        <v>334</v>
      </c>
      <c r="E2301" s="268" t="s">
        <v>260</v>
      </c>
      <c r="F2301" s="270">
        <v>36326</v>
      </c>
      <c r="G2301" s="267" t="s">
        <v>549</v>
      </c>
      <c r="H2301" s="263" t="s">
        <v>562</v>
      </c>
      <c r="I2301" s="260" t="s">
        <v>711</v>
      </c>
    </row>
    <row r="2302" spans="1:9" ht="18.75">
      <c r="A2302" s="263">
        <v>812523</v>
      </c>
      <c r="B2302" s="263" t="s">
        <v>4127</v>
      </c>
      <c r="C2302" s="268" t="s">
        <v>4128</v>
      </c>
      <c r="D2302" s="268" t="s">
        <v>379</v>
      </c>
      <c r="E2302" s="268" t="s">
        <v>260</v>
      </c>
      <c r="F2302" s="270">
        <v>36023</v>
      </c>
      <c r="G2302" s="266" t="s">
        <v>549</v>
      </c>
      <c r="H2302" s="263" t="s">
        <v>562</v>
      </c>
      <c r="I2302" s="260" t="s">
        <v>711</v>
      </c>
    </row>
    <row r="2303" spans="1:9" ht="18.75">
      <c r="A2303" s="263">
        <v>812524</v>
      </c>
      <c r="B2303" s="263" t="s">
        <v>4129</v>
      </c>
      <c r="C2303" s="268" t="s">
        <v>113</v>
      </c>
      <c r="D2303" s="268" t="s">
        <v>394</v>
      </c>
      <c r="E2303" s="268" t="s">
        <v>260</v>
      </c>
      <c r="F2303" s="270">
        <v>35192</v>
      </c>
      <c r="G2303" s="266" t="s">
        <v>656</v>
      </c>
      <c r="H2303" s="263" t="s">
        <v>562</v>
      </c>
      <c r="I2303" s="260" t="s">
        <v>711</v>
      </c>
    </row>
    <row r="2304" spans="1:9" ht="18.75">
      <c r="A2304" s="269">
        <v>812525</v>
      </c>
      <c r="B2304" s="263" t="s">
        <v>4130</v>
      </c>
      <c r="C2304" s="269" t="s">
        <v>216</v>
      </c>
      <c r="D2304" s="269" t="s">
        <v>1051</v>
      </c>
      <c r="E2304" s="269" t="s">
        <v>259</v>
      </c>
      <c r="F2304" s="270" t="s">
        <v>5866</v>
      </c>
      <c r="G2304" s="267" t="s">
        <v>5867</v>
      </c>
      <c r="H2304" s="263" t="s">
        <v>562</v>
      </c>
      <c r="I2304" s="260" t="s">
        <v>711</v>
      </c>
    </row>
    <row r="2305" spans="1:9" ht="18.75">
      <c r="A2305" s="262">
        <v>812526</v>
      </c>
      <c r="B2305" s="263" t="s">
        <v>4131</v>
      </c>
      <c r="C2305" s="263" t="s">
        <v>721</v>
      </c>
      <c r="D2305" s="263" t="s">
        <v>1369</v>
      </c>
      <c r="E2305" s="263" t="s">
        <v>260</v>
      </c>
      <c r="F2305" s="270">
        <v>35220</v>
      </c>
      <c r="G2305" s="263" t="s">
        <v>5279</v>
      </c>
      <c r="H2305" s="263" t="s">
        <v>562</v>
      </c>
      <c r="I2305" s="260" t="s">
        <v>711</v>
      </c>
    </row>
    <row r="2306" spans="1:9" ht="18.75">
      <c r="A2306" s="269">
        <v>812527</v>
      </c>
      <c r="B2306" s="263" t="s">
        <v>4132</v>
      </c>
      <c r="C2306" s="269" t="s">
        <v>155</v>
      </c>
      <c r="D2306" s="269" t="s">
        <v>4133</v>
      </c>
      <c r="E2306" s="269" t="s">
        <v>259</v>
      </c>
      <c r="F2306" s="270">
        <v>33604</v>
      </c>
      <c r="G2306" s="267" t="s">
        <v>5231</v>
      </c>
      <c r="H2306" s="263" t="s">
        <v>562</v>
      </c>
      <c r="I2306" s="260" t="s">
        <v>711</v>
      </c>
    </row>
    <row r="2307" spans="1:9" ht="18.75">
      <c r="A2307" s="262">
        <v>812528</v>
      </c>
      <c r="B2307" s="263" t="s">
        <v>4134</v>
      </c>
      <c r="C2307" s="263" t="s">
        <v>191</v>
      </c>
      <c r="D2307" s="263" t="s">
        <v>950</v>
      </c>
      <c r="E2307" s="263" t="s">
        <v>259</v>
      </c>
      <c r="F2307" s="270" t="s">
        <v>5868</v>
      </c>
      <c r="G2307" s="263" t="s">
        <v>5869</v>
      </c>
      <c r="H2307" s="263" t="s">
        <v>562</v>
      </c>
      <c r="I2307" s="260" t="s">
        <v>711</v>
      </c>
    </row>
    <row r="2308" spans="1:9" ht="18.75">
      <c r="A2308" s="262">
        <v>812529</v>
      </c>
      <c r="B2308" s="263" t="s">
        <v>4135</v>
      </c>
      <c r="C2308" s="263" t="s">
        <v>859</v>
      </c>
      <c r="D2308" s="263" t="s">
        <v>334</v>
      </c>
      <c r="E2308" s="263" t="s">
        <v>259</v>
      </c>
      <c r="F2308" s="270" t="s">
        <v>5322</v>
      </c>
      <c r="G2308" s="263" t="s">
        <v>620</v>
      </c>
      <c r="H2308" s="263" t="s">
        <v>562</v>
      </c>
      <c r="I2308" s="260" t="s">
        <v>711</v>
      </c>
    </row>
    <row r="2309" spans="1:9" ht="18.75">
      <c r="A2309" s="269">
        <v>812530</v>
      </c>
      <c r="B2309" s="263" t="s">
        <v>4136</v>
      </c>
      <c r="C2309" s="269" t="s">
        <v>77</v>
      </c>
      <c r="D2309" s="269" t="s">
        <v>127</v>
      </c>
      <c r="E2309" s="269" t="s">
        <v>259</v>
      </c>
      <c r="F2309" s="270">
        <v>35431</v>
      </c>
      <c r="G2309" s="267" t="s">
        <v>5224</v>
      </c>
      <c r="H2309" s="263" t="s">
        <v>562</v>
      </c>
      <c r="I2309" s="260" t="s">
        <v>711</v>
      </c>
    </row>
    <row r="2310" spans="1:9" ht="18.75">
      <c r="A2310" s="269">
        <v>812531</v>
      </c>
      <c r="B2310" s="263" t="s">
        <v>4137</v>
      </c>
      <c r="C2310" s="269" t="s">
        <v>142</v>
      </c>
      <c r="D2310" s="269" t="s">
        <v>3319</v>
      </c>
      <c r="E2310" s="269" t="s">
        <v>259</v>
      </c>
      <c r="F2310" s="270">
        <v>34260</v>
      </c>
      <c r="G2310" s="267" t="s">
        <v>630</v>
      </c>
      <c r="H2310" s="263" t="s">
        <v>562</v>
      </c>
      <c r="I2310" s="260" t="s">
        <v>711</v>
      </c>
    </row>
    <row r="2311" spans="1:9" ht="18.75">
      <c r="A2311" s="262">
        <v>812532</v>
      </c>
      <c r="B2311" s="263" t="s">
        <v>4138</v>
      </c>
      <c r="C2311" s="263" t="s">
        <v>81</v>
      </c>
      <c r="D2311" s="263" t="s">
        <v>346</v>
      </c>
      <c r="E2311" s="263" t="s">
        <v>260</v>
      </c>
      <c r="F2311" s="270">
        <v>31061</v>
      </c>
      <c r="G2311" s="263" t="s">
        <v>5870</v>
      </c>
      <c r="H2311" s="263" t="s">
        <v>562</v>
      </c>
      <c r="I2311" s="260" t="s">
        <v>711</v>
      </c>
    </row>
    <row r="2312" spans="1:9" ht="18.75">
      <c r="A2312" s="262">
        <v>812534</v>
      </c>
      <c r="B2312" s="263" t="s">
        <v>4139</v>
      </c>
      <c r="C2312" s="263" t="s">
        <v>106</v>
      </c>
      <c r="D2312" s="263" t="s">
        <v>4140</v>
      </c>
      <c r="E2312" s="263" t="s">
        <v>259</v>
      </c>
      <c r="F2312" s="270">
        <v>28856</v>
      </c>
      <c r="G2312" s="263" t="s">
        <v>549</v>
      </c>
      <c r="H2312" s="263" t="s">
        <v>562</v>
      </c>
      <c r="I2312" s="260" t="s">
        <v>711</v>
      </c>
    </row>
    <row r="2313" spans="1:9" ht="18.75">
      <c r="A2313" s="269">
        <v>812535</v>
      </c>
      <c r="B2313" s="263" t="s">
        <v>4141</v>
      </c>
      <c r="C2313" s="269" t="s">
        <v>167</v>
      </c>
      <c r="D2313" s="269" t="s">
        <v>1482</v>
      </c>
      <c r="E2313" s="269" t="s">
        <v>260</v>
      </c>
      <c r="F2313" s="270">
        <v>36185</v>
      </c>
      <c r="G2313" s="267" t="s">
        <v>5871</v>
      </c>
      <c r="H2313" s="263" t="s">
        <v>562</v>
      </c>
      <c r="I2313" s="260" t="s">
        <v>711</v>
      </c>
    </row>
    <row r="2314" spans="1:9" ht="18.75">
      <c r="A2314" s="262">
        <v>812536</v>
      </c>
      <c r="B2314" s="263" t="s">
        <v>4142</v>
      </c>
      <c r="C2314" s="263" t="s">
        <v>161</v>
      </c>
      <c r="D2314" s="263" t="s">
        <v>4143</v>
      </c>
      <c r="E2314" s="263" t="s">
        <v>260</v>
      </c>
      <c r="F2314" s="270">
        <v>26854</v>
      </c>
      <c r="G2314" s="263" t="s">
        <v>5872</v>
      </c>
      <c r="H2314" s="263" t="s">
        <v>562</v>
      </c>
      <c r="I2314" s="260" t="s">
        <v>711</v>
      </c>
    </row>
    <row r="2315" spans="1:9" ht="18.75">
      <c r="A2315" s="269">
        <v>812538</v>
      </c>
      <c r="B2315" s="263" t="s">
        <v>4144</v>
      </c>
      <c r="C2315" s="269" t="s">
        <v>93</v>
      </c>
      <c r="D2315" s="269" t="s">
        <v>336</v>
      </c>
      <c r="E2315" s="269" t="s">
        <v>259</v>
      </c>
      <c r="F2315" s="270">
        <v>36331</v>
      </c>
      <c r="G2315" s="267" t="s">
        <v>5251</v>
      </c>
      <c r="H2315" s="263" t="s">
        <v>562</v>
      </c>
      <c r="I2315" s="260" t="s">
        <v>711</v>
      </c>
    </row>
    <row r="2316" spans="1:9" ht="18.75">
      <c r="A2316" s="269">
        <v>812539</v>
      </c>
      <c r="B2316" s="263" t="s">
        <v>4145</v>
      </c>
      <c r="C2316" s="269" t="s">
        <v>1226</v>
      </c>
      <c r="D2316" s="269" t="s">
        <v>127</v>
      </c>
      <c r="E2316" s="269" t="s">
        <v>260</v>
      </c>
      <c r="F2316" s="270">
        <v>33748</v>
      </c>
      <c r="G2316" s="267" t="s">
        <v>549</v>
      </c>
      <c r="H2316" s="263" t="s">
        <v>562</v>
      </c>
      <c r="I2316" s="260" t="s">
        <v>711</v>
      </c>
    </row>
    <row r="2317" spans="1:9" ht="18.75">
      <c r="A2317" s="262">
        <v>812540</v>
      </c>
      <c r="B2317" s="263" t="s">
        <v>4146</v>
      </c>
      <c r="C2317" s="263" t="s">
        <v>75</v>
      </c>
      <c r="D2317" s="263" t="s">
        <v>4147</v>
      </c>
      <c r="E2317" s="263" t="s">
        <v>260</v>
      </c>
      <c r="F2317" s="270">
        <v>34343</v>
      </c>
      <c r="G2317" s="263" t="s">
        <v>5873</v>
      </c>
      <c r="H2317" s="263" t="s">
        <v>562</v>
      </c>
      <c r="I2317" s="260" t="s">
        <v>711</v>
      </c>
    </row>
    <row r="2318" spans="1:9" ht="18.75">
      <c r="A2318" s="269">
        <v>812541</v>
      </c>
      <c r="B2318" s="263" t="s">
        <v>4148</v>
      </c>
      <c r="C2318" s="269" t="s">
        <v>81</v>
      </c>
      <c r="D2318" s="269" t="s">
        <v>378</v>
      </c>
      <c r="E2318" s="269" t="s">
        <v>260</v>
      </c>
      <c r="F2318" s="270">
        <v>35338</v>
      </c>
      <c r="G2318" s="267" t="s">
        <v>549</v>
      </c>
      <c r="H2318" s="263" t="s">
        <v>562</v>
      </c>
      <c r="I2318" s="260" t="s">
        <v>711</v>
      </c>
    </row>
    <row r="2319" spans="1:9" ht="18.75">
      <c r="A2319" s="269">
        <v>812542</v>
      </c>
      <c r="B2319" s="263" t="s">
        <v>4149</v>
      </c>
      <c r="C2319" s="269" t="s">
        <v>74</v>
      </c>
      <c r="D2319" s="269" t="s">
        <v>241</v>
      </c>
      <c r="E2319" s="269" t="s">
        <v>259</v>
      </c>
      <c r="F2319" s="270">
        <v>28616</v>
      </c>
      <c r="G2319" s="267" t="s">
        <v>659</v>
      </c>
      <c r="H2319" s="263" t="s">
        <v>562</v>
      </c>
      <c r="I2319" s="260" t="s">
        <v>711</v>
      </c>
    </row>
    <row r="2320" spans="1:9" ht="18.75">
      <c r="A2320" s="269">
        <v>812543</v>
      </c>
      <c r="B2320" s="263" t="s">
        <v>4150</v>
      </c>
      <c r="C2320" s="269" t="s">
        <v>112</v>
      </c>
      <c r="D2320" s="269" t="s">
        <v>842</v>
      </c>
      <c r="E2320" s="269" t="s">
        <v>260</v>
      </c>
      <c r="F2320" s="270">
        <v>29909</v>
      </c>
      <c r="G2320" s="267" t="s">
        <v>5558</v>
      </c>
      <c r="H2320" s="263" t="s">
        <v>562</v>
      </c>
      <c r="I2320" s="260" t="s">
        <v>711</v>
      </c>
    </row>
    <row r="2321" spans="1:21" ht="18.75">
      <c r="A2321" s="263">
        <v>812544</v>
      </c>
      <c r="B2321" s="263" t="s">
        <v>4151</v>
      </c>
      <c r="C2321" s="268" t="s">
        <v>182</v>
      </c>
      <c r="D2321" s="268" t="s">
        <v>417</v>
      </c>
      <c r="E2321" s="268" t="s">
        <v>260</v>
      </c>
      <c r="F2321" s="270">
        <v>34305</v>
      </c>
      <c r="G2321" s="263" t="s">
        <v>5788</v>
      </c>
      <c r="H2321" s="263" t="s">
        <v>562</v>
      </c>
      <c r="I2321" s="260" t="s">
        <v>711</v>
      </c>
    </row>
    <row r="2322" spans="1:21" ht="18.75">
      <c r="A2322" s="263">
        <v>812545</v>
      </c>
      <c r="B2322" s="263" t="s">
        <v>4152</v>
      </c>
      <c r="C2322" s="268" t="s">
        <v>4153</v>
      </c>
      <c r="D2322" s="268" t="s">
        <v>336</v>
      </c>
      <c r="E2322" s="268" t="s">
        <v>260</v>
      </c>
      <c r="F2322" s="270">
        <v>36162</v>
      </c>
      <c r="G2322" s="267" t="s">
        <v>5306</v>
      </c>
      <c r="H2322" s="263" t="s">
        <v>562</v>
      </c>
      <c r="I2322" s="260" t="s">
        <v>711</v>
      </c>
    </row>
    <row r="2323" spans="1:21" ht="18.75">
      <c r="A2323" s="262">
        <v>812546</v>
      </c>
      <c r="B2323" s="263" t="s">
        <v>4154</v>
      </c>
      <c r="C2323" s="263" t="s">
        <v>193</v>
      </c>
      <c r="D2323" s="266" t="s">
        <v>922</v>
      </c>
      <c r="E2323" s="263" t="s">
        <v>259</v>
      </c>
      <c r="F2323" s="270">
        <v>35905</v>
      </c>
      <c r="G2323" s="266" t="s">
        <v>5806</v>
      </c>
      <c r="H2323" s="263" t="s">
        <v>562</v>
      </c>
      <c r="I2323" s="260" t="s">
        <v>711</v>
      </c>
    </row>
    <row r="2324" spans="1:21" ht="18.75">
      <c r="A2324" s="263">
        <v>812547</v>
      </c>
      <c r="B2324" s="263" t="s">
        <v>4155</v>
      </c>
      <c r="C2324" s="268" t="s">
        <v>3328</v>
      </c>
      <c r="D2324" s="268" t="s">
        <v>330</v>
      </c>
      <c r="E2324" s="268" t="s">
        <v>259</v>
      </c>
      <c r="F2324" s="270">
        <v>36074</v>
      </c>
      <c r="G2324" s="263" t="s">
        <v>651</v>
      </c>
      <c r="H2324" s="263" t="s">
        <v>562</v>
      </c>
      <c r="I2324" s="260" t="s">
        <v>711</v>
      </c>
    </row>
    <row r="2325" spans="1:21" ht="18.75">
      <c r="A2325" s="269">
        <v>812548</v>
      </c>
      <c r="B2325" s="263" t="s">
        <v>4156</v>
      </c>
      <c r="C2325" s="269" t="s">
        <v>118</v>
      </c>
      <c r="D2325" s="269" t="s">
        <v>709</v>
      </c>
      <c r="E2325" s="269" t="s">
        <v>260</v>
      </c>
      <c r="F2325" s="270">
        <v>34892</v>
      </c>
      <c r="G2325" s="267" t="s">
        <v>549</v>
      </c>
      <c r="H2325" s="263" t="s">
        <v>562</v>
      </c>
      <c r="I2325" s="260" t="s">
        <v>711</v>
      </c>
    </row>
    <row r="2326" spans="1:21" ht="18.75">
      <c r="A2326" s="263">
        <v>812549</v>
      </c>
      <c r="B2326" s="263" t="s">
        <v>4157</v>
      </c>
      <c r="C2326" s="268" t="s">
        <v>102</v>
      </c>
      <c r="D2326" s="268" t="s">
        <v>885</v>
      </c>
      <c r="E2326" s="268" t="s">
        <v>260</v>
      </c>
      <c r="F2326" s="270">
        <v>34700</v>
      </c>
      <c r="G2326" s="266" t="s">
        <v>549</v>
      </c>
      <c r="H2326" s="263" t="s">
        <v>562</v>
      </c>
      <c r="I2326" s="260" t="s">
        <v>711</v>
      </c>
    </row>
    <row r="2327" spans="1:21" ht="18.75">
      <c r="A2327" s="269">
        <v>812550</v>
      </c>
      <c r="B2327" s="263" t="s">
        <v>4158</v>
      </c>
      <c r="C2327" s="269" t="s">
        <v>74</v>
      </c>
      <c r="D2327" s="269" t="s">
        <v>369</v>
      </c>
      <c r="E2327" s="269" t="s">
        <v>259</v>
      </c>
      <c r="F2327" s="270">
        <v>35669</v>
      </c>
      <c r="G2327" s="267" t="s">
        <v>622</v>
      </c>
      <c r="H2327" s="263" t="s">
        <v>562</v>
      </c>
      <c r="I2327" s="260" t="s">
        <v>711</v>
      </c>
    </row>
    <row r="2328" spans="1:21" ht="18.75">
      <c r="A2328" s="269">
        <v>812551</v>
      </c>
      <c r="B2328" s="263" t="s">
        <v>4159</v>
      </c>
      <c r="C2328" s="269" t="s">
        <v>82</v>
      </c>
      <c r="D2328" s="269" t="s">
        <v>4160</v>
      </c>
      <c r="E2328" s="269" t="s">
        <v>259</v>
      </c>
      <c r="F2328" s="270">
        <v>29800</v>
      </c>
      <c r="G2328" s="267" t="s">
        <v>5874</v>
      </c>
      <c r="H2328" s="263" t="s">
        <v>562</v>
      </c>
      <c r="I2328" s="260" t="s">
        <v>711</v>
      </c>
    </row>
    <row r="2329" spans="1:21" ht="18.75">
      <c r="A2329" s="269">
        <v>812552</v>
      </c>
      <c r="B2329" s="263" t="s">
        <v>4161</v>
      </c>
      <c r="C2329" s="269" t="s">
        <v>4162</v>
      </c>
      <c r="D2329" s="269" t="s">
        <v>347</v>
      </c>
      <c r="E2329" s="269" t="s">
        <v>260</v>
      </c>
      <c r="F2329" s="270">
        <v>35869</v>
      </c>
      <c r="G2329" s="267" t="s">
        <v>626</v>
      </c>
      <c r="H2329" s="263" t="s">
        <v>562</v>
      </c>
      <c r="I2329" s="260" t="s">
        <v>711</v>
      </c>
    </row>
    <row r="2330" spans="1:21" ht="18.75">
      <c r="A2330" s="262">
        <v>812553</v>
      </c>
      <c r="B2330" s="263" t="s">
        <v>4163</v>
      </c>
      <c r="C2330" s="263" t="s">
        <v>79</v>
      </c>
      <c r="D2330" s="263" t="s">
        <v>710</v>
      </c>
      <c r="E2330" s="263" t="s">
        <v>260</v>
      </c>
      <c r="F2330" s="270">
        <v>34342</v>
      </c>
      <c r="G2330" s="263" t="s">
        <v>5426</v>
      </c>
      <c r="H2330" s="263" t="s">
        <v>562</v>
      </c>
      <c r="I2330" s="260" t="s">
        <v>711</v>
      </c>
    </row>
    <row r="2331" spans="1:21" ht="18.75">
      <c r="A2331" s="263">
        <v>812554</v>
      </c>
      <c r="B2331" s="263" t="s">
        <v>4164</v>
      </c>
      <c r="C2331" s="268" t="s">
        <v>4165</v>
      </c>
      <c r="D2331" s="268" t="s">
        <v>4166</v>
      </c>
      <c r="E2331" s="268" t="s">
        <v>260</v>
      </c>
      <c r="F2331" s="270">
        <v>28283</v>
      </c>
      <c r="G2331" s="263" t="s">
        <v>569</v>
      </c>
      <c r="H2331" s="263" t="s">
        <v>562</v>
      </c>
      <c r="I2331" s="260" t="s">
        <v>711</v>
      </c>
    </row>
    <row r="2332" spans="1:21" ht="18.75">
      <c r="A2332" s="269">
        <v>812555</v>
      </c>
      <c r="B2332" s="263" t="s">
        <v>4167</v>
      </c>
      <c r="C2332" s="269" t="s">
        <v>80</v>
      </c>
      <c r="D2332" s="269" t="s">
        <v>4168</v>
      </c>
      <c r="E2332" s="269" t="s">
        <v>260</v>
      </c>
      <c r="F2332" s="270">
        <v>32776</v>
      </c>
      <c r="G2332" s="267" t="s">
        <v>563</v>
      </c>
      <c r="H2332" s="263" t="s">
        <v>562</v>
      </c>
      <c r="I2332" s="260" t="s">
        <v>711</v>
      </c>
    </row>
    <row r="2333" spans="1:21" ht="18.75">
      <c r="A2333" s="262">
        <v>812556</v>
      </c>
      <c r="B2333" s="263" t="s">
        <v>4169</v>
      </c>
      <c r="C2333" s="263" t="s">
        <v>1439</v>
      </c>
      <c r="D2333" s="263" t="s">
        <v>412</v>
      </c>
      <c r="E2333" s="263" t="s">
        <v>260</v>
      </c>
      <c r="F2333" s="270">
        <v>35243</v>
      </c>
      <c r="G2333" s="263" t="s">
        <v>549</v>
      </c>
      <c r="H2333" s="263" t="s">
        <v>562</v>
      </c>
      <c r="I2333" s="260" t="s">
        <v>711</v>
      </c>
    </row>
    <row r="2334" spans="1:21" ht="18.75">
      <c r="A2334" s="263">
        <v>812557</v>
      </c>
      <c r="B2334" s="263" t="s">
        <v>4170</v>
      </c>
      <c r="C2334" s="268" t="s">
        <v>92</v>
      </c>
      <c r="D2334" s="268" t="s">
        <v>390</v>
      </c>
      <c r="E2334" s="268" t="s">
        <v>260</v>
      </c>
      <c r="F2334" s="270">
        <v>35931</v>
      </c>
      <c r="G2334" s="266" t="s">
        <v>5262</v>
      </c>
      <c r="H2334" s="263" t="s">
        <v>562</v>
      </c>
      <c r="I2334" s="260" t="s">
        <v>711</v>
      </c>
    </row>
    <row r="2335" spans="1:21" ht="18.75">
      <c r="A2335" s="269">
        <v>812558</v>
      </c>
      <c r="B2335" s="263" t="s">
        <v>4171</v>
      </c>
      <c r="C2335" s="269" t="s">
        <v>122</v>
      </c>
      <c r="D2335" s="269" t="s">
        <v>389</v>
      </c>
      <c r="E2335" s="269" t="s">
        <v>260</v>
      </c>
      <c r="F2335" s="270">
        <v>30258</v>
      </c>
      <c r="G2335" s="267" t="s">
        <v>549</v>
      </c>
      <c r="H2335" s="263" t="s">
        <v>562</v>
      </c>
      <c r="I2335" s="260" t="s">
        <v>711</v>
      </c>
    </row>
    <row r="2336" spans="1:21" ht="18.75">
      <c r="A2336" s="262">
        <v>812559</v>
      </c>
      <c r="B2336" s="263" t="s">
        <v>4172</v>
      </c>
      <c r="C2336" s="263" t="s">
        <v>1345</v>
      </c>
      <c r="D2336" s="263" t="s">
        <v>4173</v>
      </c>
      <c r="E2336" s="263" t="s">
        <v>260</v>
      </c>
      <c r="F2336" s="270">
        <v>31660</v>
      </c>
      <c r="G2336" s="263" t="s">
        <v>549</v>
      </c>
      <c r="H2336" s="263" t="s">
        <v>562</v>
      </c>
      <c r="I2336" s="260" t="s">
        <v>711</v>
      </c>
      <c r="S2336" s="260">
        <v>542</v>
      </c>
      <c r="T2336" s="261">
        <v>43858</v>
      </c>
      <c r="U2336" s="260">
        <v>10000</v>
      </c>
    </row>
    <row r="2337" spans="1:9" ht="18.75">
      <c r="A2337" s="262">
        <v>812560</v>
      </c>
      <c r="B2337" s="263" t="s">
        <v>4174</v>
      </c>
      <c r="C2337" s="263" t="s">
        <v>1249</v>
      </c>
      <c r="D2337" s="266" t="s">
        <v>4175</v>
      </c>
      <c r="E2337" s="263" t="s">
        <v>259</v>
      </c>
      <c r="F2337" s="270">
        <v>31719</v>
      </c>
      <c r="G2337" s="266" t="s">
        <v>5875</v>
      </c>
      <c r="H2337" s="263" t="s">
        <v>562</v>
      </c>
      <c r="I2337" s="260" t="s">
        <v>711</v>
      </c>
    </row>
    <row r="2338" spans="1:9" ht="18.75">
      <c r="A2338" s="262">
        <v>812561</v>
      </c>
      <c r="B2338" s="263" t="s">
        <v>4176</v>
      </c>
      <c r="C2338" s="263" t="s">
        <v>850</v>
      </c>
      <c r="D2338" s="263" t="s">
        <v>4177</v>
      </c>
      <c r="E2338" s="263" t="s">
        <v>260</v>
      </c>
      <c r="F2338" s="270">
        <v>31782</v>
      </c>
      <c r="G2338" s="263" t="s">
        <v>5807</v>
      </c>
      <c r="H2338" s="263" t="s">
        <v>562</v>
      </c>
      <c r="I2338" s="260" t="s">
        <v>711</v>
      </c>
    </row>
    <row r="2339" spans="1:9" ht="18.75">
      <c r="A2339" s="262">
        <v>812562</v>
      </c>
      <c r="B2339" s="263" t="s">
        <v>4178</v>
      </c>
      <c r="C2339" s="263" t="s">
        <v>1979</v>
      </c>
      <c r="D2339" s="263" t="s">
        <v>394</v>
      </c>
      <c r="E2339" s="263" t="s">
        <v>260</v>
      </c>
      <c r="F2339" s="270">
        <v>32782</v>
      </c>
      <c r="G2339" s="263" t="s">
        <v>549</v>
      </c>
      <c r="H2339" s="263" t="s">
        <v>562</v>
      </c>
      <c r="I2339" s="260" t="s">
        <v>711</v>
      </c>
    </row>
    <row r="2340" spans="1:9" ht="18.75">
      <c r="A2340" s="263">
        <v>812563</v>
      </c>
      <c r="B2340" s="263" t="s">
        <v>4179</v>
      </c>
      <c r="C2340" s="268" t="s">
        <v>129</v>
      </c>
      <c r="D2340" s="268" t="s">
        <v>1117</v>
      </c>
      <c r="E2340" s="268" t="s">
        <v>260</v>
      </c>
      <c r="F2340" s="270">
        <v>33818</v>
      </c>
      <c r="G2340" s="267" t="s">
        <v>549</v>
      </c>
      <c r="H2340" s="263" t="s">
        <v>562</v>
      </c>
      <c r="I2340" s="260" t="s">
        <v>711</v>
      </c>
    </row>
    <row r="2341" spans="1:9" ht="18.75">
      <c r="A2341" s="263">
        <v>812564</v>
      </c>
      <c r="B2341" s="263" t="s">
        <v>4180</v>
      </c>
      <c r="C2341" s="268" t="s">
        <v>3617</v>
      </c>
      <c r="D2341" s="268" t="s">
        <v>397</v>
      </c>
      <c r="E2341" s="268" t="s">
        <v>260</v>
      </c>
      <c r="F2341" s="270">
        <v>30682</v>
      </c>
      <c r="G2341" s="263" t="s">
        <v>620</v>
      </c>
      <c r="H2341" s="263" t="s">
        <v>562</v>
      </c>
      <c r="I2341" s="260" t="s">
        <v>711</v>
      </c>
    </row>
    <row r="2342" spans="1:9" ht="18.75">
      <c r="A2342" s="269">
        <v>812565</v>
      </c>
      <c r="B2342" s="263" t="s">
        <v>4181</v>
      </c>
      <c r="C2342" s="269" t="s">
        <v>79</v>
      </c>
      <c r="D2342" s="269" t="s">
        <v>4182</v>
      </c>
      <c r="E2342" s="269" t="s">
        <v>260</v>
      </c>
      <c r="F2342" s="270">
        <v>32509</v>
      </c>
      <c r="G2342" s="267" t="s">
        <v>5278</v>
      </c>
      <c r="H2342" s="263" t="s">
        <v>562</v>
      </c>
      <c r="I2342" s="260" t="s">
        <v>711</v>
      </c>
    </row>
    <row r="2343" spans="1:9" ht="18.75">
      <c r="A2343" s="262">
        <v>812566</v>
      </c>
      <c r="B2343" s="263" t="s">
        <v>4183</v>
      </c>
      <c r="C2343" s="263" t="s">
        <v>79</v>
      </c>
      <c r="D2343" s="263" t="s">
        <v>127</v>
      </c>
      <c r="E2343" s="263" t="s">
        <v>260</v>
      </c>
      <c r="F2343" s="270">
        <v>36017</v>
      </c>
      <c r="G2343" s="263" t="s">
        <v>5799</v>
      </c>
      <c r="H2343" s="263" t="s">
        <v>562</v>
      </c>
      <c r="I2343" s="260" t="s">
        <v>711</v>
      </c>
    </row>
    <row r="2344" spans="1:9" ht="18.75">
      <c r="A2344" s="269">
        <v>812567</v>
      </c>
      <c r="B2344" s="263" t="s">
        <v>4184</v>
      </c>
      <c r="C2344" s="269" t="s">
        <v>145</v>
      </c>
      <c r="D2344" s="269" t="s">
        <v>936</v>
      </c>
      <c r="E2344" s="269" t="s">
        <v>260</v>
      </c>
      <c r="F2344" s="270" t="s">
        <v>5876</v>
      </c>
      <c r="G2344" s="267" t="s">
        <v>5877</v>
      </c>
      <c r="H2344" s="263" t="s">
        <v>562</v>
      </c>
      <c r="I2344" s="260" t="s">
        <v>711</v>
      </c>
    </row>
    <row r="2345" spans="1:9" ht="18.75">
      <c r="A2345" s="269">
        <v>812568</v>
      </c>
      <c r="B2345" s="263" t="s">
        <v>4185</v>
      </c>
      <c r="C2345" s="269" t="s">
        <v>121</v>
      </c>
      <c r="D2345" s="269" t="s">
        <v>400</v>
      </c>
      <c r="E2345" s="269" t="s">
        <v>260</v>
      </c>
      <c r="F2345" s="270">
        <v>34456</v>
      </c>
      <c r="G2345" s="267" t="s">
        <v>613</v>
      </c>
      <c r="H2345" s="263" t="s">
        <v>562</v>
      </c>
      <c r="I2345" s="260" t="s">
        <v>711</v>
      </c>
    </row>
    <row r="2346" spans="1:9" ht="18.75">
      <c r="A2346" s="263">
        <v>812569</v>
      </c>
      <c r="B2346" s="263" t="s">
        <v>4186</v>
      </c>
      <c r="C2346" s="268" t="s">
        <v>112</v>
      </c>
      <c r="D2346" s="268" t="s">
        <v>400</v>
      </c>
      <c r="E2346" s="268" t="s">
        <v>260</v>
      </c>
      <c r="F2346" s="270">
        <v>35431</v>
      </c>
      <c r="G2346" s="263" t="s">
        <v>549</v>
      </c>
      <c r="H2346" s="263" t="s">
        <v>562</v>
      </c>
      <c r="I2346" s="260" t="s">
        <v>711</v>
      </c>
    </row>
    <row r="2347" spans="1:9" ht="37.5">
      <c r="A2347" s="263">
        <v>812570</v>
      </c>
      <c r="B2347" s="263" t="s">
        <v>4187</v>
      </c>
      <c r="C2347" s="268" t="s">
        <v>783</v>
      </c>
      <c r="D2347" s="268" t="s">
        <v>3276</v>
      </c>
      <c r="E2347" s="268" t="s">
        <v>260</v>
      </c>
      <c r="F2347" s="270">
        <v>30907</v>
      </c>
      <c r="G2347" s="263" t="s">
        <v>5274</v>
      </c>
      <c r="H2347" s="268" t="s">
        <v>673</v>
      </c>
      <c r="I2347" s="260" t="s">
        <v>711</v>
      </c>
    </row>
    <row r="2348" spans="1:9" ht="18.75">
      <c r="A2348" s="263">
        <v>812571</v>
      </c>
      <c r="B2348" s="263" t="s">
        <v>4188</v>
      </c>
      <c r="C2348" s="268" t="s">
        <v>89</v>
      </c>
      <c r="D2348" s="268" t="s">
        <v>368</v>
      </c>
      <c r="E2348" s="268" t="s">
        <v>260</v>
      </c>
      <c r="F2348" s="270">
        <v>32064</v>
      </c>
      <c r="G2348" s="266" t="s">
        <v>549</v>
      </c>
      <c r="H2348" s="263" t="s">
        <v>562</v>
      </c>
      <c r="I2348" s="260" t="s">
        <v>711</v>
      </c>
    </row>
    <row r="2349" spans="1:9" ht="18.75">
      <c r="A2349" s="263">
        <v>812572</v>
      </c>
      <c r="B2349" s="263" t="s">
        <v>4189</v>
      </c>
      <c r="C2349" s="268" t="s">
        <v>136</v>
      </c>
      <c r="D2349" s="268" t="s">
        <v>4190</v>
      </c>
      <c r="E2349" s="268" t="s">
        <v>260</v>
      </c>
      <c r="F2349" s="270">
        <v>36411</v>
      </c>
      <c r="G2349" s="266" t="s">
        <v>646</v>
      </c>
      <c r="H2349" s="263" t="s">
        <v>562</v>
      </c>
      <c r="I2349" s="260" t="s">
        <v>711</v>
      </c>
    </row>
    <row r="2350" spans="1:9" ht="18.75">
      <c r="A2350" s="269">
        <v>812573</v>
      </c>
      <c r="B2350" s="263" t="s">
        <v>4191</v>
      </c>
      <c r="C2350" s="269" t="s">
        <v>77</v>
      </c>
      <c r="D2350" s="269" t="s">
        <v>389</v>
      </c>
      <c r="E2350" s="269" t="s">
        <v>260</v>
      </c>
      <c r="F2350" s="270">
        <v>29228</v>
      </c>
      <c r="G2350" s="267" t="s">
        <v>5251</v>
      </c>
      <c r="H2350" s="263" t="s">
        <v>562</v>
      </c>
      <c r="I2350" s="260" t="s">
        <v>711</v>
      </c>
    </row>
    <row r="2351" spans="1:9" ht="18.75">
      <c r="A2351" s="269">
        <v>812574</v>
      </c>
      <c r="B2351" s="263" t="s">
        <v>4192</v>
      </c>
      <c r="C2351" s="269" t="s">
        <v>115</v>
      </c>
      <c r="D2351" s="269" t="s">
        <v>400</v>
      </c>
      <c r="E2351" s="269" t="s">
        <v>260</v>
      </c>
      <c r="F2351" s="270">
        <v>32538</v>
      </c>
      <c r="G2351" s="267" t="s">
        <v>549</v>
      </c>
      <c r="H2351" s="263" t="s">
        <v>562</v>
      </c>
      <c r="I2351" s="260" t="s">
        <v>711</v>
      </c>
    </row>
    <row r="2352" spans="1:9" ht="18.75">
      <c r="A2352" s="262">
        <v>812575</v>
      </c>
      <c r="B2352" s="263" t="s">
        <v>4193</v>
      </c>
      <c r="C2352" s="263" t="s">
        <v>77</v>
      </c>
      <c r="D2352" s="263" t="s">
        <v>358</v>
      </c>
      <c r="E2352" s="263" t="s">
        <v>260</v>
      </c>
      <c r="F2352" s="270">
        <v>36363</v>
      </c>
      <c r="G2352" s="263" t="s">
        <v>549</v>
      </c>
      <c r="H2352" s="263" t="s">
        <v>562</v>
      </c>
      <c r="I2352" s="260" t="s">
        <v>711</v>
      </c>
    </row>
    <row r="2353" spans="1:21" ht="18.75">
      <c r="A2353" s="262">
        <v>812576</v>
      </c>
      <c r="B2353" s="263" t="s">
        <v>4194</v>
      </c>
      <c r="C2353" s="263" t="s">
        <v>80</v>
      </c>
      <c r="D2353" s="263" t="s">
        <v>342</v>
      </c>
      <c r="E2353" s="263" t="s">
        <v>260</v>
      </c>
      <c r="F2353" s="270">
        <v>31413</v>
      </c>
      <c r="G2353" s="263" t="s">
        <v>549</v>
      </c>
      <c r="H2353" s="263" t="s">
        <v>562</v>
      </c>
      <c r="I2353" s="260" t="s">
        <v>711</v>
      </c>
      <c r="S2353" s="260">
        <v>738</v>
      </c>
      <c r="T2353" s="261">
        <v>43877</v>
      </c>
    </row>
    <row r="2354" spans="1:21" ht="18.75">
      <c r="A2354" s="269">
        <v>812577</v>
      </c>
      <c r="B2354" s="263" t="s">
        <v>4195</v>
      </c>
      <c r="C2354" s="269" t="s">
        <v>837</v>
      </c>
      <c r="D2354" s="269" t="s">
        <v>378</v>
      </c>
      <c r="E2354" s="269" t="s">
        <v>260</v>
      </c>
      <c r="F2354" s="270">
        <v>32027</v>
      </c>
      <c r="G2354" s="267" t="s">
        <v>549</v>
      </c>
      <c r="H2354" s="263" t="s">
        <v>562</v>
      </c>
      <c r="I2354" s="260" t="s">
        <v>711</v>
      </c>
    </row>
    <row r="2355" spans="1:21" ht="18.75">
      <c r="A2355" s="262">
        <v>812578</v>
      </c>
      <c r="B2355" s="263" t="s">
        <v>4196</v>
      </c>
      <c r="C2355" s="263" t="s">
        <v>118</v>
      </c>
      <c r="D2355" s="263" t="s">
        <v>328</v>
      </c>
      <c r="E2355" s="263" t="s">
        <v>259</v>
      </c>
      <c r="F2355" s="270">
        <v>32177</v>
      </c>
      <c r="G2355" s="263" t="s">
        <v>572</v>
      </c>
      <c r="H2355" s="263" t="s">
        <v>562</v>
      </c>
      <c r="I2355" s="260" t="s">
        <v>711</v>
      </c>
    </row>
    <row r="2356" spans="1:21" ht="18.75">
      <c r="A2356" s="263">
        <v>812579</v>
      </c>
      <c r="B2356" s="263" t="s">
        <v>4197</v>
      </c>
      <c r="C2356" s="268" t="s">
        <v>113</v>
      </c>
      <c r="D2356" s="268" t="s">
        <v>1390</v>
      </c>
      <c r="E2356" s="268" t="s">
        <v>259</v>
      </c>
      <c r="F2356" s="270">
        <v>29706</v>
      </c>
      <c r="G2356" s="266" t="s">
        <v>549</v>
      </c>
      <c r="H2356" s="263" t="s">
        <v>562</v>
      </c>
      <c r="I2356" s="260" t="s">
        <v>711</v>
      </c>
    </row>
    <row r="2357" spans="1:21" ht="18.75">
      <c r="A2357" s="262">
        <v>812580</v>
      </c>
      <c r="B2357" s="263" t="s">
        <v>4198</v>
      </c>
      <c r="C2357" s="263" t="s">
        <v>144</v>
      </c>
      <c r="D2357" s="263" t="s">
        <v>328</v>
      </c>
      <c r="E2357" s="263" t="s">
        <v>259</v>
      </c>
      <c r="F2357" s="270">
        <v>32168</v>
      </c>
      <c r="G2357" s="263" t="s">
        <v>563</v>
      </c>
      <c r="H2357" s="263" t="s">
        <v>562</v>
      </c>
      <c r="I2357" s="260" t="s">
        <v>711</v>
      </c>
    </row>
    <row r="2358" spans="1:21" ht="18.75">
      <c r="A2358" s="263">
        <v>812581</v>
      </c>
      <c r="B2358" s="263" t="s">
        <v>4198</v>
      </c>
      <c r="C2358" s="268" t="s">
        <v>79</v>
      </c>
      <c r="D2358" s="268" t="s">
        <v>378</v>
      </c>
      <c r="E2358" s="268" t="s">
        <v>259</v>
      </c>
      <c r="F2358" s="270">
        <v>29825</v>
      </c>
      <c r="G2358" s="263" t="s">
        <v>549</v>
      </c>
      <c r="H2358" s="263" t="s">
        <v>562</v>
      </c>
      <c r="I2358" s="260" t="s">
        <v>711</v>
      </c>
    </row>
    <row r="2359" spans="1:21" ht="18.75">
      <c r="A2359" s="262">
        <v>812582</v>
      </c>
      <c r="B2359" s="263" t="s">
        <v>4199</v>
      </c>
      <c r="C2359" s="263" t="s">
        <v>2020</v>
      </c>
      <c r="D2359" s="263" t="s">
        <v>473</v>
      </c>
      <c r="E2359" s="263" t="s">
        <v>259</v>
      </c>
      <c r="F2359" s="270">
        <v>30561</v>
      </c>
      <c r="G2359" s="263" t="s">
        <v>549</v>
      </c>
      <c r="H2359" s="263" t="s">
        <v>562</v>
      </c>
      <c r="I2359" s="260" t="s">
        <v>711</v>
      </c>
    </row>
    <row r="2360" spans="1:21" ht="18.75">
      <c r="A2360" s="269">
        <v>812583</v>
      </c>
      <c r="B2360" s="263" t="s">
        <v>4200</v>
      </c>
      <c r="C2360" s="269" t="s">
        <v>129</v>
      </c>
      <c r="D2360" s="269" t="s">
        <v>1320</v>
      </c>
      <c r="E2360" s="269" t="s">
        <v>259</v>
      </c>
      <c r="F2360" s="270">
        <v>32522</v>
      </c>
      <c r="G2360" s="267" t="s">
        <v>5878</v>
      </c>
      <c r="H2360" s="263" t="s">
        <v>562</v>
      </c>
      <c r="I2360" s="260" t="s">
        <v>711</v>
      </c>
    </row>
    <row r="2361" spans="1:21" ht="18.75">
      <c r="A2361" s="263">
        <v>812584</v>
      </c>
      <c r="B2361" s="263" t="s">
        <v>4201</v>
      </c>
      <c r="C2361" s="268" t="s">
        <v>4202</v>
      </c>
      <c r="D2361" s="268" t="s">
        <v>377</v>
      </c>
      <c r="E2361" s="268" t="s">
        <v>259</v>
      </c>
      <c r="F2361" s="270">
        <v>36526</v>
      </c>
      <c r="G2361" s="266" t="s">
        <v>992</v>
      </c>
      <c r="H2361" s="263" t="s">
        <v>562</v>
      </c>
      <c r="I2361" s="260" t="s">
        <v>711</v>
      </c>
    </row>
    <row r="2362" spans="1:21" ht="18.75">
      <c r="A2362" s="262">
        <v>812585</v>
      </c>
      <c r="B2362" s="263" t="s">
        <v>4203</v>
      </c>
      <c r="C2362" s="263" t="s">
        <v>843</v>
      </c>
      <c r="D2362" s="263" t="s">
        <v>3470</v>
      </c>
      <c r="E2362" s="263" t="s">
        <v>259</v>
      </c>
      <c r="F2362" s="270">
        <v>36434</v>
      </c>
      <c r="G2362" s="263" t="s">
        <v>5776</v>
      </c>
      <c r="H2362" s="263" t="s">
        <v>562</v>
      </c>
      <c r="I2362" s="260" t="s">
        <v>711</v>
      </c>
    </row>
    <row r="2363" spans="1:21">
      <c r="A2363" s="260">
        <v>812586</v>
      </c>
      <c r="B2363" s="260" t="s">
        <v>6032</v>
      </c>
      <c r="C2363" s="260" t="s">
        <v>202</v>
      </c>
      <c r="D2363" s="260" t="s">
        <v>6033</v>
      </c>
      <c r="I2363" s="260" t="s">
        <v>711</v>
      </c>
    </row>
    <row r="2364" spans="1:21" ht="18.75">
      <c r="A2364" s="269">
        <v>812587</v>
      </c>
      <c r="B2364" s="263" t="s">
        <v>4204</v>
      </c>
      <c r="C2364" s="269" t="s">
        <v>149</v>
      </c>
      <c r="D2364" s="269" t="s">
        <v>710</v>
      </c>
      <c r="E2364" s="269" t="s">
        <v>259</v>
      </c>
      <c r="F2364" s="270">
        <v>29541</v>
      </c>
      <c r="G2364" s="267" t="s">
        <v>5879</v>
      </c>
      <c r="H2364" s="263" t="s">
        <v>562</v>
      </c>
      <c r="I2364" s="260" t="s">
        <v>711</v>
      </c>
    </row>
    <row r="2365" spans="1:21" ht="18.75">
      <c r="A2365" s="262">
        <v>812588</v>
      </c>
      <c r="B2365" s="263" t="s">
        <v>4205</v>
      </c>
      <c r="C2365" s="263" t="s">
        <v>82</v>
      </c>
      <c r="D2365" s="263" t="s">
        <v>800</v>
      </c>
      <c r="E2365" s="263" t="s">
        <v>259</v>
      </c>
      <c r="F2365" s="270">
        <v>31315</v>
      </c>
      <c r="G2365" s="263" t="s">
        <v>5880</v>
      </c>
      <c r="H2365" s="263" t="s">
        <v>562</v>
      </c>
      <c r="I2365" s="260" t="s">
        <v>711</v>
      </c>
    </row>
    <row r="2366" spans="1:21" ht="18.75">
      <c r="A2366" s="262">
        <v>812589</v>
      </c>
      <c r="B2366" s="263" t="s">
        <v>4206</v>
      </c>
      <c r="C2366" s="263" t="s">
        <v>1186</v>
      </c>
      <c r="D2366" s="266" t="s">
        <v>807</v>
      </c>
      <c r="E2366" s="263" t="s">
        <v>259</v>
      </c>
      <c r="F2366" s="270">
        <v>29222</v>
      </c>
      <c r="G2366" s="263" t="s">
        <v>5881</v>
      </c>
      <c r="H2366" s="263" t="s">
        <v>562</v>
      </c>
      <c r="I2366" s="260" t="s">
        <v>711</v>
      </c>
    </row>
    <row r="2367" spans="1:21" ht="18.75">
      <c r="A2367" s="262">
        <v>812590</v>
      </c>
      <c r="B2367" s="263" t="s">
        <v>4207</v>
      </c>
      <c r="C2367" s="263" t="s">
        <v>81</v>
      </c>
      <c r="D2367" s="263" t="s">
        <v>1060</v>
      </c>
      <c r="E2367" s="263" t="s">
        <v>260</v>
      </c>
      <c r="F2367" s="270">
        <v>29899</v>
      </c>
      <c r="G2367" s="263" t="s">
        <v>560</v>
      </c>
      <c r="H2367" s="263" t="s">
        <v>562</v>
      </c>
      <c r="I2367" s="260" t="s">
        <v>711</v>
      </c>
      <c r="S2367" s="260">
        <v>350</v>
      </c>
      <c r="T2367" s="261">
        <v>43846</v>
      </c>
      <c r="U2367" s="260">
        <v>15000</v>
      </c>
    </row>
    <row r="2368" spans="1:21" ht="18.75">
      <c r="A2368" s="269">
        <v>812591</v>
      </c>
      <c r="B2368" s="263" t="s">
        <v>4208</v>
      </c>
      <c r="C2368" s="269" t="s">
        <v>101</v>
      </c>
      <c r="D2368" s="269" t="s">
        <v>223</v>
      </c>
      <c r="E2368" s="269" t="s">
        <v>259</v>
      </c>
      <c r="F2368" s="270">
        <v>36161</v>
      </c>
      <c r="G2368" s="267" t="s">
        <v>5686</v>
      </c>
      <c r="H2368" s="263" t="s">
        <v>562</v>
      </c>
      <c r="I2368" s="260" t="s">
        <v>711</v>
      </c>
    </row>
    <row r="2369" spans="1:21" ht="18.75">
      <c r="A2369" s="263">
        <v>812592</v>
      </c>
      <c r="B2369" s="263" t="s">
        <v>4209</v>
      </c>
      <c r="C2369" s="268" t="s">
        <v>162</v>
      </c>
      <c r="D2369" s="268" t="s">
        <v>3062</v>
      </c>
      <c r="E2369" s="268" t="s">
        <v>260</v>
      </c>
      <c r="F2369" s="270">
        <v>36420</v>
      </c>
      <c r="G2369" s="266" t="s">
        <v>549</v>
      </c>
      <c r="H2369" s="263" t="s">
        <v>562</v>
      </c>
      <c r="I2369" s="260" t="s">
        <v>711</v>
      </c>
    </row>
    <row r="2370" spans="1:21" ht="18.75">
      <c r="A2370" s="263">
        <v>812593</v>
      </c>
      <c r="B2370" s="263" t="s">
        <v>4210</v>
      </c>
      <c r="C2370" s="268" t="s">
        <v>222</v>
      </c>
      <c r="D2370" s="268" t="s">
        <v>356</v>
      </c>
      <c r="E2370" s="268" t="s">
        <v>259</v>
      </c>
      <c r="F2370" s="270" t="s">
        <v>5882</v>
      </c>
      <c r="G2370" s="263" t="s">
        <v>560</v>
      </c>
      <c r="H2370" s="263" t="s">
        <v>562</v>
      </c>
      <c r="I2370" s="260" t="s">
        <v>711</v>
      </c>
    </row>
    <row r="2371" spans="1:21" ht="18.75">
      <c r="A2371" s="263">
        <v>812594</v>
      </c>
      <c r="B2371" s="263" t="s">
        <v>4211</v>
      </c>
      <c r="C2371" s="268" t="s">
        <v>110</v>
      </c>
      <c r="D2371" s="268" t="s">
        <v>331</v>
      </c>
      <c r="E2371" s="268" t="s">
        <v>260</v>
      </c>
      <c r="F2371" s="270">
        <v>35586</v>
      </c>
      <c r="G2371" s="263" t="s">
        <v>5476</v>
      </c>
      <c r="H2371" s="263" t="s">
        <v>562</v>
      </c>
      <c r="I2371" s="260" t="s">
        <v>711</v>
      </c>
    </row>
    <row r="2372" spans="1:21" ht="18.75">
      <c r="A2372" s="262">
        <v>812595</v>
      </c>
      <c r="B2372" s="263" t="s">
        <v>4212</v>
      </c>
      <c r="C2372" s="263" t="s">
        <v>129</v>
      </c>
      <c r="D2372" s="263" t="s">
        <v>3251</v>
      </c>
      <c r="E2372" s="263" t="s">
        <v>259</v>
      </c>
      <c r="F2372" s="270">
        <v>33940</v>
      </c>
      <c r="G2372" s="263" t="s">
        <v>569</v>
      </c>
      <c r="H2372" s="263" t="s">
        <v>562</v>
      </c>
      <c r="I2372" s="260" t="s">
        <v>711</v>
      </c>
    </row>
    <row r="2373" spans="1:21" ht="18.75">
      <c r="A2373" s="262">
        <v>812596</v>
      </c>
      <c r="B2373" s="263" t="s">
        <v>4213</v>
      </c>
      <c r="C2373" s="263" t="s">
        <v>75</v>
      </c>
      <c r="D2373" s="263" t="s">
        <v>364</v>
      </c>
      <c r="E2373" s="263" t="s">
        <v>260</v>
      </c>
      <c r="F2373" s="270">
        <v>35784</v>
      </c>
      <c r="G2373" s="263" t="s">
        <v>5883</v>
      </c>
      <c r="H2373" s="263" t="s">
        <v>562</v>
      </c>
      <c r="I2373" s="260" t="s">
        <v>711</v>
      </c>
    </row>
    <row r="2374" spans="1:21" ht="18.75">
      <c r="A2374" s="262">
        <v>812597</v>
      </c>
      <c r="B2374" s="263" t="s">
        <v>4214</v>
      </c>
      <c r="C2374" s="263" t="s">
        <v>191</v>
      </c>
      <c r="D2374" s="263" t="s">
        <v>493</v>
      </c>
      <c r="E2374" s="263" t="s">
        <v>259</v>
      </c>
      <c r="F2374" s="270">
        <v>36384</v>
      </c>
      <c r="G2374" s="263" t="s">
        <v>549</v>
      </c>
      <c r="H2374" s="263" t="s">
        <v>562</v>
      </c>
      <c r="I2374" s="260" t="s">
        <v>711</v>
      </c>
    </row>
    <row r="2375" spans="1:21" ht="37.5">
      <c r="A2375" s="262">
        <v>812598</v>
      </c>
      <c r="B2375" s="263" t="s">
        <v>4215</v>
      </c>
      <c r="C2375" s="263" t="s">
        <v>1106</v>
      </c>
      <c r="D2375" s="263" t="s">
        <v>375</v>
      </c>
      <c r="E2375" s="263" t="s">
        <v>260</v>
      </c>
      <c r="F2375" s="270">
        <v>35800</v>
      </c>
      <c r="G2375" s="267" t="s">
        <v>549</v>
      </c>
      <c r="H2375" s="268" t="s">
        <v>673</v>
      </c>
      <c r="I2375" s="260" t="s">
        <v>711</v>
      </c>
    </row>
    <row r="2376" spans="1:21" ht="18.75">
      <c r="A2376" s="262">
        <v>812599</v>
      </c>
      <c r="B2376" s="263" t="s">
        <v>4216</v>
      </c>
      <c r="C2376" s="263" t="s">
        <v>79</v>
      </c>
      <c r="D2376" s="263" t="s">
        <v>346</v>
      </c>
      <c r="E2376" s="263" t="s">
        <v>260</v>
      </c>
      <c r="F2376" s="270">
        <v>34969</v>
      </c>
      <c r="G2376" s="263" t="s">
        <v>549</v>
      </c>
      <c r="H2376" s="263" t="s">
        <v>562</v>
      </c>
      <c r="I2376" s="260" t="s">
        <v>711</v>
      </c>
    </row>
    <row r="2377" spans="1:21" ht="18.75">
      <c r="A2377" s="262">
        <v>812600</v>
      </c>
      <c r="B2377" s="263" t="s">
        <v>4217</v>
      </c>
      <c r="C2377" s="263" t="s">
        <v>4218</v>
      </c>
      <c r="D2377" s="263" t="s">
        <v>435</v>
      </c>
      <c r="E2377" s="263" t="s">
        <v>260</v>
      </c>
      <c r="F2377" s="270">
        <v>33582</v>
      </c>
      <c r="G2377" s="263" t="s">
        <v>663</v>
      </c>
      <c r="H2377" s="263" t="s">
        <v>562</v>
      </c>
      <c r="I2377" s="260" t="s">
        <v>711</v>
      </c>
    </row>
    <row r="2378" spans="1:21" ht="37.5">
      <c r="A2378" s="263">
        <v>812601</v>
      </c>
      <c r="B2378" s="263" t="s">
        <v>4219</v>
      </c>
      <c r="C2378" s="268" t="s">
        <v>88</v>
      </c>
      <c r="D2378" s="268" t="s">
        <v>344</v>
      </c>
      <c r="E2378" s="268" t="s">
        <v>260</v>
      </c>
      <c r="F2378" s="270">
        <v>36323</v>
      </c>
      <c r="G2378" s="263" t="s">
        <v>571</v>
      </c>
      <c r="H2378" s="268" t="s">
        <v>673</v>
      </c>
      <c r="I2378" s="260" t="s">
        <v>711</v>
      </c>
    </row>
    <row r="2379" spans="1:21" ht="18.75">
      <c r="A2379" s="262">
        <v>812602</v>
      </c>
      <c r="B2379" s="263" t="s">
        <v>4220</v>
      </c>
      <c r="C2379" s="263" t="s">
        <v>867</v>
      </c>
      <c r="D2379" s="263" t="s">
        <v>369</v>
      </c>
      <c r="E2379" s="263" t="s">
        <v>260</v>
      </c>
      <c r="F2379" s="270">
        <v>29607</v>
      </c>
      <c r="G2379" s="263" t="s">
        <v>637</v>
      </c>
      <c r="H2379" s="263" t="s">
        <v>562</v>
      </c>
      <c r="I2379" s="260" t="s">
        <v>711</v>
      </c>
    </row>
    <row r="2380" spans="1:21" ht="18.75">
      <c r="A2380" s="262">
        <v>812603</v>
      </c>
      <c r="B2380" s="263" t="s">
        <v>4221</v>
      </c>
      <c r="C2380" s="263" t="s">
        <v>78</v>
      </c>
      <c r="D2380" s="263" t="s">
        <v>1255</v>
      </c>
      <c r="E2380" s="263" t="s">
        <v>260</v>
      </c>
      <c r="F2380" s="270">
        <v>33025</v>
      </c>
      <c r="G2380" s="263" t="s">
        <v>5262</v>
      </c>
      <c r="H2380" s="263" t="s">
        <v>562</v>
      </c>
      <c r="I2380" s="260" t="s">
        <v>711</v>
      </c>
      <c r="S2380" s="260">
        <v>4436</v>
      </c>
      <c r="T2380" s="261">
        <v>43823</v>
      </c>
      <c r="U2380" s="260">
        <v>10000</v>
      </c>
    </row>
    <row r="2381" spans="1:21" ht="18.75">
      <c r="A2381" s="263">
        <v>812604</v>
      </c>
      <c r="B2381" s="263" t="s">
        <v>4222</v>
      </c>
      <c r="C2381" s="271" t="s">
        <v>175</v>
      </c>
      <c r="D2381" s="271" t="s">
        <v>4223</v>
      </c>
      <c r="E2381" s="263" t="s">
        <v>260</v>
      </c>
      <c r="F2381" s="270" t="s">
        <v>5884</v>
      </c>
      <c r="G2381" s="266" t="s">
        <v>549</v>
      </c>
      <c r="H2381" s="263" t="s">
        <v>562</v>
      </c>
      <c r="I2381" s="260" t="s">
        <v>711</v>
      </c>
    </row>
    <row r="2382" spans="1:21" ht="18.75">
      <c r="A2382" s="269">
        <v>812605</v>
      </c>
      <c r="B2382" s="263" t="s">
        <v>4224</v>
      </c>
      <c r="C2382" s="269" t="s">
        <v>82</v>
      </c>
      <c r="D2382" s="269" t="s">
        <v>338</v>
      </c>
      <c r="E2382" s="269" t="s">
        <v>260</v>
      </c>
      <c r="F2382" s="270">
        <v>31423</v>
      </c>
      <c r="G2382" s="267" t="s">
        <v>549</v>
      </c>
      <c r="H2382" s="263" t="s">
        <v>562</v>
      </c>
      <c r="I2382" s="260" t="s">
        <v>711</v>
      </c>
    </row>
    <row r="2383" spans="1:21" ht="18.75">
      <c r="A2383" s="269">
        <v>812606</v>
      </c>
      <c r="B2383" s="263" t="s">
        <v>4225</v>
      </c>
      <c r="C2383" s="269" t="s">
        <v>110</v>
      </c>
      <c r="D2383" s="269" t="s">
        <v>1290</v>
      </c>
      <c r="E2383" s="269" t="s">
        <v>260</v>
      </c>
      <c r="F2383" s="270">
        <v>30991</v>
      </c>
      <c r="G2383" s="267" t="s">
        <v>661</v>
      </c>
      <c r="H2383" s="263" t="s">
        <v>562</v>
      </c>
      <c r="I2383" s="260" t="s">
        <v>711</v>
      </c>
    </row>
    <row r="2384" spans="1:21" ht="18.75">
      <c r="A2384" s="262">
        <v>812607</v>
      </c>
      <c r="B2384" s="263" t="s">
        <v>4226</v>
      </c>
      <c r="C2384" s="263" t="s">
        <v>1788</v>
      </c>
      <c r="D2384" s="263" t="s">
        <v>353</v>
      </c>
      <c r="E2384" s="263" t="s">
        <v>260</v>
      </c>
      <c r="F2384" s="270">
        <v>34108</v>
      </c>
      <c r="G2384" s="263" t="s">
        <v>5770</v>
      </c>
      <c r="H2384" s="263" t="s">
        <v>562</v>
      </c>
      <c r="I2384" s="260" t="s">
        <v>711</v>
      </c>
    </row>
    <row r="2385" spans="1:21" ht="18.75">
      <c r="A2385" s="263">
        <v>812608</v>
      </c>
      <c r="B2385" s="263" t="s">
        <v>4227</v>
      </c>
      <c r="C2385" s="268" t="s">
        <v>75</v>
      </c>
      <c r="D2385" s="268" t="s">
        <v>447</v>
      </c>
      <c r="E2385" s="268" t="s">
        <v>259</v>
      </c>
      <c r="F2385" s="270">
        <v>35930</v>
      </c>
      <c r="G2385" s="263" t="s">
        <v>5885</v>
      </c>
      <c r="H2385" s="263" t="s">
        <v>562</v>
      </c>
      <c r="I2385" s="260" t="s">
        <v>711</v>
      </c>
    </row>
    <row r="2386" spans="1:21" ht="18.75">
      <c r="A2386" s="262">
        <v>812609</v>
      </c>
      <c r="B2386" s="263" t="s">
        <v>4228</v>
      </c>
      <c r="C2386" s="263" t="s">
        <v>219</v>
      </c>
      <c r="D2386" s="263" t="s">
        <v>335</v>
      </c>
      <c r="E2386" s="263" t="s">
        <v>259</v>
      </c>
      <c r="F2386" s="270">
        <v>36188</v>
      </c>
      <c r="G2386" s="263" t="s">
        <v>5289</v>
      </c>
      <c r="H2386" s="263" t="s">
        <v>562</v>
      </c>
      <c r="I2386" s="260" t="s">
        <v>711</v>
      </c>
    </row>
    <row r="2387" spans="1:21" ht="18.75">
      <c r="A2387" s="263">
        <v>812610</v>
      </c>
      <c r="B2387" s="263" t="s">
        <v>4229</v>
      </c>
      <c r="C2387" s="268" t="s">
        <v>184</v>
      </c>
      <c r="D2387" s="268" t="s">
        <v>396</v>
      </c>
      <c r="E2387" s="268" t="s">
        <v>259</v>
      </c>
      <c r="F2387" s="270">
        <v>33970</v>
      </c>
      <c r="G2387" s="263" t="s">
        <v>617</v>
      </c>
      <c r="H2387" s="263" t="s">
        <v>562</v>
      </c>
      <c r="I2387" s="260" t="s">
        <v>711</v>
      </c>
    </row>
    <row r="2388" spans="1:21" ht="18.75">
      <c r="A2388" s="269">
        <v>812611</v>
      </c>
      <c r="B2388" s="263" t="s">
        <v>4230</v>
      </c>
      <c r="C2388" s="269" t="s">
        <v>146</v>
      </c>
      <c r="D2388" s="269" t="s">
        <v>4231</v>
      </c>
      <c r="E2388" s="269" t="s">
        <v>260</v>
      </c>
      <c r="F2388" s="270">
        <v>35065</v>
      </c>
      <c r="G2388" s="267" t="s">
        <v>5355</v>
      </c>
      <c r="H2388" s="263" t="s">
        <v>562</v>
      </c>
      <c r="I2388" s="260" t="s">
        <v>711</v>
      </c>
    </row>
    <row r="2389" spans="1:21" ht="18.75">
      <c r="A2389" s="262">
        <v>812612</v>
      </c>
      <c r="B2389" s="263" t="s">
        <v>4232</v>
      </c>
      <c r="C2389" s="263" t="s">
        <v>873</v>
      </c>
      <c r="D2389" s="263" t="s">
        <v>2070</v>
      </c>
      <c r="E2389" s="263" t="s">
        <v>260</v>
      </c>
      <c r="F2389" s="270">
        <v>33970</v>
      </c>
      <c r="G2389" s="263" t="s">
        <v>5886</v>
      </c>
      <c r="H2389" s="263" t="s">
        <v>562</v>
      </c>
      <c r="I2389" s="260" t="s">
        <v>711</v>
      </c>
    </row>
    <row r="2390" spans="1:21" ht="18.75">
      <c r="A2390" s="269">
        <v>812613</v>
      </c>
      <c r="B2390" s="263" t="s">
        <v>4233</v>
      </c>
      <c r="C2390" s="269" t="s">
        <v>153</v>
      </c>
      <c r="D2390" s="269" t="s">
        <v>362</v>
      </c>
      <c r="E2390" s="269" t="s">
        <v>260</v>
      </c>
      <c r="F2390" s="270">
        <v>34700</v>
      </c>
      <c r="G2390" s="267" t="s">
        <v>5887</v>
      </c>
      <c r="H2390" s="263" t="s">
        <v>562</v>
      </c>
      <c r="I2390" s="260" t="s">
        <v>711</v>
      </c>
    </row>
    <row r="2391" spans="1:21" ht="18.75">
      <c r="A2391" s="262">
        <v>812614</v>
      </c>
      <c r="B2391" s="263" t="s">
        <v>4234</v>
      </c>
      <c r="C2391" s="263" t="s">
        <v>83</v>
      </c>
      <c r="D2391" s="263" t="s">
        <v>4235</v>
      </c>
      <c r="E2391" s="263" t="s">
        <v>260</v>
      </c>
      <c r="F2391" s="270">
        <v>34626</v>
      </c>
      <c r="G2391" s="263" t="s">
        <v>1440</v>
      </c>
      <c r="H2391" s="263" t="s">
        <v>562</v>
      </c>
      <c r="I2391" s="260" t="s">
        <v>711</v>
      </c>
    </row>
    <row r="2392" spans="1:21" ht="18.75">
      <c r="A2392" s="269">
        <v>812615</v>
      </c>
      <c r="B2392" s="263" t="s">
        <v>4236</v>
      </c>
      <c r="C2392" s="269" t="s">
        <v>135</v>
      </c>
      <c r="D2392" s="269" t="s">
        <v>703</v>
      </c>
      <c r="E2392" s="269" t="s">
        <v>260</v>
      </c>
      <c r="F2392" s="270">
        <v>32143</v>
      </c>
      <c r="G2392" s="267" t="s">
        <v>549</v>
      </c>
      <c r="H2392" s="263" t="s">
        <v>562</v>
      </c>
      <c r="I2392" s="260" t="s">
        <v>711</v>
      </c>
      <c r="S2392" s="260">
        <v>584</v>
      </c>
      <c r="T2392" s="261">
        <v>43863</v>
      </c>
      <c r="U2392" s="260">
        <v>20000</v>
      </c>
    </row>
    <row r="2393" spans="1:21" ht="37.5">
      <c r="A2393" s="262">
        <v>812616</v>
      </c>
      <c r="B2393" s="263" t="s">
        <v>4237</v>
      </c>
      <c r="C2393" s="263" t="s">
        <v>168</v>
      </c>
      <c r="D2393" s="263" t="s">
        <v>443</v>
      </c>
      <c r="E2393" s="263" t="s">
        <v>260</v>
      </c>
      <c r="F2393" s="270">
        <v>28503</v>
      </c>
      <c r="G2393" s="263" t="s">
        <v>549</v>
      </c>
      <c r="H2393" s="268" t="s">
        <v>673</v>
      </c>
      <c r="I2393" s="260" t="s">
        <v>711</v>
      </c>
    </row>
    <row r="2394" spans="1:21" ht="18.75">
      <c r="A2394" s="262">
        <v>812617</v>
      </c>
      <c r="B2394" s="263" t="s">
        <v>4238</v>
      </c>
      <c r="C2394" s="263" t="s">
        <v>81</v>
      </c>
      <c r="D2394" s="263" t="s">
        <v>416</v>
      </c>
      <c r="E2394" s="263" t="s">
        <v>259</v>
      </c>
      <c r="F2394" s="270" t="s">
        <v>5888</v>
      </c>
      <c r="G2394" s="263" t="s">
        <v>5889</v>
      </c>
      <c r="H2394" s="263" t="s">
        <v>562</v>
      </c>
      <c r="I2394" s="260" t="s">
        <v>711</v>
      </c>
    </row>
    <row r="2395" spans="1:21" ht="18.75">
      <c r="A2395" s="262">
        <v>812618</v>
      </c>
      <c r="B2395" s="263" t="s">
        <v>4239</v>
      </c>
      <c r="C2395" s="263" t="s">
        <v>4240</v>
      </c>
      <c r="D2395" s="263" t="s">
        <v>338</v>
      </c>
      <c r="E2395" s="263" t="s">
        <v>259</v>
      </c>
      <c r="F2395" s="270">
        <v>35826</v>
      </c>
      <c r="G2395" s="263" t="s">
        <v>5890</v>
      </c>
      <c r="H2395" s="263" t="s">
        <v>562</v>
      </c>
      <c r="I2395" s="260" t="s">
        <v>711</v>
      </c>
    </row>
    <row r="2396" spans="1:21" ht="18.75">
      <c r="A2396" s="262">
        <v>812619</v>
      </c>
      <c r="B2396" s="263" t="s">
        <v>4241</v>
      </c>
      <c r="C2396" s="263" t="s">
        <v>129</v>
      </c>
      <c r="D2396" s="263" t="s">
        <v>1057</v>
      </c>
      <c r="E2396" s="263" t="s">
        <v>259</v>
      </c>
      <c r="F2396" s="270">
        <v>36526</v>
      </c>
      <c r="G2396" s="263" t="s">
        <v>637</v>
      </c>
      <c r="H2396" s="263" t="s">
        <v>562</v>
      </c>
      <c r="I2396" s="260" t="s">
        <v>711</v>
      </c>
    </row>
    <row r="2397" spans="1:21" ht="18.75">
      <c r="A2397" s="262">
        <v>812620</v>
      </c>
      <c r="B2397" s="263" t="s">
        <v>4242</v>
      </c>
      <c r="C2397" s="263" t="s">
        <v>133</v>
      </c>
      <c r="D2397" s="263" t="s">
        <v>433</v>
      </c>
      <c r="E2397" s="263" t="s">
        <v>260</v>
      </c>
      <c r="F2397" s="270">
        <v>34023</v>
      </c>
      <c r="G2397" s="263" t="s">
        <v>5545</v>
      </c>
      <c r="H2397" s="263" t="s">
        <v>562</v>
      </c>
      <c r="I2397" s="260" t="s">
        <v>711</v>
      </c>
    </row>
    <row r="2398" spans="1:21" ht="18.75">
      <c r="A2398" s="262">
        <v>812621</v>
      </c>
      <c r="B2398" s="263" t="s">
        <v>4243</v>
      </c>
      <c r="C2398" s="263" t="s">
        <v>83</v>
      </c>
      <c r="D2398" s="263" t="s">
        <v>4244</v>
      </c>
      <c r="E2398" s="263" t="s">
        <v>259</v>
      </c>
      <c r="F2398" s="270">
        <v>36526</v>
      </c>
      <c r="G2398" s="263" t="s">
        <v>5891</v>
      </c>
      <c r="H2398" s="263" t="s">
        <v>562</v>
      </c>
      <c r="I2398" s="260" t="s">
        <v>711</v>
      </c>
    </row>
    <row r="2399" spans="1:21" ht="18.75">
      <c r="A2399" s="269">
        <v>812622</v>
      </c>
      <c r="B2399" s="263" t="s">
        <v>4245</v>
      </c>
      <c r="C2399" s="269" t="s">
        <v>850</v>
      </c>
      <c r="D2399" s="269" t="s">
        <v>433</v>
      </c>
      <c r="E2399" s="269" t="s">
        <v>260</v>
      </c>
      <c r="F2399" s="270">
        <v>31594</v>
      </c>
      <c r="G2399" s="267" t="s">
        <v>5892</v>
      </c>
      <c r="H2399" s="263" t="s">
        <v>562</v>
      </c>
      <c r="I2399" s="260" t="s">
        <v>711</v>
      </c>
    </row>
    <row r="2400" spans="1:21" ht="18.75">
      <c r="A2400" s="269">
        <v>812623</v>
      </c>
      <c r="B2400" s="263" t="s">
        <v>4246</v>
      </c>
      <c r="C2400" s="269" t="s">
        <v>199</v>
      </c>
      <c r="D2400" s="269" t="s">
        <v>367</v>
      </c>
      <c r="E2400" s="269" t="s">
        <v>259</v>
      </c>
      <c r="F2400" s="270" t="s">
        <v>5893</v>
      </c>
      <c r="G2400" s="267" t="s">
        <v>5253</v>
      </c>
      <c r="H2400" s="263" t="s">
        <v>562</v>
      </c>
      <c r="I2400" s="260" t="s">
        <v>711</v>
      </c>
    </row>
    <row r="2401" spans="1:21" ht="18.75">
      <c r="A2401" s="263">
        <v>812624</v>
      </c>
      <c r="B2401" s="263" t="s">
        <v>4247</v>
      </c>
      <c r="C2401" s="268" t="s">
        <v>74</v>
      </c>
      <c r="D2401" s="268" t="s">
        <v>1147</v>
      </c>
      <c r="E2401" s="268" t="s">
        <v>259</v>
      </c>
      <c r="F2401" s="270">
        <v>35962</v>
      </c>
      <c r="G2401" s="263" t="s">
        <v>5466</v>
      </c>
      <c r="H2401" s="263" t="s">
        <v>562</v>
      </c>
      <c r="I2401" s="260" t="s">
        <v>711</v>
      </c>
    </row>
    <row r="2402" spans="1:21" ht="18.75">
      <c r="A2402" s="263">
        <v>812625</v>
      </c>
      <c r="B2402" s="263" t="s">
        <v>4248</v>
      </c>
      <c r="C2402" s="268" t="s">
        <v>82</v>
      </c>
      <c r="D2402" s="268" t="s">
        <v>339</v>
      </c>
      <c r="E2402" s="268" t="s">
        <v>259</v>
      </c>
      <c r="F2402" s="270">
        <v>29369</v>
      </c>
      <c r="G2402" s="263" t="s">
        <v>619</v>
      </c>
      <c r="H2402" s="263" t="s">
        <v>562</v>
      </c>
      <c r="I2402" s="260" t="s">
        <v>711</v>
      </c>
      <c r="S2402" s="260">
        <v>806</v>
      </c>
      <c r="T2402" s="261">
        <v>43880</v>
      </c>
      <c r="U2402" s="260">
        <v>20000</v>
      </c>
    </row>
    <row r="2403" spans="1:21" ht="18.75">
      <c r="A2403" s="262">
        <v>812626</v>
      </c>
      <c r="B2403" s="263" t="s">
        <v>4249</v>
      </c>
      <c r="C2403" s="263" t="s">
        <v>129</v>
      </c>
      <c r="D2403" s="263" t="s">
        <v>376</v>
      </c>
      <c r="E2403" s="263" t="s">
        <v>259</v>
      </c>
      <c r="F2403" s="270" t="s">
        <v>5894</v>
      </c>
      <c r="G2403" s="263" t="s">
        <v>549</v>
      </c>
      <c r="H2403" s="263" t="s">
        <v>673</v>
      </c>
      <c r="I2403" s="260" t="s">
        <v>711</v>
      </c>
    </row>
    <row r="2404" spans="1:21" ht="18.75">
      <c r="A2404" s="269">
        <v>812627</v>
      </c>
      <c r="B2404" s="263" t="s">
        <v>4250</v>
      </c>
      <c r="C2404" s="269" t="s">
        <v>106</v>
      </c>
      <c r="D2404" s="269" t="s">
        <v>389</v>
      </c>
      <c r="E2404" s="269" t="s">
        <v>259</v>
      </c>
      <c r="F2404" s="270">
        <v>34700</v>
      </c>
      <c r="G2404" s="267" t="s">
        <v>565</v>
      </c>
      <c r="H2404" s="263" t="s">
        <v>562</v>
      </c>
      <c r="I2404" s="260" t="s">
        <v>711</v>
      </c>
    </row>
    <row r="2405" spans="1:21" ht="18.75">
      <c r="A2405" s="263">
        <v>812628</v>
      </c>
      <c r="B2405" s="263" t="s">
        <v>4251</v>
      </c>
      <c r="C2405" s="268" t="s">
        <v>110</v>
      </c>
      <c r="D2405" s="268" t="s">
        <v>672</v>
      </c>
      <c r="E2405" s="268" t="s">
        <v>259</v>
      </c>
      <c r="F2405" s="270">
        <v>33868</v>
      </c>
      <c r="G2405" s="263" t="s">
        <v>635</v>
      </c>
      <c r="H2405" s="263" t="s">
        <v>562</v>
      </c>
      <c r="I2405" s="260" t="s">
        <v>711</v>
      </c>
    </row>
    <row r="2406" spans="1:21" ht="18.75">
      <c r="A2406" s="263">
        <v>812629</v>
      </c>
      <c r="B2406" s="263" t="s">
        <v>4252</v>
      </c>
      <c r="C2406" s="271" t="s">
        <v>186</v>
      </c>
      <c r="D2406" s="271" t="s">
        <v>4253</v>
      </c>
      <c r="E2406" s="263" t="s">
        <v>259</v>
      </c>
      <c r="F2406" s="270">
        <v>36669</v>
      </c>
      <c r="G2406" s="263" t="s">
        <v>549</v>
      </c>
      <c r="H2406" s="263" t="s">
        <v>562</v>
      </c>
      <c r="I2406" s="260" t="s">
        <v>711</v>
      </c>
    </row>
    <row r="2407" spans="1:21" ht="18.75">
      <c r="A2407" s="263">
        <v>812630</v>
      </c>
      <c r="B2407" s="263" t="s">
        <v>4254</v>
      </c>
      <c r="C2407" s="268" t="s">
        <v>4255</v>
      </c>
      <c r="D2407" s="268" t="s">
        <v>4256</v>
      </c>
      <c r="E2407" s="268" t="s">
        <v>259</v>
      </c>
      <c r="F2407" s="270">
        <v>31877</v>
      </c>
      <c r="G2407" s="263" t="s">
        <v>5754</v>
      </c>
      <c r="H2407" s="263" t="s">
        <v>562</v>
      </c>
      <c r="I2407" s="260" t="s">
        <v>711</v>
      </c>
    </row>
    <row r="2408" spans="1:21" ht="18.75">
      <c r="A2408" s="263">
        <v>812631</v>
      </c>
      <c r="B2408" s="263" t="s">
        <v>4257</v>
      </c>
      <c r="C2408" s="268" t="s">
        <v>224</v>
      </c>
      <c r="D2408" s="268" t="s">
        <v>448</v>
      </c>
      <c r="E2408" s="268" t="s">
        <v>259</v>
      </c>
      <c r="F2408" s="270">
        <v>34149</v>
      </c>
      <c r="G2408" s="263" t="s">
        <v>5262</v>
      </c>
      <c r="H2408" s="263" t="s">
        <v>562</v>
      </c>
      <c r="I2408" s="260" t="s">
        <v>711</v>
      </c>
    </row>
    <row r="2409" spans="1:21" ht="18.75">
      <c r="A2409" s="263">
        <v>812632</v>
      </c>
      <c r="B2409" s="263" t="s">
        <v>4258</v>
      </c>
      <c r="C2409" s="268" t="s">
        <v>1387</v>
      </c>
      <c r="D2409" s="268" t="s">
        <v>4259</v>
      </c>
      <c r="E2409" s="268" t="s">
        <v>259</v>
      </c>
      <c r="F2409" s="270">
        <v>35593</v>
      </c>
      <c r="G2409" s="263" t="s">
        <v>549</v>
      </c>
      <c r="H2409" s="263" t="s">
        <v>562</v>
      </c>
      <c r="I2409" s="260" t="s">
        <v>711</v>
      </c>
    </row>
    <row r="2410" spans="1:21" ht="18.75">
      <c r="A2410" s="263">
        <v>812633</v>
      </c>
      <c r="B2410" s="263" t="s">
        <v>4260</v>
      </c>
      <c r="C2410" s="268" t="s">
        <v>129</v>
      </c>
      <c r="D2410" s="268" t="s">
        <v>378</v>
      </c>
      <c r="E2410" s="268" t="s">
        <v>259</v>
      </c>
      <c r="F2410" s="270">
        <v>35065</v>
      </c>
      <c r="G2410" s="263" t="s">
        <v>549</v>
      </c>
      <c r="H2410" s="263" t="s">
        <v>562</v>
      </c>
      <c r="I2410" s="260" t="s">
        <v>711</v>
      </c>
    </row>
    <row r="2411" spans="1:21" ht="18.75">
      <c r="A2411" s="262">
        <v>812634</v>
      </c>
      <c r="B2411" s="263" t="s">
        <v>4261</v>
      </c>
      <c r="C2411" s="263" t="s">
        <v>412</v>
      </c>
      <c r="D2411" s="263" t="s">
        <v>786</v>
      </c>
      <c r="E2411" s="263" t="s">
        <v>259</v>
      </c>
      <c r="F2411" s="270" t="s">
        <v>5895</v>
      </c>
      <c r="G2411" s="263" t="s">
        <v>5222</v>
      </c>
      <c r="H2411" s="263" t="s">
        <v>562</v>
      </c>
      <c r="I2411" s="260" t="s">
        <v>711</v>
      </c>
    </row>
    <row r="2412" spans="1:21" ht="18.75">
      <c r="A2412" s="269">
        <v>812635</v>
      </c>
      <c r="B2412" s="263" t="s">
        <v>4262</v>
      </c>
      <c r="C2412" s="269" t="s">
        <v>79</v>
      </c>
      <c r="D2412" s="269" t="s">
        <v>387</v>
      </c>
      <c r="E2412" s="269" t="s">
        <v>259</v>
      </c>
      <c r="F2412" s="270">
        <v>36526</v>
      </c>
      <c r="G2412" s="267" t="s">
        <v>650</v>
      </c>
      <c r="H2412" s="263" t="s">
        <v>562</v>
      </c>
      <c r="I2412" s="260" t="s">
        <v>711</v>
      </c>
    </row>
    <row r="2413" spans="1:21" ht="18.75">
      <c r="A2413" s="269">
        <v>812636</v>
      </c>
      <c r="B2413" s="263" t="s">
        <v>4263</v>
      </c>
      <c r="C2413" s="269" t="s">
        <v>79</v>
      </c>
      <c r="D2413" s="269" t="s">
        <v>332</v>
      </c>
      <c r="E2413" s="269" t="s">
        <v>259</v>
      </c>
      <c r="F2413" s="270">
        <v>36029</v>
      </c>
      <c r="G2413" s="267" t="s">
        <v>549</v>
      </c>
      <c r="H2413" s="263" t="s">
        <v>562</v>
      </c>
      <c r="I2413" s="260" t="s">
        <v>711</v>
      </c>
    </row>
    <row r="2414" spans="1:21" ht="18.75">
      <c r="A2414" s="263">
        <v>812637</v>
      </c>
      <c r="B2414" s="263" t="s">
        <v>4264</v>
      </c>
      <c r="C2414" s="268" t="s">
        <v>160</v>
      </c>
      <c r="D2414" s="268" t="s">
        <v>518</v>
      </c>
      <c r="E2414" s="268" t="s">
        <v>259</v>
      </c>
      <c r="F2414" s="270">
        <v>31120</v>
      </c>
      <c r="G2414" s="266" t="s">
        <v>5896</v>
      </c>
      <c r="H2414" s="263" t="s">
        <v>562</v>
      </c>
      <c r="I2414" s="260" t="s">
        <v>711</v>
      </c>
    </row>
    <row r="2415" spans="1:21" ht="18.75">
      <c r="A2415" s="262">
        <v>812638</v>
      </c>
      <c r="B2415" s="263" t="s">
        <v>4265</v>
      </c>
      <c r="C2415" s="263" t="s">
        <v>222</v>
      </c>
      <c r="D2415" s="263" t="s">
        <v>362</v>
      </c>
      <c r="E2415" s="263" t="s">
        <v>260</v>
      </c>
      <c r="F2415" s="270">
        <v>28796</v>
      </c>
      <c r="G2415" s="263" t="s">
        <v>650</v>
      </c>
      <c r="H2415" s="263" t="s">
        <v>562</v>
      </c>
      <c r="I2415" s="260" t="s">
        <v>711</v>
      </c>
    </row>
    <row r="2416" spans="1:21" ht="18.75">
      <c r="A2416" s="263">
        <v>812639</v>
      </c>
      <c r="B2416" s="263" t="s">
        <v>4266</v>
      </c>
      <c r="C2416" s="268" t="s">
        <v>90</v>
      </c>
      <c r="D2416" s="266" t="s">
        <v>223</v>
      </c>
      <c r="E2416" s="268" t="s">
        <v>259</v>
      </c>
      <c r="F2416" s="270">
        <v>36383</v>
      </c>
      <c r="G2416" s="263" t="s">
        <v>549</v>
      </c>
      <c r="H2416" s="263" t="s">
        <v>562</v>
      </c>
      <c r="I2416" s="260" t="s">
        <v>711</v>
      </c>
    </row>
    <row r="2417" spans="1:21" ht="18.75">
      <c r="A2417" s="262">
        <v>812640</v>
      </c>
      <c r="B2417" s="263" t="s">
        <v>4267</v>
      </c>
      <c r="C2417" s="263" t="s">
        <v>77</v>
      </c>
      <c r="D2417" s="263" t="s">
        <v>482</v>
      </c>
      <c r="E2417" s="263" t="s">
        <v>259</v>
      </c>
      <c r="F2417" s="270">
        <v>36526</v>
      </c>
      <c r="G2417" s="263" t="s">
        <v>5466</v>
      </c>
      <c r="H2417" s="263" t="s">
        <v>562</v>
      </c>
      <c r="I2417" s="260" t="s">
        <v>711</v>
      </c>
    </row>
    <row r="2418" spans="1:21" ht="18.75">
      <c r="A2418" s="269">
        <v>812641</v>
      </c>
      <c r="B2418" s="263" t="s">
        <v>4268</v>
      </c>
      <c r="C2418" s="269" t="s">
        <v>240</v>
      </c>
      <c r="D2418" s="269" t="s">
        <v>367</v>
      </c>
      <c r="E2418" s="269" t="s">
        <v>259</v>
      </c>
      <c r="F2418" s="270">
        <v>33702</v>
      </c>
      <c r="G2418" s="267" t="s">
        <v>549</v>
      </c>
      <c r="H2418" s="263" t="s">
        <v>562</v>
      </c>
      <c r="I2418" s="260" t="s">
        <v>711</v>
      </c>
    </row>
    <row r="2419" spans="1:21" ht="18.75">
      <c r="A2419" s="269">
        <v>812642</v>
      </c>
      <c r="B2419" s="263" t="s">
        <v>4269</v>
      </c>
      <c r="C2419" s="269" t="s">
        <v>133</v>
      </c>
      <c r="D2419" s="269" t="s">
        <v>4270</v>
      </c>
      <c r="E2419" s="269" t="s">
        <v>259</v>
      </c>
      <c r="F2419" s="270">
        <v>29952</v>
      </c>
      <c r="G2419" s="267" t="s">
        <v>5758</v>
      </c>
      <c r="H2419" s="263" t="s">
        <v>562</v>
      </c>
      <c r="I2419" s="260" t="s">
        <v>711</v>
      </c>
    </row>
    <row r="2420" spans="1:21" ht="18.75">
      <c r="A2420" s="269">
        <v>812643</v>
      </c>
      <c r="B2420" s="263" t="s">
        <v>4271</v>
      </c>
      <c r="C2420" s="269" t="s">
        <v>77</v>
      </c>
      <c r="D2420" s="269" t="s">
        <v>343</v>
      </c>
      <c r="E2420" s="269" t="s">
        <v>259</v>
      </c>
      <c r="F2420" s="270">
        <v>32683</v>
      </c>
      <c r="G2420" s="267" t="s">
        <v>549</v>
      </c>
      <c r="H2420" s="263" t="s">
        <v>562</v>
      </c>
      <c r="I2420" s="260" t="s">
        <v>711</v>
      </c>
      <c r="S2420" s="260">
        <v>842</v>
      </c>
      <c r="T2420" s="261">
        <v>43881</v>
      </c>
      <c r="U2420" s="260">
        <v>15000</v>
      </c>
    </row>
    <row r="2421" spans="1:21" ht="18.75">
      <c r="A2421" s="262">
        <v>812645</v>
      </c>
      <c r="B2421" s="263" t="s">
        <v>4272</v>
      </c>
      <c r="C2421" s="263" t="s">
        <v>109</v>
      </c>
      <c r="D2421" s="266" t="s">
        <v>4273</v>
      </c>
      <c r="E2421" s="263" t="s">
        <v>259</v>
      </c>
      <c r="F2421" s="270">
        <v>35640</v>
      </c>
      <c r="G2421" s="263" t="s">
        <v>549</v>
      </c>
      <c r="H2421" s="263" t="s">
        <v>562</v>
      </c>
      <c r="I2421" s="260" t="s">
        <v>711</v>
      </c>
    </row>
    <row r="2422" spans="1:21" ht="18.75">
      <c r="A2422" s="269">
        <v>812646</v>
      </c>
      <c r="B2422" s="263" t="s">
        <v>4274</v>
      </c>
      <c r="C2422" s="269" t="s">
        <v>177</v>
      </c>
      <c r="D2422" s="269" t="s">
        <v>402</v>
      </c>
      <c r="E2422" s="269" t="s">
        <v>260</v>
      </c>
      <c r="F2422" s="270">
        <v>35799</v>
      </c>
      <c r="G2422" s="267" t="s">
        <v>5273</v>
      </c>
      <c r="H2422" s="263" t="s">
        <v>562</v>
      </c>
      <c r="I2422" s="260" t="s">
        <v>711</v>
      </c>
    </row>
    <row r="2423" spans="1:21" ht="18.75">
      <c r="A2423" s="263">
        <v>812647</v>
      </c>
      <c r="B2423" s="263" t="s">
        <v>4275</v>
      </c>
      <c r="C2423" s="268" t="s">
        <v>122</v>
      </c>
      <c r="D2423" s="268" t="s">
        <v>2183</v>
      </c>
      <c r="E2423" s="268" t="s">
        <v>259</v>
      </c>
      <c r="F2423" s="270">
        <v>36541</v>
      </c>
      <c r="G2423" s="263" t="s">
        <v>5897</v>
      </c>
      <c r="H2423" s="263" t="s">
        <v>562</v>
      </c>
      <c r="I2423" s="260" t="s">
        <v>711</v>
      </c>
    </row>
    <row r="2424" spans="1:21" ht="37.5">
      <c r="A2424" s="262">
        <v>812648</v>
      </c>
      <c r="B2424" s="263" t="s">
        <v>4276</v>
      </c>
      <c r="C2424" s="263" t="s">
        <v>197</v>
      </c>
      <c r="D2424" s="263" t="s">
        <v>404</v>
      </c>
      <c r="E2424" s="263" t="s">
        <v>259</v>
      </c>
      <c r="F2424" s="270">
        <v>36042</v>
      </c>
      <c r="G2424" s="263" t="s">
        <v>632</v>
      </c>
      <c r="H2424" s="268" t="s">
        <v>673</v>
      </c>
      <c r="I2424" s="260" t="s">
        <v>711</v>
      </c>
    </row>
    <row r="2425" spans="1:21" ht="18.75">
      <c r="A2425" s="269">
        <v>812649</v>
      </c>
      <c r="B2425" s="263" t="s">
        <v>4277</v>
      </c>
      <c r="C2425" s="269" t="s">
        <v>1092</v>
      </c>
      <c r="D2425" s="269" t="s">
        <v>1905</v>
      </c>
      <c r="E2425" s="269" t="s">
        <v>259</v>
      </c>
      <c r="F2425" s="270" t="s">
        <v>5517</v>
      </c>
      <c r="G2425" s="267" t="s">
        <v>549</v>
      </c>
      <c r="H2425" s="263" t="s">
        <v>562</v>
      </c>
      <c r="I2425" s="260" t="s">
        <v>711</v>
      </c>
    </row>
    <row r="2426" spans="1:21" ht="18.75">
      <c r="A2426" s="263">
        <v>812650</v>
      </c>
      <c r="B2426" s="263" t="s">
        <v>4278</v>
      </c>
      <c r="C2426" s="268" t="s">
        <v>1049</v>
      </c>
      <c r="D2426" s="266" t="s">
        <v>127</v>
      </c>
      <c r="E2426" s="268" t="s">
        <v>259</v>
      </c>
      <c r="F2426" s="270">
        <v>35828</v>
      </c>
      <c r="G2426" s="263" t="s">
        <v>549</v>
      </c>
      <c r="H2426" s="263" t="s">
        <v>562</v>
      </c>
      <c r="I2426" s="260" t="s">
        <v>711</v>
      </c>
    </row>
    <row r="2427" spans="1:21" ht="18.75">
      <c r="A2427" s="263">
        <v>812651</v>
      </c>
      <c r="B2427" s="263" t="s">
        <v>4279</v>
      </c>
      <c r="C2427" s="271" t="s">
        <v>118</v>
      </c>
      <c r="D2427" s="266" t="s">
        <v>4105</v>
      </c>
      <c r="E2427" s="263" t="s">
        <v>259</v>
      </c>
      <c r="F2427" s="270">
        <v>35238</v>
      </c>
      <c r="G2427" s="263" t="s">
        <v>5898</v>
      </c>
      <c r="H2427" s="263" t="s">
        <v>562</v>
      </c>
      <c r="I2427" s="260" t="s">
        <v>711</v>
      </c>
    </row>
    <row r="2428" spans="1:21" ht="18.75">
      <c r="A2428" s="269">
        <v>812652</v>
      </c>
      <c r="B2428" s="263" t="s">
        <v>4280</v>
      </c>
      <c r="C2428" s="269" t="s">
        <v>102</v>
      </c>
      <c r="D2428" s="269" t="s">
        <v>223</v>
      </c>
      <c r="E2428" s="269" t="s">
        <v>259</v>
      </c>
      <c r="F2428" s="270">
        <v>36298</v>
      </c>
      <c r="G2428" s="267" t="s">
        <v>549</v>
      </c>
      <c r="H2428" s="263" t="s">
        <v>562</v>
      </c>
      <c r="I2428" s="260" t="s">
        <v>711</v>
      </c>
    </row>
    <row r="2429" spans="1:21" ht="18.75">
      <c r="A2429" s="263">
        <v>812653</v>
      </c>
      <c r="B2429" s="263" t="s">
        <v>4281</v>
      </c>
      <c r="C2429" s="268" t="s">
        <v>139</v>
      </c>
      <c r="D2429" s="268" t="s">
        <v>4282</v>
      </c>
      <c r="E2429" s="268" t="s">
        <v>259</v>
      </c>
      <c r="F2429" s="270">
        <v>36271</v>
      </c>
      <c r="G2429" s="266" t="s">
        <v>549</v>
      </c>
      <c r="H2429" s="263" t="s">
        <v>562</v>
      </c>
      <c r="I2429" s="260" t="s">
        <v>711</v>
      </c>
    </row>
    <row r="2430" spans="1:21" ht="18.75">
      <c r="A2430" s="262">
        <v>812654</v>
      </c>
      <c r="B2430" s="263" t="s">
        <v>4283</v>
      </c>
      <c r="C2430" s="263" t="s">
        <v>79</v>
      </c>
      <c r="D2430" s="263" t="s">
        <v>336</v>
      </c>
      <c r="E2430" s="263" t="s">
        <v>259</v>
      </c>
      <c r="F2430" s="270">
        <v>35878</v>
      </c>
      <c r="G2430" s="263" t="s">
        <v>549</v>
      </c>
      <c r="H2430" s="263" t="s">
        <v>562</v>
      </c>
      <c r="I2430" s="260" t="s">
        <v>711</v>
      </c>
    </row>
    <row r="2431" spans="1:21" ht="18.75">
      <c r="A2431" s="262">
        <v>812655</v>
      </c>
      <c r="B2431" s="263" t="s">
        <v>4284</v>
      </c>
      <c r="C2431" s="263" t="s">
        <v>131</v>
      </c>
      <c r="D2431" s="263" t="s">
        <v>2060</v>
      </c>
      <c r="E2431" s="263" t="s">
        <v>259</v>
      </c>
      <c r="F2431" s="270">
        <v>36526</v>
      </c>
      <c r="G2431" s="263" t="s">
        <v>637</v>
      </c>
      <c r="H2431" s="263" t="s">
        <v>562</v>
      </c>
      <c r="I2431" s="260" t="s">
        <v>711</v>
      </c>
    </row>
    <row r="2432" spans="1:21" ht="18.75">
      <c r="A2432" s="263">
        <v>812656</v>
      </c>
      <c r="B2432" s="263" t="s">
        <v>4285</v>
      </c>
      <c r="C2432" s="268" t="s">
        <v>3912</v>
      </c>
      <c r="D2432" s="268" t="s">
        <v>4286</v>
      </c>
      <c r="E2432" s="268" t="s">
        <v>259</v>
      </c>
      <c r="F2432" s="270">
        <v>34182</v>
      </c>
      <c r="G2432" s="267" t="s">
        <v>5314</v>
      </c>
      <c r="H2432" s="263" t="s">
        <v>562</v>
      </c>
      <c r="I2432" s="260" t="s">
        <v>711</v>
      </c>
    </row>
    <row r="2433" spans="1:9" ht="18.75">
      <c r="A2433" s="262">
        <v>812657</v>
      </c>
      <c r="B2433" s="263" t="s">
        <v>4287</v>
      </c>
      <c r="C2433" s="263" t="s">
        <v>104</v>
      </c>
      <c r="D2433" s="263" t="s">
        <v>328</v>
      </c>
      <c r="E2433" s="263" t="s">
        <v>259</v>
      </c>
      <c r="F2433" s="270">
        <v>36411</v>
      </c>
      <c r="G2433" s="263" t="s">
        <v>5262</v>
      </c>
      <c r="H2433" s="263" t="s">
        <v>562</v>
      </c>
      <c r="I2433" s="260" t="s">
        <v>711</v>
      </c>
    </row>
    <row r="2434" spans="1:9" ht="18.75">
      <c r="A2434" s="262">
        <v>812658</v>
      </c>
      <c r="B2434" s="263" t="s">
        <v>4288</v>
      </c>
      <c r="C2434" s="263" t="s">
        <v>145</v>
      </c>
      <c r="D2434" s="263" t="s">
        <v>391</v>
      </c>
      <c r="E2434" s="263" t="s">
        <v>259</v>
      </c>
      <c r="F2434" s="270">
        <v>35435</v>
      </c>
      <c r="G2434" s="263" t="s">
        <v>549</v>
      </c>
      <c r="H2434" s="263" t="s">
        <v>562</v>
      </c>
      <c r="I2434" s="260" t="s">
        <v>711</v>
      </c>
    </row>
    <row r="2435" spans="1:9" ht="18.75">
      <c r="A2435" s="262">
        <v>812659</v>
      </c>
      <c r="B2435" s="263" t="s">
        <v>4289</v>
      </c>
      <c r="C2435" s="263" t="s">
        <v>118</v>
      </c>
      <c r="D2435" s="263" t="s">
        <v>4290</v>
      </c>
      <c r="E2435" s="263" t="s">
        <v>259</v>
      </c>
      <c r="F2435" s="270" t="s">
        <v>5899</v>
      </c>
      <c r="G2435" s="263" t="s">
        <v>5405</v>
      </c>
      <c r="H2435" s="263" t="s">
        <v>562</v>
      </c>
      <c r="I2435" s="260" t="s">
        <v>711</v>
      </c>
    </row>
    <row r="2436" spans="1:9" ht="18.75">
      <c r="A2436" s="263">
        <v>812660</v>
      </c>
      <c r="B2436" s="263" t="s">
        <v>4291</v>
      </c>
      <c r="C2436" s="268" t="s">
        <v>74</v>
      </c>
      <c r="D2436" s="268" t="s">
        <v>353</v>
      </c>
      <c r="E2436" s="268" t="s">
        <v>259</v>
      </c>
      <c r="F2436" s="270">
        <v>36161</v>
      </c>
      <c r="G2436" s="266" t="s">
        <v>5900</v>
      </c>
      <c r="H2436" s="263" t="s">
        <v>562</v>
      </c>
      <c r="I2436" s="260" t="s">
        <v>711</v>
      </c>
    </row>
    <row r="2437" spans="1:9" ht="18.75">
      <c r="A2437" s="269">
        <v>812661</v>
      </c>
      <c r="B2437" s="263" t="s">
        <v>4292</v>
      </c>
      <c r="C2437" s="269" t="s">
        <v>122</v>
      </c>
      <c r="D2437" s="269" t="s">
        <v>1720</v>
      </c>
      <c r="E2437" s="269" t="s">
        <v>259</v>
      </c>
      <c r="F2437" s="270">
        <v>35599</v>
      </c>
      <c r="G2437" s="267" t="s">
        <v>635</v>
      </c>
      <c r="H2437" s="263" t="s">
        <v>562</v>
      </c>
      <c r="I2437" s="260" t="s">
        <v>711</v>
      </c>
    </row>
    <row r="2438" spans="1:9" ht="18.75">
      <c r="A2438" s="269">
        <v>812662</v>
      </c>
      <c r="B2438" s="263" t="s">
        <v>4293</v>
      </c>
      <c r="C2438" s="269" t="s">
        <v>1451</v>
      </c>
      <c r="D2438" s="269" t="s">
        <v>377</v>
      </c>
      <c r="E2438" s="269" t="s">
        <v>259</v>
      </c>
      <c r="F2438" s="270">
        <v>35172</v>
      </c>
      <c r="G2438" s="267" t="s">
        <v>624</v>
      </c>
      <c r="H2438" s="263" t="s">
        <v>562</v>
      </c>
      <c r="I2438" s="260" t="s">
        <v>711</v>
      </c>
    </row>
    <row r="2439" spans="1:9" ht="18.75">
      <c r="A2439" s="262">
        <v>812663</v>
      </c>
      <c r="B2439" s="263" t="s">
        <v>4294</v>
      </c>
      <c r="C2439" s="263" t="s">
        <v>244</v>
      </c>
      <c r="D2439" s="263" t="s">
        <v>506</v>
      </c>
      <c r="E2439" s="263" t="s">
        <v>259</v>
      </c>
      <c r="F2439" s="270">
        <v>36526</v>
      </c>
      <c r="G2439" s="263" t="s">
        <v>549</v>
      </c>
      <c r="H2439" s="263" t="s">
        <v>562</v>
      </c>
      <c r="I2439" s="260" t="s">
        <v>711</v>
      </c>
    </row>
    <row r="2440" spans="1:9" ht="18.75">
      <c r="A2440" s="262">
        <v>812664</v>
      </c>
      <c r="B2440" s="263" t="s">
        <v>4295</v>
      </c>
      <c r="C2440" s="263" t="s">
        <v>140</v>
      </c>
      <c r="D2440" s="263" t="s">
        <v>1085</v>
      </c>
      <c r="E2440" s="263" t="s">
        <v>259</v>
      </c>
      <c r="F2440" s="270">
        <v>36409</v>
      </c>
      <c r="G2440" s="263" t="s">
        <v>549</v>
      </c>
      <c r="H2440" s="263" t="s">
        <v>562</v>
      </c>
      <c r="I2440" s="260" t="s">
        <v>711</v>
      </c>
    </row>
    <row r="2441" spans="1:9" ht="18.75">
      <c r="A2441" s="262">
        <v>812665</v>
      </c>
      <c r="B2441" s="263" t="s">
        <v>4296</v>
      </c>
      <c r="C2441" s="263" t="s">
        <v>75</v>
      </c>
      <c r="D2441" s="263" t="s">
        <v>338</v>
      </c>
      <c r="E2441" s="263" t="s">
        <v>259</v>
      </c>
      <c r="F2441" s="270">
        <v>30357</v>
      </c>
      <c r="G2441" s="263" t="s">
        <v>617</v>
      </c>
      <c r="H2441" s="263" t="s">
        <v>562</v>
      </c>
      <c r="I2441" s="260" t="s">
        <v>711</v>
      </c>
    </row>
    <row r="2442" spans="1:9" ht="18.75">
      <c r="A2442" s="263">
        <v>812666</v>
      </c>
      <c r="B2442" s="263" t="s">
        <v>4297</v>
      </c>
      <c r="C2442" s="268" t="s">
        <v>2753</v>
      </c>
      <c r="D2442" s="268" t="s">
        <v>1681</v>
      </c>
      <c r="E2442" s="268" t="s">
        <v>259</v>
      </c>
      <c r="F2442" s="270">
        <v>24938</v>
      </c>
      <c r="G2442" s="266" t="s">
        <v>5206</v>
      </c>
      <c r="H2442" s="263" t="s">
        <v>562</v>
      </c>
      <c r="I2442" s="260" t="s">
        <v>711</v>
      </c>
    </row>
    <row r="2443" spans="1:9" ht="18.75">
      <c r="A2443" s="262">
        <v>812667</v>
      </c>
      <c r="B2443" s="263" t="s">
        <v>4298</v>
      </c>
      <c r="C2443" s="263" t="s">
        <v>592</v>
      </c>
      <c r="D2443" s="263" t="s">
        <v>4299</v>
      </c>
      <c r="E2443" s="263" t="s">
        <v>259</v>
      </c>
      <c r="F2443" s="270">
        <v>36450</v>
      </c>
      <c r="G2443" s="263" t="s">
        <v>549</v>
      </c>
      <c r="H2443" s="263" t="s">
        <v>562</v>
      </c>
      <c r="I2443" s="260" t="s">
        <v>711</v>
      </c>
    </row>
    <row r="2444" spans="1:9" ht="18.75">
      <c r="A2444" s="262">
        <v>812668</v>
      </c>
      <c r="B2444" s="263" t="s">
        <v>4300</v>
      </c>
      <c r="C2444" s="263" t="s">
        <v>833</v>
      </c>
      <c r="D2444" s="263" t="s">
        <v>336</v>
      </c>
      <c r="E2444" s="263" t="s">
        <v>259</v>
      </c>
      <c r="F2444" s="270">
        <v>35906</v>
      </c>
      <c r="G2444" s="263" t="s">
        <v>549</v>
      </c>
      <c r="H2444" s="263" t="s">
        <v>673</v>
      </c>
      <c r="I2444" s="260" t="s">
        <v>711</v>
      </c>
    </row>
    <row r="2445" spans="1:9" ht="18.75">
      <c r="A2445" s="263">
        <v>812669</v>
      </c>
      <c r="B2445" s="263" t="s">
        <v>4301</v>
      </c>
      <c r="C2445" s="268" t="s">
        <v>82</v>
      </c>
      <c r="D2445" s="268" t="s">
        <v>2096</v>
      </c>
      <c r="E2445" s="268" t="s">
        <v>259</v>
      </c>
      <c r="F2445" s="270">
        <v>31905</v>
      </c>
      <c r="G2445" s="266" t="s">
        <v>5901</v>
      </c>
      <c r="H2445" s="263" t="s">
        <v>562</v>
      </c>
      <c r="I2445" s="260" t="s">
        <v>711</v>
      </c>
    </row>
    <row r="2446" spans="1:9" ht="18.75">
      <c r="A2446" s="269">
        <v>812670</v>
      </c>
      <c r="B2446" s="263" t="s">
        <v>4302</v>
      </c>
      <c r="C2446" s="269" t="s">
        <v>80</v>
      </c>
      <c r="D2446" s="269" t="s">
        <v>469</v>
      </c>
      <c r="E2446" s="269" t="s">
        <v>259</v>
      </c>
      <c r="F2446" s="270">
        <v>32799</v>
      </c>
      <c r="G2446" s="267" t="s">
        <v>559</v>
      </c>
      <c r="H2446" s="263" t="s">
        <v>562</v>
      </c>
      <c r="I2446" s="260" t="s">
        <v>711</v>
      </c>
    </row>
    <row r="2447" spans="1:9" ht="18.75">
      <c r="A2447" s="269">
        <v>812671</v>
      </c>
      <c r="B2447" s="263" t="s">
        <v>4303</v>
      </c>
      <c r="C2447" s="269" t="s">
        <v>106</v>
      </c>
      <c r="D2447" s="269" t="s">
        <v>370</v>
      </c>
      <c r="E2447" s="269" t="s">
        <v>259</v>
      </c>
      <c r="F2447" s="270">
        <v>36342</v>
      </c>
      <c r="G2447" s="267" t="s">
        <v>5902</v>
      </c>
      <c r="H2447" s="263" t="s">
        <v>562</v>
      </c>
      <c r="I2447" s="260" t="s">
        <v>711</v>
      </c>
    </row>
    <row r="2448" spans="1:9" ht="18.75">
      <c r="A2448" s="262">
        <v>812672</v>
      </c>
      <c r="B2448" s="263" t="s">
        <v>4304</v>
      </c>
      <c r="C2448" s="263" t="s">
        <v>1572</v>
      </c>
      <c r="D2448" s="263" t="s">
        <v>4305</v>
      </c>
      <c r="E2448" s="263" t="s">
        <v>259</v>
      </c>
      <c r="F2448" s="270">
        <v>36178</v>
      </c>
      <c r="G2448" s="263" t="s">
        <v>5598</v>
      </c>
      <c r="H2448" s="263" t="s">
        <v>562</v>
      </c>
      <c r="I2448" s="260" t="s">
        <v>711</v>
      </c>
    </row>
    <row r="2449" spans="1:21" ht="18.75">
      <c r="A2449" s="263">
        <v>812673</v>
      </c>
      <c r="B2449" s="263" t="s">
        <v>4306</v>
      </c>
      <c r="C2449" s="268" t="s">
        <v>134</v>
      </c>
      <c r="D2449" s="268" t="s">
        <v>358</v>
      </c>
      <c r="E2449" s="268" t="s">
        <v>259</v>
      </c>
      <c r="F2449" s="270">
        <v>36161</v>
      </c>
      <c r="G2449" s="263" t="s">
        <v>624</v>
      </c>
      <c r="H2449" s="263" t="s">
        <v>562</v>
      </c>
      <c r="I2449" s="260" t="s">
        <v>711</v>
      </c>
    </row>
    <row r="2450" spans="1:21" ht="18.75">
      <c r="A2450" s="262">
        <v>812674</v>
      </c>
      <c r="B2450" s="263" t="s">
        <v>4307</v>
      </c>
      <c r="C2450" s="263" t="s">
        <v>171</v>
      </c>
      <c r="D2450" s="263" t="s">
        <v>340</v>
      </c>
      <c r="E2450" s="263" t="s">
        <v>260</v>
      </c>
      <c r="F2450" s="270">
        <v>32609</v>
      </c>
      <c r="G2450" s="263" t="s">
        <v>549</v>
      </c>
      <c r="H2450" s="263" t="s">
        <v>562</v>
      </c>
      <c r="I2450" s="260" t="s">
        <v>711</v>
      </c>
    </row>
    <row r="2451" spans="1:21" ht="18.75">
      <c r="A2451" s="269">
        <v>812675</v>
      </c>
      <c r="B2451" s="263" t="s">
        <v>4308</v>
      </c>
      <c r="C2451" s="269" t="s">
        <v>157</v>
      </c>
      <c r="D2451" s="269" t="s">
        <v>2465</v>
      </c>
      <c r="E2451" s="269" t="s">
        <v>260</v>
      </c>
      <c r="F2451" s="270">
        <v>35674</v>
      </c>
      <c r="G2451" s="267" t="s">
        <v>5883</v>
      </c>
      <c r="H2451" s="263" t="s">
        <v>562</v>
      </c>
      <c r="I2451" s="260" t="s">
        <v>711</v>
      </c>
    </row>
    <row r="2452" spans="1:21" ht="18.75">
      <c r="A2452" s="262">
        <v>812676</v>
      </c>
      <c r="B2452" s="263" t="s">
        <v>4309</v>
      </c>
      <c r="C2452" s="263" t="s">
        <v>734</v>
      </c>
      <c r="D2452" s="263" t="s">
        <v>379</v>
      </c>
      <c r="E2452" s="263" t="s">
        <v>260</v>
      </c>
      <c r="F2452" s="270">
        <v>31644</v>
      </c>
      <c r="G2452" s="263" t="s">
        <v>5903</v>
      </c>
      <c r="H2452" s="263" t="s">
        <v>562</v>
      </c>
      <c r="I2452" s="260" t="s">
        <v>711</v>
      </c>
    </row>
    <row r="2453" spans="1:21" ht="37.5">
      <c r="A2453" s="263">
        <v>812677</v>
      </c>
      <c r="B2453" s="263" t="s">
        <v>4310</v>
      </c>
      <c r="C2453" s="268" t="s">
        <v>119</v>
      </c>
      <c r="D2453" s="268" t="s">
        <v>2398</v>
      </c>
      <c r="E2453" s="268" t="s">
        <v>260</v>
      </c>
      <c r="F2453" s="270">
        <v>32278</v>
      </c>
      <c r="G2453" s="263" t="s">
        <v>632</v>
      </c>
      <c r="H2453" s="268" t="s">
        <v>673</v>
      </c>
      <c r="I2453" s="260" t="s">
        <v>711</v>
      </c>
    </row>
    <row r="2454" spans="1:21" ht="18.75">
      <c r="A2454" s="263">
        <v>812678</v>
      </c>
      <c r="B2454" s="263" t="s">
        <v>4311</v>
      </c>
      <c r="C2454" s="268" t="s">
        <v>146</v>
      </c>
      <c r="D2454" s="268" t="s">
        <v>879</v>
      </c>
      <c r="E2454" s="268" t="s">
        <v>259</v>
      </c>
      <c r="F2454" s="270">
        <v>36545</v>
      </c>
      <c r="G2454" s="266" t="s">
        <v>5904</v>
      </c>
      <c r="H2454" s="263" t="s">
        <v>562</v>
      </c>
      <c r="I2454" s="260" t="s">
        <v>711</v>
      </c>
    </row>
    <row r="2455" spans="1:21" ht="18.75">
      <c r="A2455" s="263">
        <v>812679</v>
      </c>
      <c r="B2455" s="263" t="s">
        <v>4312</v>
      </c>
      <c r="C2455" s="268" t="s">
        <v>4313</v>
      </c>
      <c r="D2455" s="268" t="s">
        <v>465</v>
      </c>
      <c r="E2455" s="268" t="s">
        <v>259</v>
      </c>
      <c r="F2455" s="270">
        <v>36161</v>
      </c>
      <c r="G2455" s="263" t="s">
        <v>571</v>
      </c>
      <c r="H2455" s="263" t="s">
        <v>562</v>
      </c>
      <c r="I2455" s="260" t="s">
        <v>711</v>
      </c>
    </row>
    <row r="2456" spans="1:21" ht="18.75">
      <c r="A2456" s="262">
        <v>812680</v>
      </c>
      <c r="B2456" s="263" t="s">
        <v>4314</v>
      </c>
      <c r="C2456" s="263" t="s">
        <v>118</v>
      </c>
      <c r="D2456" s="263" t="s">
        <v>904</v>
      </c>
      <c r="E2456" s="263" t="s">
        <v>259</v>
      </c>
      <c r="F2456" s="270">
        <v>36165</v>
      </c>
      <c r="G2456" s="263" t="s">
        <v>5905</v>
      </c>
      <c r="H2456" s="263" t="s">
        <v>562</v>
      </c>
      <c r="I2456" s="260" t="s">
        <v>711</v>
      </c>
    </row>
    <row r="2457" spans="1:21" ht="18.75">
      <c r="A2457" s="269">
        <v>812681</v>
      </c>
      <c r="B2457" s="263" t="s">
        <v>4315</v>
      </c>
      <c r="C2457" s="269" t="s">
        <v>79</v>
      </c>
      <c r="D2457" s="269" t="s">
        <v>4316</v>
      </c>
      <c r="E2457" s="269" t="s">
        <v>259</v>
      </c>
      <c r="F2457" s="270">
        <v>35932</v>
      </c>
      <c r="G2457" s="267" t="s">
        <v>5424</v>
      </c>
      <c r="H2457" s="263" t="s">
        <v>562</v>
      </c>
      <c r="I2457" s="260" t="s">
        <v>711</v>
      </c>
      <c r="S2457" s="260">
        <v>4136</v>
      </c>
      <c r="T2457" s="261">
        <v>43816</v>
      </c>
      <c r="U2457" s="260">
        <v>10000</v>
      </c>
    </row>
    <row r="2458" spans="1:21" ht="18.75">
      <c r="A2458" s="262">
        <v>812682</v>
      </c>
      <c r="B2458" s="263" t="s">
        <v>4317</v>
      </c>
      <c r="C2458" s="263" t="s">
        <v>112</v>
      </c>
      <c r="D2458" s="263" t="s">
        <v>336</v>
      </c>
      <c r="E2458" s="263" t="s">
        <v>259</v>
      </c>
      <c r="F2458" s="270">
        <v>34866</v>
      </c>
      <c r="G2458" s="263" t="s">
        <v>5798</v>
      </c>
      <c r="H2458" s="263" t="s">
        <v>562</v>
      </c>
      <c r="I2458" s="260" t="s">
        <v>711</v>
      </c>
    </row>
    <row r="2459" spans="1:21" ht="18.75">
      <c r="A2459" s="262">
        <v>812683</v>
      </c>
      <c r="B2459" s="263" t="s">
        <v>4318</v>
      </c>
      <c r="C2459" s="263" t="s">
        <v>4319</v>
      </c>
      <c r="D2459" s="263" t="s">
        <v>1147</v>
      </c>
      <c r="E2459" s="263" t="s">
        <v>259</v>
      </c>
      <c r="F2459" s="270">
        <v>34762</v>
      </c>
      <c r="G2459" s="263" t="s">
        <v>5906</v>
      </c>
      <c r="H2459" s="263" t="s">
        <v>562</v>
      </c>
      <c r="I2459" s="260" t="s">
        <v>711</v>
      </c>
    </row>
    <row r="2460" spans="1:21" ht="18.75">
      <c r="A2460" s="263">
        <v>812684</v>
      </c>
      <c r="B2460" s="263" t="s">
        <v>4320</v>
      </c>
      <c r="C2460" s="268" t="s">
        <v>81</v>
      </c>
      <c r="D2460" s="268" t="s">
        <v>330</v>
      </c>
      <c r="E2460" s="268" t="s">
        <v>259</v>
      </c>
      <c r="F2460" s="270">
        <v>30317</v>
      </c>
      <c r="G2460" s="263" t="s">
        <v>5262</v>
      </c>
      <c r="H2460" s="263" t="s">
        <v>562</v>
      </c>
      <c r="I2460" s="260" t="s">
        <v>711</v>
      </c>
    </row>
    <row r="2461" spans="1:21" ht="18.75">
      <c r="A2461" s="262">
        <v>812685</v>
      </c>
      <c r="B2461" s="263" t="s">
        <v>4321</v>
      </c>
      <c r="C2461" s="263" t="s">
        <v>2507</v>
      </c>
      <c r="D2461" s="263" t="s">
        <v>3111</v>
      </c>
      <c r="E2461" s="263" t="s">
        <v>260</v>
      </c>
      <c r="F2461" s="270" t="s">
        <v>5907</v>
      </c>
      <c r="G2461" s="263" t="s">
        <v>549</v>
      </c>
      <c r="H2461" s="263" t="s">
        <v>562</v>
      </c>
      <c r="I2461" s="260" t="s">
        <v>711</v>
      </c>
    </row>
    <row r="2462" spans="1:21" ht="18.75">
      <c r="A2462" s="269">
        <v>812686</v>
      </c>
      <c r="B2462" s="263" t="s">
        <v>4322</v>
      </c>
      <c r="C2462" s="269" t="s">
        <v>76</v>
      </c>
      <c r="D2462" s="269" t="s">
        <v>4323</v>
      </c>
      <c r="E2462" s="269" t="s">
        <v>260</v>
      </c>
      <c r="F2462" s="270">
        <v>34702</v>
      </c>
      <c r="G2462" s="267" t="s">
        <v>5908</v>
      </c>
      <c r="H2462" s="263" t="s">
        <v>562</v>
      </c>
      <c r="I2462" s="260" t="s">
        <v>711</v>
      </c>
    </row>
    <row r="2463" spans="1:21" ht="18.75">
      <c r="A2463" s="269">
        <v>812687</v>
      </c>
      <c r="B2463" s="263" t="s">
        <v>4324</v>
      </c>
      <c r="C2463" s="269" t="s">
        <v>145</v>
      </c>
      <c r="D2463" s="269" t="s">
        <v>361</v>
      </c>
      <c r="E2463" s="269" t="s">
        <v>260</v>
      </c>
      <c r="F2463" s="270">
        <v>32663</v>
      </c>
      <c r="G2463" s="267" t="s">
        <v>5909</v>
      </c>
      <c r="H2463" s="263" t="s">
        <v>562</v>
      </c>
      <c r="I2463" s="260" t="s">
        <v>711</v>
      </c>
    </row>
    <row r="2464" spans="1:21" ht="18.75">
      <c r="A2464" s="262">
        <v>812688</v>
      </c>
      <c r="B2464" s="263" t="s">
        <v>4325</v>
      </c>
      <c r="C2464" s="263" t="s">
        <v>1044</v>
      </c>
      <c r="D2464" s="263" t="s">
        <v>1294</v>
      </c>
      <c r="E2464" s="263" t="s">
        <v>260</v>
      </c>
      <c r="F2464" s="270">
        <v>34942</v>
      </c>
      <c r="G2464" s="267" t="s">
        <v>549</v>
      </c>
      <c r="H2464" s="263" t="s">
        <v>562</v>
      </c>
      <c r="I2464" s="260" t="s">
        <v>711</v>
      </c>
    </row>
    <row r="2465" spans="1:21" ht="18.75">
      <c r="A2465" s="262">
        <v>812689</v>
      </c>
      <c r="B2465" s="263" t="s">
        <v>4326</v>
      </c>
      <c r="C2465" s="263" t="s">
        <v>95</v>
      </c>
      <c r="D2465" s="263" t="s">
        <v>509</v>
      </c>
      <c r="E2465" s="263" t="s">
        <v>260</v>
      </c>
      <c r="F2465" s="270">
        <v>33829</v>
      </c>
      <c r="G2465" s="263" t="s">
        <v>5910</v>
      </c>
      <c r="H2465" s="263" t="s">
        <v>562</v>
      </c>
      <c r="I2465" s="260" t="s">
        <v>711</v>
      </c>
    </row>
    <row r="2466" spans="1:21" ht="18.75">
      <c r="A2466" s="262">
        <v>812690</v>
      </c>
      <c r="B2466" s="263" t="s">
        <v>4327</v>
      </c>
      <c r="C2466" s="263" t="s">
        <v>106</v>
      </c>
      <c r="D2466" s="263" t="s">
        <v>3444</v>
      </c>
      <c r="E2466" s="263" t="s">
        <v>260</v>
      </c>
      <c r="F2466" s="270">
        <v>36050</v>
      </c>
      <c r="G2466" s="263" t="s">
        <v>549</v>
      </c>
      <c r="H2466" s="263" t="s">
        <v>562</v>
      </c>
      <c r="I2466" s="260" t="s">
        <v>711</v>
      </c>
    </row>
    <row r="2467" spans="1:21" ht="18.75">
      <c r="A2467" s="269">
        <v>812691</v>
      </c>
      <c r="B2467" s="263" t="s">
        <v>4328</v>
      </c>
      <c r="C2467" s="269" t="s">
        <v>153</v>
      </c>
      <c r="D2467" s="269" t="s">
        <v>328</v>
      </c>
      <c r="E2467" s="269" t="s">
        <v>260</v>
      </c>
      <c r="F2467" s="270">
        <v>34403</v>
      </c>
      <c r="G2467" s="267" t="s">
        <v>5311</v>
      </c>
      <c r="H2467" s="263" t="s">
        <v>562</v>
      </c>
      <c r="I2467" s="260" t="s">
        <v>711</v>
      </c>
    </row>
    <row r="2468" spans="1:21" ht="18.75">
      <c r="A2468" s="262">
        <v>812692</v>
      </c>
      <c r="B2468" s="263" t="s">
        <v>4329</v>
      </c>
      <c r="C2468" s="263" t="s">
        <v>160</v>
      </c>
      <c r="D2468" s="263" t="s">
        <v>4330</v>
      </c>
      <c r="E2468" s="263" t="s">
        <v>260</v>
      </c>
      <c r="F2468" s="270">
        <v>35910</v>
      </c>
      <c r="G2468" s="263" t="s">
        <v>5224</v>
      </c>
      <c r="H2468" s="263" t="s">
        <v>562</v>
      </c>
      <c r="I2468" s="260" t="s">
        <v>711</v>
      </c>
    </row>
    <row r="2469" spans="1:21" ht="18.75">
      <c r="A2469" s="263">
        <v>812693</v>
      </c>
      <c r="B2469" s="263" t="s">
        <v>4331</v>
      </c>
      <c r="C2469" s="268" t="s">
        <v>1703</v>
      </c>
      <c r="D2469" s="268" t="s">
        <v>438</v>
      </c>
      <c r="E2469" s="268" t="s">
        <v>259</v>
      </c>
      <c r="F2469" s="270">
        <v>34912</v>
      </c>
      <c r="G2469" s="263" t="s">
        <v>5329</v>
      </c>
      <c r="H2469" s="263" t="s">
        <v>562</v>
      </c>
      <c r="I2469" s="260" t="s">
        <v>711</v>
      </c>
      <c r="S2469" s="260">
        <v>4082</v>
      </c>
      <c r="T2469" s="261">
        <v>43815</v>
      </c>
      <c r="U2469" s="260">
        <v>10000</v>
      </c>
    </row>
    <row r="2470" spans="1:21" ht="18.75">
      <c r="A2470" s="269">
        <v>812694</v>
      </c>
      <c r="B2470" s="263" t="s">
        <v>4332</v>
      </c>
      <c r="C2470" s="269" t="s">
        <v>81</v>
      </c>
      <c r="D2470" s="269" t="s">
        <v>341</v>
      </c>
      <c r="E2470" s="269" t="s">
        <v>260</v>
      </c>
      <c r="F2470" s="270">
        <v>35260</v>
      </c>
      <c r="G2470" s="267" t="s">
        <v>5558</v>
      </c>
      <c r="H2470" s="263" t="s">
        <v>562</v>
      </c>
      <c r="I2470" s="260" t="s">
        <v>711</v>
      </c>
    </row>
    <row r="2471" spans="1:21" ht="18.75">
      <c r="A2471" s="263">
        <v>812695</v>
      </c>
      <c r="B2471" s="263" t="s">
        <v>4333</v>
      </c>
      <c r="C2471" s="268" t="s">
        <v>4334</v>
      </c>
      <c r="D2471" s="268" t="s">
        <v>369</v>
      </c>
      <c r="E2471" s="268" t="s">
        <v>260</v>
      </c>
      <c r="F2471" s="270">
        <v>37257</v>
      </c>
      <c r="G2471" s="263" t="s">
        <v>573</v>
      </c>
      <c r="H2471" s="263" t="s">
        <v>562</v>
      </c>
      <c r="I2471" s="260" t="s">
        <v>711</v>
      </c>
    </row>
    <row r="2472" spans="1:21" ht="18.75">
      <c r="A2472" s="269">
        <v>812696</v>
      </c>
      <c r="B2472" s="263" t="s">
        <v>4335</v>
      </c>
      <c r="C2472" s="269" t="s">
        <v>117</v>
      </c>
      <c r="D2472" s="269" t="s">
        <v>1272</v>
      </c>
      <c r="E2472" s="269" t="s">
        <v>260</v>
      </c>
      <c r="F2472" s="270">
        <v>35431</v>
      </c>
      <c r="G2472" s="267" t="s">
        <v>549</v>
      </c>
      <c r="H2472" s="263" t="s">
        <v>562</v>
      </c>
      <c r="I2472" s="260" t="s">
        <v>711</v>
      </c>
    </row>
    <row r="2473" spans="1:21" ht="18.75">
      <c r="A2473" s="269">
        <v>812697</v>
      </c>
      <c r="B2473" s="263" t="s">
        <v>4336</v>
      </c>
      <c r="C2473" s="269" t="s">
        <v>118</v>
      </c>
      <c r="D2473" s="269" t="s">
        <v>485</v>
      </c>
      <c r="E2473" s="269" t="s">
        <v>260</v>
      </c>
      <c r="F2473" s="270">
        <v>32162</v>
      </c>
      <c r="G2473" s="267" t="s">
        <v>549</v>
      </c>
      <c r="H2473" s="263" t="s">
        <v>562</v>
      </c>
      <c r="I2473" s="260" t="s">
        <v>711</v>
      </c>
      <c r="S2473" s="260">
        <v>415</v>
      </c>
      <c r="T2473" s="261">
        <v>43851</v>
      </c>
      <c r="U2473" s="260">
        <v>12000</v>
      </c>
    </row>
    <row r="2474" spans="1:21" ht="18.75">
      <c r="A2474" s="269">
        <v>812698</v>
      </c>
      <c r="B2474" s="263" t="s">
        <v>4337</v>
      </c>
      <c r="C2474" s="269" t="s">
        <v>891</v>
      </c>
      <c r="D2474" s="269" t="s">
        <v>373</v>
      </c>
      <c r="E2474" s="269" t="s">
        <v>260</v>
      </c>
      <c r="F2474" s="270">
        <v>36161</v>
      </c>
      <c r="G2474" s="267" t="s">
        <v>549</v>
      </c>
      <c r="H2474" s="263" t="s">
        <v>562</v>
      </c>
      <c r="I2474" s="260" t="s">
        <v>711</v>
      </c>
    </row>
    <row r="2475" spans="1:21" ht="18.75">
      <c r="A2475" s="262">
        <v>812699</v>
      </c>
      <c r="B2475" s="263" t="s">
        <v>4338</v>
      </c>
      <c r="C2475" s="263" t="s">
        <v>77</v>
      </c>
      <c r="D2475" s="263" t="s">
        <v>351</v>
      </c>
      <c r="E2475" s="263" t="s">
        <v>260</v>
      </c>
      <c r="F2475" s="270" t="s">
        <v>5911</v>
      </c>
      <c r="G2475" s="263" t="s">
        <v>549</v>
      </c>
      <c r="H2475" s="263" t="s">
        <v>562</v>
      </c>
      <c r="I2475" s="260" t="s">
        <v>711</v>
      </c>
    </row>
    <row r="2476" spans="1:21" ht="18.75">
      <c r="A2476" s="262">
        <v>812700</v>
      </c>
      <c r="B2476" s="263" t="s">
        <v>4339</v>
      </c>
      <c r="C2476" s="263" t="s">
        <v>96</v>
      </c>
      <c r="D2476" s="263" t="s">
        <v>431</v>
      </c>
      <c r="E2476" s="263" t="s">
        <v>260</v>
      </c>
      <c r="F2476" s="270">
        <v>35886</v>
      </c>
      <c r="G2476" s="263" t="s">
        <v>549</v>
      </c>
      <c r="H2476" s="263" t="s">
        <v>562</v>
      </c>
      <c r="I2476" s="260" t="s">
        <v>711</v>
      </c>
    </row>
    <row r="2477" spans="1:21" ht="18.75">
      <c r="A2477" s="262">
        <v>812701</v>
      </c>
      <c r="B2477" s="263" t="s">
        <v>4340</v>
      </c>
      <c r="C2477" s="263" t="s">
        <v>74</v>
      </c>
      <c r="D2477" s="263" t="s">
        <v>4341</v>
      </c>
      <c r="E2477" s="263" t="s">
        <v>260</v>
      </c>
      <c r="F2477" s="270">
        <v>32370</v>
      </c>
      <c r="G2477" s="263" t="s">
        <v>646</v>
      </c>
      <c r="H2477" s="263" t="s">
        <v>562</v>
      </c>
      <c r="I2477" s="260" t="s">
        <v>711</v>
      </c>
    </row>
    <row r="2478" spans="1:21" ht="18.75">
      <c r="A2478" s="262">
        <v>812702</v>
      </c>
      <c r="B2478" s="263" t="s">
        <v>4342</v>
      </c>
      <c r="C2478" s="263" t="s">
        <v>1423</v>
      </c>
      <c r="D2478" s="263" t="s">
        <v>358</v>
      </c>
      <c r="E2478" s="263" t="s">
        <v>260</v>
      </c>
      <c r="F2478" s="270">
        <v>35065</v>
      </c>
      <c r="G2478" s="263" t="s">
        <v>560</v>
      </c>
      <c r="H2478" s="263" t="s">
        <v>562</v>
      </c>
      <c r="I2478" s="260" t="s">
        <v>711</v>
      </c>
    </row>
    <row r="2479" spans="1:21" ht="18.75">
      <c r="A2479" s="262">
        <v>812703</v>
      </c>
      <c r="B2479" s="263" t="s">
        <v>4343</v>
      </c>
      <c r="C2479" s="263" t="s">
        <v>98</v>
      </c>
      <c r="D2479" s="263" t="s">
        <v>4344</v>
      </c>
      <c r="E2479" s="263" t="s">
        <v>260</v>
      </c>
      <c r="F2479" s="270">
        <v>35582</v>
      </c>
      <c r="G2479" s="267" t="s">
        <v>549</v>
      </c>
      <c r="H2479" s="263" t="s">
        <v>562</v>
      </c>
      <c r="I2479" s="260" t="s">
        <v>711</v>
      </c>
    </row>
    <row r="2480" spans="1:21" ht="18.75">
      <c r="A2480" s="269">
        <v>812704</v>
      </c>
      <c r="B2480" s="263" t="s">
        <v>4345</v>
      </c>
      <c r="C2480" s="269" t="s">
        <v>119</v>
      </c>
      <c r="D2480" s="269" t="s">
        <v>3470</v>
      </c>
      <c r="E2480" s="269" t="s">
        <v>259</v>
      </c>
      <c r="F2480" s="270">
        <v>28455</v>
      </c>
      <c r="G2480" s="267" t="s">
        <v>569</v>
      </c>
      <c r="H2480" s="263" t="s">
        <v>562</v>
      </c>
      <c r="I2480" s="260" t="s">
        <v>711</v>
      </c>
    </row>
    <row r="2481" spans="1:9" ht="18.75">
      <c r="A2481" s="263">
        <v>812705</v>
      </c>
      <c r="B2481" s="263" t="s">
        <v>4346</v>
      </c>
      <c r="C2481" s="268" t="s">
        <v>444</v>
      </c>
      <c r="D2481" s="268" t="s">
        <v>4347</v>
      </c>
      <c r="E2481" s="268" t="s">
        <v>259</v>
      </c>
      <c r="F2481" s="270" t="s">
        <v>5912</v>
      </c>
      <c r="G2481" s="267" t="s">
        <v>5913</v>
      </c>
      <c r="H2481" s="263" t="s">
        <v>562</v>
      </c>
      <c r="I2481" s="260" t="s">
        <v>711</v>
      </c>
    </row>
    <row r="2482" spans="1:9" ht="18.75">
      <c r="A2482" s="263">
        <v>812706</v>
      </c>
      <c r="B2482" s="263" t="s">
        <v>4348</v>
      </c>
      <c r="C2482" s="268" t="s">
        <v>157</v>
      </c>
      <c r="D2482" s="268" t="s">
        <v>904</v>
      </c>
      <c r="E2482" s="268" t="s">
        <v>259</v>
      </c>
      <c r="F2482" s="270">
        <v>35318</v>
      </c>
      <c r="G2482" s="263" t="s">
        <v>571</v>
      </c>
      <c r="H2482" s="263" t="s">
        <v>562</v>
      </c>
      <c r="I2482" s="260" t="s">
        <v>711</v>
      </c>
    </row>
    <row r="2483" spans="1:9" ht="18.75">
      <c r="A2483" s="263">
        <v>812707</v>
      </c>
      <c r="B2483" s="263" t="s">
        <v>4349</v>
      </c>
      <c r="C2483" s="268" t="s">
        <v>160</v>
      </c>
      <c r="D2483" s="268" t="s">
        <v>330</v>
      </c>
      <c r="E2483" s="268" t="s">
        <v>259</v>
      </c>
      <c r="F2483" s="270">
        <v>35058</v>
      </c>
      <c r="G2483" s="267" t="s">
        <v>5798</v>
      </c>
      <c r="H2483" s="263" t="s">
        <v>562</v>
      </c>
      <c r="I2483" s="260" t="s">
        <v>711</v>
      </c>
    </row>
    <row r="2484" spans="1:9" ht="37.5">
      <c r="A2484" s="263">
        <v>812708</v>
      </c>
      <c r="B2484" s="263" t="s">
        <v>4350</v>
      </c>
      <c r="C2484" s="271" t="s">
        <v>79</v>
      </c>
      <c r="D2484" s="271" t="s">
        <v>226</v>
      </c>
      <c r="E2484" s="263" t="s">
        <v>259</v>
      </c>
      <c r="F2484" s="270">
        <v>34494</v>
      </c>
      <c r="G2484" s="263" t="s">
        <v>632</v>
      </c>
      <c r="H2484" s="268" t="s">
        <v>673</v>
      </c>
      <c r="I2484" s="260" t="s">
        <v>711</v>
      </c>
    </row>
    <row r="2485" spans="1:9" ht="18.75">
      <c r="A2485" s="269">
        <v>812709</v>
      </c>
      <c r="B2485" s="263" t="s">
        <v>4351</v>
      </c>
      <c r="C2485" s="269" t="s">
        <v>4352</v>
      </c>
      <c r="D2485" s="269" t="s">
        <v>418</v>
      </c>
      <c r="E2485" s="269" t="s">
        <v>259</v>
      </c>
      <c r="F2485" s="270">
        <v>34615</v>
      </c>
      <c r="G2485" s="267" t="s">
        <v>637</v>
      </c>
      <c r="H2485" s="263" t="s">
        <v>562</v>
      </c>
      <c r="I2485" s="260" t="s">
        <v>711</v>
      </c>
    </row>
    <row r="2486" spans="1:9" ht="18.75">
      <c r="A2486" s="263">
        <v>812710</v>
      </c>
      <c r="B2486" s="263" t="s">
        <v>4353</v>
      </c>
      <c r="C2486" s="268" t="s">
        <v>1407</v>
      </c>
      <c r="D2486" s="268" t="s">
        <v>1296</v>
      </c>
      <c r="E2486" s="268" t="s">
        <v>259</v>
      </c>
      <c r="F2486" s="270">
        <v>36165</v>
      </c>
      <c r="G2486" s="263" t="s">
        <v>5799</v>
      </c>
      <c r="H2486" s="263" t="s">
        <v>562</v>
      </c>
      <c r="I2486" s="260" t="s">
        <v>711</v>
      </c>
    </row>
    <row r="2487" spans="1:9" ht="18.75">
      <c r="A2487" s="262">
        <v>812711</v>
      </c>
      <c r="B2487" s="263" t="s">
        <v>4354</v>
      </c>
      <c r="C2487" s="263" t="s">
        <v>191</v>
      </c>
      <c r="D2487" s="263" t="s">
        <v>1339</v>
      </c>
      <c r="E2487" s="263" t="s">
        <v>259</v>
      </c>
      <c r="F2487" s="270">
        <v>35593</v>
      </c>
      <c r="G2487" s="266" t="s">
        <v>643</v>
      </c>
      <c r="H2487" s="263" t="s">
        <v>562</v>
      </c>
      <c r="I2487" s="260" t="s">
        <v>711</v>
      </c>
    </row>
    <row r="2488" spans="1:9" ht="18.75">
      <c r="A2488" s="263">
        <v>812712</v>
      </c>
      <c r="B2488" s="263" t="s">
        <v>4355</v>
      </c>
      <c r="C2488" s="268" t="s">
        <v>74</v>
      </c>
      <c r="D2488" s="268" t="s">
        <v>400</v>
      </c>
      <c r="E2488" s="268" t="s">
        <v>259</v>
      </c>
      <c r="F2488" s="270">
        <v>34364</v>
      </c>
      <c r="G2488" s="263" t="s">
        <v>549</v>
      </c>
      <c r="H2488" s="263" t="s">
        <v>562</v>
      </c>
      <c r="I2488" s="260" t="s">
        <v>711</v>
      </c>
    </row>
    <row r="2489" spans="1:9" ht="18.75">
      <c r="A2489" s="269">
        <v>812713</v>
      </c>
      <c r="B2489" s="263" t="s">
        <v>4356</v>
      </c>
      <c r="C2489" s="269" t="s">
        <v>81</v>
      </c>
      <c r="D2489" s="269" t="s">
        <v>367</v>
      </c>
      <c r="E2489" s="269" t="s">
        <v>259</v>
      </c>
      <c r="F2489" s="270">
        <v>35636</v>
      </c>
      <c r="G2489" s="267" t="s">
        <v>549</v>
      </c>
      <c r="H2489" s="263" t="s">
        <v>562</v>
      </c>
      <c r="I2489" s="260" t="s">
        <v>711</v>
      </c>
    </row>
    <row r="2490" spans="1:9" ht="18.75">
      <c r="A2490" s="263">
        <v>812714</v>
      </c>
      <c r="B2490" s="263" t="s">
        <v>4357</v>
      </c>
      <c r="C2490" s="268" t="s">
        <v>4358</v>
      </c>
      <c r="D2490" s="268" t="s">
        <v>3812</v>
      </c>
      <c r="E2490" s="268" t="s">
        <v>259</v>
      </c>
      <c r="F2490" s="270">
        <v>32082</v>
      </c>
      <c r="G2490" s="267" t="s">
        <v>5914</v>
      </c>
      <c r="H2490" s="263" t="s">
        <v>562</v>
      </c>
      <c r="I2490" s="260" t="s">
        <v>711</v>
      </c>
    </row>
    <row r="2491" spans="1:9" ht="18.75">
      <c r="A2491" s="262">
        <v>812715</v>
      </c>
      <c r="B2491" s="263" t="s">
        <v>4359</v>
      </c>
      <c r="C2491" s="263" t="s">
        <v>997</v>
      </c>
      <c r="D2491" s="263" t="s">
        <v>334</v>
      </c>
      <c r="E2491" s="263" t="s">
        <v>259</v>
      </c>
      <c r="F2491" s="270">
        <v>36170</v>
      </c>
      <c r="G2491" s="263" t="s">
        <v>5268</v>
      </c>
      <c r="H2491" s="263" t="s">
        <v>562</v>
      </c>
      <c r="I2491" s="260" t="s">
        <v>711</v>
      </c>
    </row>
    <row r="2492" spans="1:9" ht="18.75">
      <c r="A2492" s="263">
        <v>812716</v>
      </c>
      <c r="B2492" s="263" t="s">
        <v>4360</v>
      </c>
      <c r="C2492" s="268" t="s">
        <v>4361</v>
      </c>
      <c r="D2492" s="268" t="s">
        <v>800</v>
      </c>
      <c r="E2492" s="268" t="s">
        <v>259</v>
      </c>
      <c r="F2492" s="270">
        <v>32194</v>
      </c>
      <c r="G2492" s="266" t="s">
        <v>549</v>
      </c>
      <c r="H2492" s="263" t="s">
        <v>562</v>
      </c>
      <c r="I2492" s="260" t="s">
        <v>711</v>
      </c>
    </row>
    <row r="2493" spans="1:9" ht="18.75">
      <c r="A2493" s="269">
        <v>812717</v>
      </c>
      <c r="B2493" s="263" t="s">
        <v>4362</v>
      </c>
      <c r="C2493" s="269" t="s">
        <v>118</v>
      </c>
      <c r="D2493" s="269" t="s">
        <v>4363</v>
      </c>
      <c r="E2493" s="269" t="s">
        <v>259</v>
      </c>
      <c r="F2493" s="270">
        <v>36454</v>
      </c>
      <c r="G2493" s="267" t="s">
        <v>622</v>
      </c>
      <c r="H2493" s="263" t="s">
        <v>562</v>
      </c>
      <c r="I2493" s="260" t="s">
        <v>711</v>
      </c>
    </row>
    <row r="2494" spans="1:9" ht="18.75">
      <c r="A2494" s="263">
        <v>812718</v>
      </c>
      <c r="B2494" s="263" t="s">
        <v>4364</v>
      </c>
      <c r="C2494" s="268" t="s">
        <v>83</v>
      </c>
      <c r="D2494" s="268" t="s">
        <v>338</v>
      </c>
      <c r="E2494" s="268" t="s">
        <v>259</v>
      </c>
      <c r="F2494" s="270">
        <v>32371</v>
      </c>
      <c r="G2494" s="263" t="s">
        <v>617</v>
      </c>
      <c r="H2494" s="263" t="s">
        <v>562</v>
      </c>
      <c r="I2494" s="260" t="s">
        <v>711</v>
      </c>
    </row>
    <row r="2495" spans="1:9" ht="18.75">
      <c r="A2495" s="263">
        <v>812719</v>
      </c>
      <c r="B2495" s="263" t="s">
        <v>4365</v>
      </c>
      <c r="C2495" s="268" t="s">
        <v>104</v>
      </c>
      <c r="D2495" s="268" t="s">
        <v>330</v>
      </c>
      <c r="E2495" s="268" t="s">
        <v>259</v>
      </c>
      <c r="F2495" s="270">
        <v>35074</v>
      </c>
      <c r="G2495" s="267" t="s">
        <v>5343</v>
      </c>
      <c r="H2495" s="263" t="s">
        <v>562</v>
      </c>
      <c r="I2495" s="260" t="s">
        <v>711</v>
      </c>
    </row>
    <row r="2496" spans="1:9" ht="18.75">
      <c r="A2496" s="269">
        <v>812720</v>
      </c>
      <c r="B2496" s="263" t="s">
        <v>4366</v>
      </c>
      <c r="C2496" s="269" t="s">
        <v>118</v>
      </c>
      <c r="D2496" s="269" t="s">
        <v>422</v>
      </c>
      <c r="E2496" s="269" t="s">
        <v>260</v>
      </c>
      <c r="F2496" s="270">
        <v>36161</v>
      </c>
      <c r="G2496" s="267" t="s">
        <v>5686</v>
      </c>
      <c r="H2496" s="263" t="s">
        <v>562</v>
      </c>
      <c r="I2496" s="260" t="s">
        <v>711</v>
      </c>
    </row>
    <row r="2497" spans="1:9" ht="18.75">
      <c r="A2497" s="263">
        <v>812721</v>
      </c>
      <c r="B2497" s="263" t="s">
        <v>4367</v>
      </c>
      <c r="C2497" s="268" t="s">
        <v>74</v>
      </c>
      <c r="D2497" s="268" t="s">
        <v>422</v>
      </c>
      <c r="E2497" s="268" t="s">
        <v>259</v>
      </c>
      <c r="F2497" s="270">
        <v>36074</v>
      </c>
      <c r="G2497" s="267" t="s">
        <v>5915</v>
      </c>
      <c r="H2497" s="263" t="s">
        <v>562</v>
      </c>
      <c r="I2497" s="260" t="s">
        <v>711</v>
      </c>
    </row>
    <row r="2498" spans="1:9" ht="18.75">
      <c r="A2498" s="263">
        <v>812722</v>
      </c>
      <c r="B2498" s="263" t="s">
        <v>4368</v>
      </c>
      <c r="C2498" s="268" t="s">
        <v>219</v>
      </c>
      <c r="D2498" s="268" t="s">
        <v>1024</v>
      </c>
      <c r="E2498" s="268" t="s">
        <v>259</v>
      </c>
      <c r="F2498" s="270">
        <v>35500</v>
      </c>
      <c r="G2498" s="266" t="s">
        <v>549</v>
      </c>
      <c r="H2498" s="263" t="s">
        <v>562</v>
      </c>
      <c r="I2498" s="260" t="s">
        <v>711</v>
      </c>
    </row>
    <row r="2499" spans="1:9" ht="18.75">
      <c r="A2499" s="262">
        <v>812723</v>
      </c>
      <c r="B2499" s="263" t="s">
        <v>4369</v>
      </c>
      <c r="C2499" s="263" t="s">
        <v>750</v>
      </c>
      <c r="D2499" s="263" t="s">
        <v>2550</v>
      </c>
      <c r="E2499" s="263" t="s">
        <v>259</v>
      </c>
      <c r="F2499" s="270">
        <v>33574</v>
      </c>
      <c r="G2499" s="263" t="s">
        <v>5916</v>
      </c>
      <c r="H2499" s="263" t="s">
        <v>562</v>
      </c>
      <c r="I2499" s="260" t="s">
        <v>711</v>
      </c>
    </row>
    <row r="2500" spans="1:9" ht="18.75">
      <c r="A2500" s="269">
        <v>812724</v>
      </c>
      <c r="B2500" s="263" t="s">
        <v>4370</v>
      </c>
      <c r="C2500" s="269" t="s">
        <v>74</v>
      </c>
      <c r="D2500" s="269" t="s">
        <v>333</v>
      </c>
      <c r="E2500" s="269" t="s">
        <v>259</v>
      </c>
      <c r="F2500" s="270">
        <v>34201</v>
      </c>
      <c r="G2500" s="267" t="s">
        <v>560</v>
      </c>
      <c r="H2500" s="263" t="s">
        <v>562</v>
      </c>
      <c r="I2500" s="260" t="s">
        <v>711</v>
      </c>
    </row>
    <row r="2501" spans="1:9" ht="18.75">
      <c r="A2501" s="262">
        <v>812725</v>
      </c>
      <c r="B2501" s="263" t="s">
        <v>4371</v>
      </c>
      <c r="C2501" s="263" t="s">
        <v>78</v>
      </c>
      <c r="D2501" s="263" t="s">
        <v>377</v>
      </c>
      <c r="E2501" s="263" t="s">
        <v>259</v>
      </c>
      <c r="F2501" s="270">
        <v>33053</v>
      </c>
      <c r="G2501" s="263" t="s">
        <v>659</v>
      </c>
      <c r="H2501" s="263" t="s">
        <v>562</v>
      </c>
      <c r="I2501" s="260" t="s">
        <v>711</v>
      </c>
    </row>
    <row r="2502" spans="1:9" ht="18.75">
      <c r="A2502" s="262">
        <v>812726</v>
      </c>
      <c r="B2502" s="263" t="s">
        <v>4372</v>
      </c>
      <c r="C2502" s="263" t="s">
        <v>4373</v>
      </c>
      <c r="D2502" s="263" t="s">
        <v>2833</v>
      </c>
      <c r="E2502" s="263" t="s">
        <v>259</v>
      </c>
      <c r="F2502" s="270">
        <v>35431</v>
      </c>
      <c r="G2502" s="263" t="s">
        <v>549</v>
      </c>
      <c r="H2502" s="263" t="s">
        <v>562</v>
      </c>
      <c r="I2502" s="260" t="s">
        <v>711</v>
      </c>
    </row>
    <row r="2503" spans="1:9" ht="18.75">
      <c r="A2503" s="269">
        <v>812727</v>
      </c>
      <c r="B2503" s="263" t="s">
        <v>4374</v>
      </c>
      <c r="C2503" s="269" t="s">
        <v>2023</v>
      </c>
      <c r="D2503" s="269" t="s">
        <v>3145</v>
      </c>
      <c r="E2503" s="269" t="s">
        <v>259</v>
      </c>
      <c r="F2503" s="270">
        <v>36395</v>
      </c>
      <c r="G2503" s="267" t="s">
        <v>5917</v>
      </c>
      <c r="H2503" s="263" t="s">
        <v>562</v>
      </c>
      <c r="I2503" s="260" t="s">
        <v>711</v>
      </c>
    </row>
    <row r="2504" spans="1:9" ht="18.75">
      <c r="A2504" s="269">
        <v>812728</v>
      </c>
      <c r="B2504" s="263" t="s">
        <v>4375</v>
      </c>
      <c r="C2504" s="269" t="s">
        <v>511</v>
      </c>
      <c r="D2504" s="269" t="s">
        <v>4376</v>
      </c>
      <c r="E2504" s="269" t="s">
        <v>259</v>
      </c>
      <c r="F2504" s="270">
        <v>35799</v>
      </c>
      <c r="G2504" s="267" t="s">
        <v>549</v>
      </c>
      <c r="H2504" s="263" t="s">
        <v>562</v>
      </c>
      <c r="I2504" s="260" t="s">
        <v>711</v>
      </c>
    </row>
    <row r="2505" spans="1:9" ht="18.75">
      <c r="A2505" s="262">
        <v>812729</v>
      </c>
      <c r="B2505" s="263" t="s">
        <v>4377</v>
      </c>
      <c r="C2505" s="263" t="s">
        <v>1668</v>
      </c>
      <c r="D2505" s="263" t="s">
        <v>338</v>
      </c>
      <c r="E2505" s="263" t="s">
        <v>259</v>
      </c>
      <c r="F2505" s="270">
        <v>35860</v>
      </c>
      <c r="G2505" s="267" t="s">
        <v>549</v>
      </c>
      <c r="H2505" s="263" t="s">
        <v>562</v>
      </c>
      <c r="I2505" s="260" t="s">
        <v>711</v>
      </c>
    </row>
    <row r="2506" spans="1:9" ht="18.75">
      <c r="A2506" s="269">
        <v>812730</v>
      </c>
      <c r="B2506" s="263" t="s">
        <v>2969</v>
      </c>
      <c r="C2506" s="269" t="s">
        <v>1079</v>
      </c>
      <c r="D2506" s="269" t="s">
        <v>396</v>
      </c>
      <c r="E2506" s="269" t="s">
        <v>259</v>
      </c>
      <c r="F2506" s="270">
        <v>35330</v>
      </c>
      <c r="G2506" s="267" t="s">
        <v>5262</v>
      </c>
      <c r="H2506" s="263" t="s">
        <v>562</v>
      </c>
      <c r="I2506" s="260" t="s">
        <v>711</v>
      </c>
    </row>
    <row r="2507" spans="1:9" ht="18.75">
      <c r="A2507" s="262">
        <v>812731</v>
      </c>
      <c r="B2507" s="263" t="s">
        <v>4378</v>
      </c>
      <c r="C2507" s="263" t="s">
        <v>4379</v>
      </c>
      <c r="D2507" s="263" t="s">
        <v>403</v>
      </c>
      <c r="E2507" s="263" t="s">
        <v>259</v>
      </c>
      <c r="F2507" s="270">
        <v>29898</v>
      </c>
      <c r="G2507" s="267" t="s">
        <v>5918</v>
      </c>
      <c r="H2507" s="263" t="s">
        <v>562</v>
      </c>
      <c r="I2507" s="260" t="s">
        <v>711</v>
      </c>
    </row>
    <row r="2508" spans="1:9" ht="18.75">
      <c r="A2508" s="263">
        <v>812732</v>
      </c>
      <c r="B2508" s="263" t="s">
        <v>4380</v>
      </c>
      <c r="C2508" s="268" t="s">
        <v>2319</v>
      </c>
      <c r="D2508" s="268" t="s">
        <v>359</v>
      </c>
      <c r="E2508" s="268" t="s">
        <v>259</v>
      </c>
      <c r="F2508" s="270">
        <v>35740</v>
      </c>
      <c r="G2508" s="263" t="s">
        <v>5209</v>
      </c>
      <c r="H2508" s="263" t="s">
        <v>562</v>
      </c>
      <c r="I2508" s="260" t="s">
        <v>711</v>
      </c>
    </row>
    <row r="2509" spans="1:9" ht="18.75">
      <c r="A2509" s="262">
        <v>812733</v>
      </c>
      <c r="B2509" s="263" t="s">
        <v>4381</v>
      </c>
      <c r="C2509" s="263" t="s">
        <v>104</v>
      </c>
      <c r="D2509" s="263" t="s">
        <v>334</v>
      </c>
      <c r="E2509" s="263" t="s">
        <v>259</v>
      </c>
      <c r="F2509" s="270">
        <v>25373</v>
      </c>
      <c r="G2509" s="263" t="s">
        <v>619</v>
      </c>
      <c r="H2509" s="263" t="s">
        <v>562</v>
      </c>
      <c r="I2509" s="260" t="s">
        <v>711</v>
      </c>
    </row>
    <row r="2510" spans="1:9" ht="18.75">
      <c r="A2510" s="263">
        <v>812734</v>
      </c>
      <c r="B2510" s="263" t="s">
        <v>4382</v>
      </c>
      <c r="C2510" s="268" t="s">
        <v>82</v>
      </c>
      <c r="D2510" s="266" t="s">
        <v>328</v>
      </c>
      <c r="E2510" s="268" t="s">
        <v>259</v>
      </c>
      <c r="F2510" s="270">
        <v>32250</v>
      </c>
      <c r="G2510" s="267" t="s">
        <v>5879</v>
      </c>
      <c r="H2510" s="263" t="s">
        <v>562</v>
      </c>
      <c r="I2510" s="260" t="s">
        <v>711</v>
      </c>
    </row>
    <row r="2511" spans="1:9" ht="18.75">
      <c r="A2511" s="263">
        <v>812735</v>
      </c>
      <c r="B2511" s="263" t="s">
        <v>4383</v>
      </c>
      <c r="C2511" s="271" t="s">
        <v>84</v>
      </c>
      <c r="D2511" s="271" t="s">
        <v>127</v>
      </c>
      <c r="E2511" s="263" t="s">
        <v>259</v>
      </c>
      <c r="F2511" s="270">
        <v>35069</v>
      </c>
      <c r="G2511" s="263" t="s">
        <v>5364</v>
      </c>
      <c r="H2511" s="263" t="s">
        <v>562</v>
      </c>
      <c r="I2511" s="260" t="s">
        <v>711</v>
      </c>
    </row>
    <row r="2512" spans="1:9" ht="18.75">
      <c r="A2512" s="269">
        <v>812736</v>
      </c>
      <c r="B2512" s="263" t="s">
        <v>4384</v>
      </c>
      <c r="C2512" s="269" t="s">
        <v>104</v>
      </c>
      <c r="D2512" s="269" t="s">
        <v>435</v>
      </c>
      <c r="E2512" s="269" t="s">
        <v>260</v>
      </c>
      <c r="F2512" s="270">
        <v>33248</v>
      </c>
      <c r="G2512" s="267" t="s">
        <v>1440</v>
      </c>
      <c r="H2512" s="263" t="s">
        <v>562</v>
      </c>
      <c r="I2512" s="260" t="s">
        <v>711</v>
      </c>
    </row>
    <row r="2513" spans="1:9" ht="18.75">
      <c r="A2513" s="269">
        <v>812737</v>
      </c>
      <c r="B2513" s="263" t="s">
        <v>4385</v>
      </c>
      <c r="C2513" s="269" t="s">
        <v>943</v>
      </c>
      <c r="D2513" s="269" t="s">
        <v>335</v>
      </c>
      <c r="E2513" s="269" t="s">
        <v>260</v>
      </c>
      <c r="F2513" s="270">
        <v>36161</v>
      </c>
      <c r="G2513" s="267" t="s">
        <v>549</v>
      </c>
      <c r="H2513" s="263" t="s">
        <v>562</v>
      </c>
      <c r="I2513" s="260" t="s">
        <v>711</v>
      </c>
    </row>
    <row r="2514" spans="1:9" ht="18.75">
      <c r="A2514" s="269">
        <v>812738</v>
      </c>
      <c r="B2514" s="263" t="s">
        <v>4386</v>
      </c>
      <c r="C2514" s="269" t="s">
        <v>1214</v>
      </c>
      <c r="D2514" s="269" t="s">
        <v>336</v>
      </c>
      <c r="E2514" s="269" t="s">
        <v>259</v>
      </c>
      <c r="F2514" s="270">
        <v>30560</v>
      </c>
      <c r="G2514" s="267" t="s">
        <v>549</v>
      </c>
      <c r="H2514" s="263" t="s">
        <v>562</v>
      </c>
      <c r="I2514" s="260" t="s">
        <v>711</v>
      </c>
    </row>
    <row r="2515" spans="1:9" ht="18.75">
      <c r="A2515" s="263">
        <v>812739</v>
      </c>
      <c r="B2515" s="263" t="s">
        <v>4387</v>
      </c>
      <c r="C2515" s="268" t="s">
        <v>1227</v>
      </c>
      <c r="D2515" s="268" t="s">
        <v>360</v>
      </c>
      <c r="E2515" s="268" t="s">
        <v>259</v>
      </c>
      <c r="F2515" s="270">
        <v>35819</v>
      </c>
      <c r="G2515" s="266" t="s">
        <v>5919</v>
      </c>
      <c r="H2515" s="263" t="s">
        <v>562</v>
      </c>
      <c r="I2515" s="260" t="s">
        <v>711</v>
      </c>
    </row>
    <row r="2516" spans="1:9">
      <c r="A2516" s="260">
        <v>812740</v>
      </c>
      <c r="B2516" s="260" t="s">
        <v>6034</v>
      </c>
      <c r="C2516" s="260" t="s">
        <v>1885</v>
      </c>
      <c r="D2516" s="260" t="s">
        <v>6035</v>
      </c>
      <c r="I2516" s="260" t="s">
        <v>711</v>
      </c>
    </row>
    <row r="2517" spans="1:9" ht="18.75">
      <c r="A2517" s="263">
        <v>812741</v>
      </c>
      <c r="B2517" s="263" t="s">
        <v>4388</v>
      </c>
      <c r="C2517" s="268" t="s">
        <v>118</v>
      </c>
      <c r="D2517" s="268" t="s">
        <v>403</v>
      </c>
      <c r="E2517" s="268" t="s">
        <v>259</v>
      </c>
      <c r="F2517" s="270">
        <v>30625</v>
      </c>
      <c r="G2517" s="267" t="s">
        <v>563</v>
      </c>
      <c r="H2517" s="263" t="s">
        <v>562</v>
      </c>
      <c r="I2517" s="260" t="s">
        <v>711</v>
      </c>
    </row>
    <row r="2518" spans="1:9" ht="18.75">
      <c r="A2518" s="262">
        <v>812742</v>
      </c>
      <c r="B2518" s="263" t="s">
        <v>822</v>
      </c>
      <c r="C2518" s="263" t="s">
        <v>79</v>
      </c>
      <c r="D2518" s="263" t="s">
        <v>452</v>
      </c>
      <c r="E2518" s="263" t="s">
        <v>259</v>
      </c>
      <c r="F2518" s="270">
        <v>32010</v>
      </c>
      <c r="G2518" s="263" t="s">
        <v>549</v>
      </c>
      <c r="H2518" s="263" t="s">
        <v>562</v>
      </c>
      <c r="I2518" s="260" t="s">
        <v>711</v>
      </c>
    </row>
    <row r="2519" spans="1:9" ht="18.75">
      <c r="A2519" s="262">
        <v>812743</v>
      </c>
      <c r="B2519" s="263" t="s">
        <v>4389</v>
      </c>
      <c r="C2519" s="263" t="s">
        <v>78</v>
      </c>
      <c r="D2519" s="263" t="s">
        <v>338</v>
      </c>
      <c r="E2519" s="263" t="s">
        <v>259</v>
      </c>
      <c r="F2519" s="270">
        <v>34222</v>
      </c>
      <c r="G2519" s="263" t="s">
        <v>549</v>
      </c>
      <c r="H2519" s="263" t="s">
        <v>562</v>
      </c>
      <c r="I2519" s="260" t="s">
        <v>711</v>
      </c>
    </row>
    <row r="2520" spans="1:9" ht="18.75">
      <c r="A2520" s="269">
        <v>812744</v>
      </c>
      <c r="B2520" s="263" t="s">
        <v>1185</v>
      </c>
      <c r="C2520" s="269" t="s">
        <v>117</v>
      </c>
      <c r="D2520" s="269" t="s">
        <v>385</v>
      </c>
      <c r="E2520" s="269" t="s">
        <v>259</v>
      </c>
      <c r="F2520" s="270">
        <v>32875</v>
      </c>
      <c r="G2520" s="267" t="s">
        <v>5920</v>
      </c>
      <c r="H2520" s="263" t="s">
        <v>562</v>
      </c>
      <c r="I2520" s="260" t="s">
        <v>711</v>
      </c>
    </row>
    <row r="2521" spans="1:9" ht="18.75">
      <c r="A2521" s="262">
        <v>812745</v>
      </c>
      <c r="B2521" s="263" t="s">
        <v>4390</v>
      </c>
      <c r="C2521" s="263" t="s">
        <v>77</v>
      </c>
      <c r="D2521" s="263" t="s">
        <v>4391</v>
      </c>
      <c r="E2521" s="263" t="s">
        <v>259</v>
      </c>
      <c r="F2521" s="270">
        <v>34349</v>
      </c>
      <c r="G2521" s="263" t="s">
        <v>5921</v>
      </c>
      <c r="H2521" s="263" t="s">
        <v>562</v>
      </c>
      <c r="I2521" s="260" t="s">
        <v>711</v>
      </c>
    </row>
    <row r="2522" spans="1:9" ht="18.75">
      <c r="A2522" s="262">
        <v>812746</v>
      </c>
      <c r="B2522" s="263" t="s">
        <v>4392</v>
      </c>
      <c r="C2522" s="263" t="s">
        <v>211</v>
      </c>
      <c r="D2522" s="263" t="s">
        <v>1060</v>
      </c>
      <c r="E2522" s="263" t="s">
        <v>259</v>
      </c>
      <c r="F2522" s="270">
        <v>34759</v>
      </c>
      <c r="G2522" s="263" t="s">
        <v>5255</v>
      </c>
      <c r="H2522" s="263" t="s">
        <v>562</v>
      </c>
      <c r="I2522" s="260" t="s">
        <v>711</v>
      </c>
    </row>
    <row r="2523" spans="1:9" ht="18.75">
      <c r="A2523" s="262">
        <v>812747</v>
      </c>
      <c r="B2523" s="263" t="s">
        <v>2130</v>
      </c>
      <c r="C2523" s="263" t="s">
        <v>184</v>
      </c>
      <c r="D2523" s="263" t="s">
        <v>507</v>
      </c>
      <c r="E2523" s="263" t="s">
        <v>259</v>
      </c>
      <c r="F2523" s="270">
        <v>36228</v>
      </c>
      <c r="G2523" s="263" t="s">
        <v>549</v>
      </c>
      <c r="H2523" s="263" t="s">
        <v>562</v>
      </c>
      <c r="I2523" s="260" t="s">
        <v>711</v>
      </c>
    </row>
    <row r="2524" spans="1:9" ht="18.75">
      <c r="A2524" s="263">
        <v>812748</v>
      </c>
      <c r="B2524" s="263" t="s">
        <v>4393</v>
      </c>
      <c r="C2524" s="268" t="s">
        <v>74</v>
      </c>
      <c r="D2524" s="268" t="s">
        <v>1024</v>
      </c>
      <c r="E2524" s="268" t="s">
        <v>259</v>
      </c>
      <c r="F2524" s="270">
        <v>35548</v>
      </c>
      <c r="G2524" s="263" t="s">
        <v>5922</v>
      </c>
      <c r="H2524" s="263" t="s">
        <v>562</v>
      </c>
      <c r="I2524" s="260" t="s">
        <v>711</v>
      </c>
    </row>
    <row r="2525" spans="1:9" ht="18.75">
      <c r="A2525" s="263">
        <v>812749</v>
      </c>
      <c r="B2525" s="263" t="s">
        <v>4394</v>
      </c>
      <c r="C2525" s="268" t="s">
        <v>859</v>
      </c>
      <c r="D2525" s="268" t="s">
        <v>4395</v>
      </c>
      <c r="E2525" s="268" t="s">
        <v>259</v>
      </c>
      <c r="F2525" s="270">
        <v>28938</v>
      </c>
      <c r="G2525" s="266" t="s">
        <v>5321</v>
      </c>
      <c r="H2525" s="263" t="s">
        <v>562</v>
      </c>
      <c r="I2525" s="260" t="s">
        <v>711</v>
      </c>
    </row>
    <row r="2526" spans="1:9" ht="18.75">
      <c r="A2526" s="269">
        <v>812750</v>
      </c>
      <c r="B2526" s="263" t="s">
        <v>4396</v>
      </c>
      <c r="C2526" s="269" t="s">
        <v>80</v>
      </c>
      <c r="D2526" s="269" t="s">
        <v>4397</v>
      </c>
      <c r="E2526" s="269" t="s">
        <v>259</v>
      </c>
      <c r="F2526" s="270">
        <v>36161</v>
      </c>
      <c r="G2526" s="267" t="s">
        <v>5545</v>
      </c>
      <c r="H2526" s="263" t="s">
        <v>562</v>
      </c>
      <c r="I2526" s="260" t="s">
        <v>711</v>
      </c>
    </row>
    <row r="2527" spans="1:9" ht="37.5">
      <c r="A2527" s="269">
        <v>812751</v>
      </c>
      <c r="B2527" s="263" t="s">
        <v>4398</v>
      </c>
      <c r="C2527" s="269" t="s">
        <v>118</v>
      </c>
      <c r="D2527" s="269" t="s">
        <v>389</v>
      </c>
      <c r="E2527" s="269" t="s">
        <v>259</v>
      </c>
      <c r="F2527" s="270">
        <v>35644</v>
      </c>
      <c r="G2527" s="267" t="s">
        <v>549</v>
      </c>
      <c r="H2527" s="268" t="s">
        <v>673</v>
      </c>
      <c r="I2527" s="260" t="s">
        <v>711</v>
      </c>
    </row>
    <row r="2528" spans="1:9" ht="18.75">
      <c r="A2528" s="263">
        <v>812752</v>
      </c>
      <c r="B2528" s="263" t="s">
        <v>4399</v>
      </c>
      <c r="C2528" s="268" t="s">
        <v>102</v>
      </c>
      <c r="D2528" s="268" t="s">
        <v>376</v>
      </c>
      <c r="E2528" s="268" t="s">
        <v>259</v>
      </c>
      <c r="F2528" s="270">
        <v>36526</v>
      </c>
      <c r="G2528" s="263">
        <v>0</v>
      </c>
      <c r="H2528" s="263" t="s">
        <v>562</v>
      </c>
      <c r="I2528" s="260" t="s">
        <v>711</v>
      </c>
    </row>
    <row r="2529" spans="1:21" ht="18.75">
      <c r="A2529" s="262">
        <v>812753</v>
      </c>
      <c r="B2529" s="263" t="s">
        <v>4400</v>
      </c>
      <c r="C2529" s="263" t="s">
        <v>141</v>
      </c>
      <c r="D2529" s="263" t="s">
        <v>3276</v>
      </c>
      <c r="E2529" s="263" t="s">
        <v>259</v>
      </c>
      <c r="F2529" s="270">
        <v>36526</v>
      </c>
      <c r="G2529" s="263">
        <v>0</v>
      </c>
      <c r="H2529" s="263" t="s">
        <v>562</v>
      </c>
      <c r="I2529" s="260" t="s">
        <v>711</v>
      </c>
      <c r="S2529" s="260">
        <v>825</v>
      </c>
      <c r="T2529" s="261">
        <v>43881</v>
      </c>
      <c r="U2529" s="260">
        <v>20000</v>
      </c>
    </row>
    <row r="2530" spans="1:21" ht="18.75">
      <c r="A2530" s="263">
        <v>812754</v>
      </c>
      <c r="B2530" s="263" t="s">
        <v>4401</v>
      </c>
      <c r="C2530" s="268" t="s">
        <v>82</v>
      </c>
      <c r="D2530" s="268" t="s">
        <v>330</v>
      </c>
      <c r="E2530" s="268" t="s">
        <v>259</v>
      </c>
      <c r="F2530" s="270">
        <v>36027</v>
      </c>
      <c r="G2530" s="263" t="s">
        <v>549</v>
      </c>
      <c r="H2530" s="263" t="s">
        <v>562</v>
      </c>
      <c r="I2530" s="260" t="s">
        <v>711</v>
      </c>
    </row>
    <row r="2531" spans="1:21" ht="18.75">
      <c r="A2531" s="262">
        <v>812755</v>
      </c>
      <c r="B2531" s="263" t="s">
        <v>2466</v>
      </c>
      <c r="C2531" s="263" t="s">
        <v>118</v>
      </c>
      <c r="D2531" s="263" t="s">
        <v>330</v>
      </c>
      <c r="E2531" s="263" t="s">
        <v>259</v>
      </c>
      <c r="F2531" s="270">
        <v>36161</v>
      </c>
      <c r="G2531" s="263" t="s">
        <v>5262</v>
      </c>
      <c r="H2531" s="263" t="s">
        <v>562</v>
      </c>
      <c r="I2531" s="260" t="s">
        <v>711</v>
      </c>
    </row>
    <row r="2532" spans="1:21" ht="18.75">
      <c r="A2532" s="263">
        <v>812756</v>
      </c>
      <c r="B2532" s="263" t="s">
        <v>4402</v>
      </c>
      <c r="C2532" s="268" t="s">
        <v>979</v>
      </c>
      <c r="D2532" s="268" t="s">
        <v>330</v>
      </c>
      <c r="E2532" s="268" t="s">
        <v>259</v>
      </c>
      <c r="F2532" s="270">
        <v>35846</v>
      </c>
      <c r="G2532" s="266" t="s">
        <v>5923</v>
      </c>
      <c r="H2532" s="263" t="s">
        <v>562</v>
      </c>
      <c r="I2532" s="260" t="s">
        <v>711</v>
      </c>
    </row>
    <row r="2533" spans="1:21" ht="18.75">
      <c r="A2533" s="262">
        <v>812757</v>
      </c>
      <c r="B2533" s="263" t="s">
        <v>4403</v>
      </c>
      <c r="C2533" s="263" t="s">
        <v>1365</v>
      </c>
      <c r="D2533" s="263" t="s">
        <v>335</v>
      </c>
      <c r="E2533" s="263" t="s">
        <v>259</v>
      </c>
      <c r="F2533" s="270">
        <v>35504</v>
      </c>
      <c r="G2533" s="263" t="s">
        <v>549</v>
      </c>
      <c r="H2533" s="263" t="s">
        <v>562</v>
      </c>
      <c r="I2533" s="260" t="s">
        <v>711</v>
      </c>
    </row>
    <row r="2534" spans="1:21" ht="18.75">
      <c r="A2534" s="269">
        <v>812758</v>
      </c>
      <c r="B2534" s="263" t="s">
        <v>4404</v>
      </c>
      <c r="C2534" s="269" t="s">
        <v>823</v>
      </c>
      <c r="D2534" s="269" t="s">
        <v>4405</v>
      </c>
      <c r="E2534" s="269" t="s">
        <v>259</v>
      </c>
      <c r="F2534" s="270">
        <v>31048</v>
      </c>
      <c r="G2534" s="267" t="s">
        <v>5924</v>
      </c>
      <c r="H2534" s="263" t="s">
        <v>562</v>
      </c>
      <c r="I2534" s="260" t="s">
        <v>711</v>
      </c>
    </row>
    <row r="2535" spans="1:21" ht="18.75">
      <c r="A2535" s="262">
        <v>812759</v>
      </c>
      <c r="B2535" s="263" t="s">
        <v>4406</v>
      </c>
      <c r="C2535" s="263" t="s">
        <v>81</v>
      </c>
      <c r="D2535" s="263" t="s">
        <v>1072</v>
      </c>
      <c r="E2535" s="263" t="s">
        <v>259</v>
      </c>
      <c r="F2535" s="270">
        <v>29221</v>
      </c>
      <c r="G2535" s="263" t="s">
        <v>5925</v>
      </c>
      <c r="H2535" s="263" t="s">
        <v>562</v>
      </c>
      <c r="I2535" s="260" t="s">
        <v>711</v>
      </c>
    </row>
    <row r="2536" spans="1:21" ht="18.75">
      <c r="A2536" s="269">
        <v>812760</v>
      </c>
      <c r="B2536" s="263" t="s">
        <v>4407</v>
      </c>
      <c r="C2536" s="269" t="s">
        <v>4408</v>
      </c>
      <c r="D2536" s="269" t="s">
        <v>339</v>
      </c>
      <c r="E2536" s="269" t="s">
        <v>260</v>
      </c>
      <c r="F2536" s="270">
        <v>34079</v>
      </c>
      <c r="G2536" s="267" t="s">
        <v>549</v>
      </c>
      <c r="H2536" s="263" t="s">
        <v>562</v>
      </c>
      <c r="I2536" s="260" t="s">
        <v>711</v>
      </c>
    </row>
    <row r="2537" spans="1:21">
      <c r="A2537" s="260">
        <v>812761</v>
      </c>
      <c r="B2537" s="260" t="s">
        <v>6036</v>
      </c>
      <c r="C2537" s="260" t="s">
        <v>95</v>
      </c>
      <c r="D2537" s="260" t="s">
        <v>6037</v>
      </c>
      <c r="I2537" s="260" t="s">
        <v>711</v>
      </c>
    </row>
    <row r="2538" spans="1:21" ht="18.75">
      <c r="A2538" s="262">
        <v>812762</v>
      </c>
      <c r="B2538" s="263" t="s">
        <v>4409</v>
      </c>
      <c r="C2538" s="263" t="s">
        <v>117</v>
      </c>
      <c r="D2538" s="263" t="s">
        <v>1302</v>
      </c>
      <c r="E2538" s="263" t="s">
        <v>259</v>
      </c>
      <c r="F2538" s="270">
        <v>36049</v>
      </c>
      <c r="G2538" s="263" t="s">
        <v>569</v>
      </c>
      <c r="H2538" s="263" t="s">
        <v>562</v>
      </c>
      <c r="I2538" s="260" t="s">
        <v>711</v>
      </c>
    </row>
    <row r="2539" spans="1:21" ht="18.75">
      <c r="A2539" s="263">
        <v>812763</v>
      </c>
      <c r="B2539" s="263" t="s">
        <v>4410</v>
      </c>
      <c r="C2539" s="268" t="s">
        <v>173</v>
      </c>
      <c r="D2539" s="268" t="s">
        <v>422</v>
      </c>
      <c r="E2539" s="268" t="s">
        <v>260</v>
      </c>
      <c r="F2539" s="270">
        <v>31670</v>
      </c>
      <c r="G2539" s="263" t="s">
        <v>5239</v>
      </c>
      <c r="H2539" s="263" t="s">
        <v>562</v>
      </c>
      <c r="I2539" s="260" t="s">
        <v>711</v>
      </c>
    </row>
    <row r="2540" spans="1:21" ht="18.75">
      <c r="A2540" s="262">
        <v>812764</v>
      </c>
      <c r="B2540" s="263" t="s">
        <v>4411</v>
      </c>
      <c r="C2540" s="263" t="s">
        <v>126</v>
      </c>
      <c r="D2540" s="263" t="s">
        <v>3569</v>
      </c>
      <c r="E2540" s="263" t="s">
        <v>259</v>
      </c>
      <c r="F2540" s="270">
        <v>35947</v>
      </c>
      <c r="G2540" s="263" t="s">
        <v>5454</v>
      </c>
      <c r="H2540" s="263" t="s">
        <v>562</v>
      </c>
      <c r="I2540" s="260" t="s">
        <v>711</v>
      </c>
    </row>
    <row r="2541" spans="1:21" ht="18.75">
      <c r="A2541" s="263">
        <v>812765</v>
      </c>
      <c r="B2541" s="263" t="s">
        <v>4412</v>
      </c>
      <c r="C2541" s="271" t="s">
        <v>118</v>
      </c>
      <c r="D2541" s="271" t="s">
        <v>4413</v>
      </c>
      <c r="E2541" s="263" t="s">
        <v>259</v>
      </c>
      <c r="F2541" s="270">
        <v>33620</v>
      </c>
      <c r="G2541" s="263" t="s">
        <v>549</v>
      </c>
      <c r="H2541" s="263" t="s">
        <v>562</v>
      </c>
      <c r="I2541" s="260" t="s">
        <v>711</v>
      </c>
    </row>
    <row r="2542" spans="1:21" ht="18.75">
      <c r="A2542" s="262">
        <v>812766</v>
      </c>
      <c r="B2542" s="263" t="s">
        <v>4414</v>
      </c>
      <c r="C2542" s="263" t="s">
        <v>81</v>
      </c>
      <c r="D2542" s="263" t="s">
        <v>1305</v>
      </c>
      <c r="E2542" s="263" t="s">
        <v>259</v>
      </c>
      <c r="F2542" s="270">
        <v>36541</v>
      </c>
      <c r="G2542" s="263" t="s">
        <v>549</v>
      </c>
      <c r="H2542" s="263" t="s">
        <v>562</v>
      </c>
      <c r="I2542" s="260" t="s">
        <v>711</v>
      </c>
    </row>
    <row r="2543" spans="1:21" ht="18.75">
      <c r="A2543" s="262">
        <v>812767</v>
      </c>
      <c r="B2543" s="263" t="s">
        <v>4415</v>
      </c>
      <c r="C2543" s="263" t="s">
        <v>79</v>
      </c>
      <c r="D2543" s="263" t="s">
        <v>362</v>
      </c>
      <c r="E2543" s="263" t="s">
        <v>260</v>
      </c>
      <c r="F2543" s="270">
        <v>35278</v>
      </c>
      <c r="G2543" s="263" t="s">
        <v>666</v>
      </c>
      <c r="H2543" s="263" t="s">
        <v>562</v>
      </c>
      <c r="I2543" s="260" t="s">
        <v>711</v>
      </c>
    </row>
    <row r="2544" spans="1:21" ht="18.75">
      <c r="A2544" s="269">
        <v>812768</v>
      </c>
      <c r="B2544" s="263" t="s">
        <v>4416</v>
      </c>
      <c r="C2544" s="269" t="s">
        <v>2804</v>
      </c>
      <c r="D2544" s="269" t="s">
        <v>485</v>
      </c>
      <c r="E2544" s="269" t="s">
        <v>260</v>
      </c>
      <c r="F2544" s="270">
        <v>33243</v>
      </c>
      <c r="G2544" s="267" t="s">
        <v>549</v>
      </c>
      <c r="H2544" s="263" t="s">
        <v>562</v>
      </c>
      <c r="I2544" s="260" t="s">
        <v>711</v>
      </c>
    </row>
    <row r="2545" spans="1:9" ht="18.75">
      <c r="A2545" s="263">
        <v>812769</v>
      </c>
      <c r="B2545" s="263" t="s">
        <v>4417</v>
      </c>
      <c r="C2545" s="268" t="s">
        <v>2267</v>
      </c>
      <c r="D2545" s="268" t="s">
        <v>1869</v>
      </c>
      <c r="E2545" s="268" t="s">
        <v>260</v>
      </c>
      <c r="F2545" s="270" t="s">
        <v>5926</v>
      </c>
      <c r="G2545" s="263" t="s">
        <v>5927</v>
      </c>
      <c r="H2545" s="263" t="s">
        <v>562</v>
      </c>
      <c r="I2545" s="260" t="s">
        <v>711</v>
      </c>
    </row>
    <row r="2546" spans="1:9" ht="18.75">
      <c r="A2546" s="269">
        <v>812770</v>
      </c>
      <c r="B2546" s="263" t="s">
        <v>4418</v>
      </c>
      <c r="C2546" s="269" t="s">
        <v>166</v>
      </c>
      <c r="D2546" s="269" t="s">
        <v>335</v>
      </c>
      <c r="E2546" s="269" t="s">
        <v>259</v>
      </c>
      <c r="F2546" s="270">
        <v>35287</v>
      </c>
      <c r="G2546" s="267" t="s">
        <v>617</v>
      </c>
      <c r="H2546" s="263" t="s">
        <v>562</v>
      </c>
      <c r="I2546" s="260" t="s">
        <v>711</v>
      </c>
    </row>
    <row r="2547" spans="1:9" ht="18.75">
      <c r="A2547" s="262">
        <v>812771</v>
      </c>
      <c r="B2547" s="263" t="s">
        <v>4419</v>
      </c>
      <c r="C2547" s="263" t="s">
        <v>79</v>
      </c>
      <c r="D2547" s="263" t="s">
        <v>413</v>
      </c>
      <c r="E2547" s="263" t="s">
        <v>259</v>
      </c>
      <c r="F2547" s="270">
        <v>33695</v>
      </c>
      <c r="G2547" s="267" t="s">
        <v>5289</v>
      </c>
      <c r="H2547" s="263" t="s">
        <v>562</v>
      </c>
      <c r="I2547" s="260" t="s">
        <v>711</v>
      </c>
    </row>
    <row r="2548" spans="1:9" ht="18.75">
      <c r="A2548" s="262">
        <v>812772</v>
      </c>
      <c r="B2548" s="263" t="s">
        <v>4420</v>
      </c>
      <c r="C2548" s="263" t="s">
        <v>79</v>
      </c>
      <c r="D2548" s="263" t="s">
        <v>390</v>
      </c>
      <c r="E2548" s="263" t="s">
        <v>260</v>
      </c>
      <c r="F2548" s="270">
        <v>36039</v>
      </c>
      <c r="G2548" s="263" t="s">
        <v>5224</v>
      </c>
      <c r="H2548" s="263" t="s">
        <v>562</v>
      </c>
      <c r="I2548" s="260" t="s">
        <v>711</v>
      </c>
    </row>
    <row r="2549" spans="1:9" ht="18.75">
      <c r="A2549" s="263">
        <v>812773</v>
      </c>
      <c r="B2549" s="263" t="s">
        <v>4421</v>
      </c>
      <c r="C2549" s="268" t="s">
        <v>74</v>
      </c>
      <c r="D2549" s="268" t="s">
        <v>348</v>
      </c>
      <c r="E2549" s="268" t="s">
        <v>260</v>
      </c>
      <c r="F2549" s="270">
        <v>29952</v>
      </c>
      <c r="G2549" s="266" t="s">
        <v>549</v>
      </c>
      <c r="H2549" s="263" t="s">
        <v>562</v>
      </c>
      <c r="I2549" s="260" t="s">
        <v>711</v>
      </c>
    </row>
    <row r="2550" spans="1:9" ht="18.75">
      <c r="A2550" s="263">
        <v>812774</v>
      </c>
      <c r="B2550" s="263" t="s">
        <v>4422</v>
      </c>
      <c r="C2550" s="271" t="s">
        <v>103</v>
      </c>
      <c r="D2550" s="271" t="s">
        <v>378</v>
      </c>
      <c r="E2550" s="263" t="s">
        <v>260</v>
      </c>
      <c r="F2550" s="270">
        <v>35991</v>
      </c>
      <c r="G2550" s="263" t="s">
        <v>5248</v>
      </c>
      <c r="H2550" s="263" t="s">
        <v>562</v>
      </c>
      <c r="I2550" s="260" t="s">
        <v>711</v>
      </c>
    </row>
    <row r="2551" spans="1:9" ht="18.75">
      <c r="A2551" s="263">
        <v>812775</v>
      </c>
      <c r="B2551" s="263" t="s">
        <v>4423</v>
      </c>
      <c r="C2551" s="268" t="s">
        <v>4424</v>
      </c>
      <c r="D2551" s="268" t="s">
        <v>4425</v>
      </c>
      <c r="E2551" s="268" t="s">
        <v>260</v>
      </c>
      <c r="F2551" s="270">
        <v>33359</v>
      </c>
      <c r="G2551" s="263" t="s">
        <v>549</v>
      </c>
      <c r="H2551" s="263" t="s">
        <v>562</v>
      </c>
      <c r="I2551" s="260" t="s">
        <v>711</v>
      </c>
    </row>
    <row r="2552" spans="1:9" ht="18.75">
      <c r="A2552" s="262">
        <v>812776</v>
      </c>
      <c r="B2552" s="263" t="s">
        <v>4426</v>
      </c>
      <c r="C2552" s="263" t="s">
        <v>244</v>
      </c>
      <c r="D2552" s="263" t="s">
        <v>448</v>
      </c>
      <c r="E2552" s="263" t="s">
        <v>260</v>
      </c>
      <c r="F2552" s="270">
        <v>36047</v>
      </c>
      <c r="G2552" s="263" t="s">
        <v>549</v>
      </c>
      <c r="H2552" s="263" t="s">
        <v>562</v>
      </c>
      <c r="I2552" s="260" t="s">
        <v>711</v>
      </c>
    </row>
    <row r="2553" spans="1:9" ht="18.75">
      <c r="A2553" s="262">
        <v>812777</v>
      </c>
      <c r="B2553" s="263" t="s">
        <v>4427</v>
      </c>
      <c r="C2553" s="263" t="s">
        <v>4428</v>
      </c>
      <c r="D2553" s="263" t="s">
        <v>4244</v>
      </c>
      <c r="E2553" s="263" t="s">
        <v>260</v>
      </c>
      <c r="F2553" s="270">
        <v>34335</v>
      </c>
      <c r="G2553" s="263" t="s">
        <v>571</v>
      </c>
      <c r="H2553" s="263" t="s">
        <v>562</v>
      </c>
      <c r="I2553" s="260" t="s">
        <v>711</v>
      </c>
    </row>
    <row r="2554" spans="1:9" ht="18.75">
      <c r="A2554" s="262">
        <v>812778</v>
      </c>
      <c r="B2554" s="263" t="s">
        <v>4429</v>
      </c>
      <c r="C2554" s="263" t="s">
        <v>79</v>
      </c>
      <c r="D2554" s="263" t="s">
        <v>1210</v>
      </c>
      <c r="E2554" s="263" t="s">
        <v>260</v>
      </c>
      <c r="F2554" s="270">
        <v>34563</v>
      </c>
      <c r="G2554" s="263" t="s">
        <v>569</v>
      </c>
      <c r="H2554" s="263" t="s">
        <v>562</v>
      </c>
      <c r="I2554" s="260" t="s">
        <v>711</v>
      </c>
    </row>
    <row r="2555" spans="1:9" ht="37.5">
      <c r="A2555" s="263">
        <v>812779</v>
      </c>
      <c r="B2555" s="263" t="s">
        <v>4430</v>
      </c>
      <c r="C2555" s="268" t="s">
        <v>90</v>
      </c>
      <c r="D2555" s="268" t="s">
        <v>861</v>
      </c>
      <c r="E2555" s="268" t="s">
        <v>260</v>
      </c>
      <c r="F2555" s="270">
        <v>36029</v>
      </c>
      <c r="G2555" s="266" t="s">
        <v>646</v>
      </c>
      <c r="H2555" s="268" t="s">
        <v>673</v>
      </c>
      <c r="I2555" s="260" t="s">
        <v>711</v>
      </c>
    </row>
    <row r="2556" spans="1:9" ht="18.75">
      <c r="A2556" s="269">
        <v>812780</v>
      </c>
      <c r="B2556" s="263" t="s">
        <v>4431</v>
      </c>
      <c r="C2556" s="269" t="s">
        <v>101</v>
      </c>
      <c r="D2556" s="269" t="s">
        <v>1856</v>
      </c>
      <c r="E2556" s="269" t="s">
        <v>260</v>
      </c>
      <c r="F2556" s="270">
        <v>35691</v>
      </c>
      <c r="G2556" s="267" t="s">
        <v>549</v>
      </c>
      <c r="H2556" s="263" t="s">
        <v>562</v>
      </c>
      <c r="I2556" s="260" t="s">
        <v>711</v>
      </c>
    </row>
    <row r="2557" spans="1:9" ht="18.75">
      <c r="A2557" s="262">
        <v>812781</v>
      </c>
      <c r="B2557" s="263" t="s">
        <v>4432</v>
      </c>
      <c r="C2557" s="263" t="s">
        <v>171</v>
      </c>
      <c r="D2557" s="263" t="s">
        <v>4433</v>
      </c>
      <c r="E2557" s="263" t="s">
        <v>260</v>
      </c>
      <c r="F2557" s="270">
        <v>35765</v>
      </c>
      <c r="G2557" s="263" t="s">
        <v>569</v>
      </c>
      <c r="H2557" s="263" t="s">
        <v>562</v>
      </c>
      <c r="I2557" s="260" t="s">
        <v>711</v>
      </c>
    </row>
    <row r="2558" spans="1:9" ht="18.75">
      <c r="A2558" s="263">
        <v>812782</v>
      </c>
      <c r="B2558" s="263" t="s">
        <v>4434</v>
      </c>
      <c r="C2558" s="268" t="s">
        <v>2469</v>
      </c>
      <c r="D2558" s="268" t="s">
        <v>804</v>
      </c>
      <c r="E2558" s="268" t="s">
        <v>260</v>
      </c>
      <c r="F2558" s="270">
        <v>33474</v>
      </c>
      <c r="G2558" s="263" t="s">
        <v>5359</v>
      </c>
      <c r="H2558" s="263" t="s">
        <v>562</v>
      </c>
      <c r="I2558" s="260" t="s">
        <v>711</v>
      </c>
    </row>
    <row r="2559" spans="1:9" ht="18.75">
      <c r="A2559" s="262">
        <v>812783</v>
      </c>
      <c r="B2559" s="263" t="s">
        <v>4435</v>
      </c>
      <c r="C2559" s="263" t="s">
        <v>988</v>
      </c>
      <c r="D2559" s="263" t="s">
        <v>2060</v>
      </c>
      <c r="E2559" s="263" t="s">
        <v>260</v>
      </c>
      <c r="F2559" s="270">
        <v>33938</v>
      </c>
      <c r="G2559" s="263" t="s">
        <v>565</v>
      </c>
      <c r="H2559" s="263" t="s">
        <v>562</v>
      </c>
      <c r="I2559" s="260" t="s">
        <v>711</v>
      </c>
    </row>
    <row r="2560" spans="1:9" ht="18.75">
      <c r="A2560" s="263">
        <v>812784</v>
      </c>
      <c r="B2560" s="263" t="s">
        <v>4436</v>
      </c>
      <c r="C2560" s="268" t="s">
        <v>4437</v>
      </c>
      <c r="D2560" s="268" t="s">
        <v>389</v>
      </c>
      <c r="E2560" s="268" t="s">
        <v>260</v>
      </c>
      <c r="F2560" s="270">
        <v>35796</v>
      </c>
      <c r="G2560" s="266" t="s">
        <v>549</v>
      </c>
      <c r="H2560" s="263" t="s">
        <v>562</v>
      </c>
      <c r="I2560" s="260" t="s">
        <v>711</v>
      </c>
    </row>
    <row r="2561" spans="1:21" ht="18.75">
      <c r="A2561" s="263">
        <v>812785</v>
      </c>
      <c r="B2561" s="263" t="s">
        <v>4438</v>
      </c>
      <c r="C2561" s="268" t="s">
        <v>108</v>
      </c>
      <c r="D2561" s="268" t="s">
        <v>347</v>
      </c>
      <c r="E2561" s="268" t="s">
        <v>260</v>
      </c>
      <c r="F2561" s="270">
        <v>35796</v>
      </c>
      <c r="G2561" s="263" t="s">
        <v>549</v>
      </c>
      <c r="H2561" s="263" t="s">
        <v>562</v>
      </c>
      <c r="I2561" s="260" t="s">
        <v>711</v>
      </c>
    </row>
    <row r="2562" spans="1:21" ht="18.75">
      <c r="A2562" s="263">
        <v>812786</v>
      </c>
      <c r="B2562" s="263" t="s">
        <v>4439</v>
      </c>
      <c r="C2562" s="268" t="s">
        <v>119</v>
      </c>
      <c r="D2562" s="268" t="s">
        <v>1072</v>
      </c>
      <c r="E2562" s="268" t="s">
        <v>259</v>
      </c>
      <c r="F2562" s="270">
        <v>36535</v>
      </c>
      <c r="G2562" s="267" t="s">
        <v>5229</v>
      </c>
      <c r="H2562" s="263" t="s">
        <v>562</v>
      </c>
      <c r="I2562" s="260" t="s">
        <v>711</v>
      </c>
    </row>
    <row r="2563" spans="1:21" ht="18.75">
      <c r="A2563" s="263">
        <v>812787</v>
      </c>
      <c r="B2563" s="263" t="s">
        <v>4440</v>
      </c>
      <c r="C2563" s="268" t="s">
        <v>146</v>
      </c>
      <c r="D2563" s="268" t="s">
        <v>4441</v>
      </c>
      <c r="E2563" s="268" t="s">
        <v>259</v>
      </c>
      <c r="F2563" s="270">
        <v>36106</v>
      </c>
      <c r="G2563" s="263" t="s">
        <v>549</v>
      </c>
      <c r="H2563" s="263" t="s">
        <v>562</v>
      </c>
      <c r="I2563" s="260" t="s">
        <v>711</v>
      </c>
    </row>
    <row r="2564" spans="1:21" ht="18.75">
      <c r="A2564" s="263">
        <v>812788</v>
      </c>
      <c r="B2564" s="263" t="s">
        <v>4442</v>
      </c>
      <c r="C2564" s="268" t="s">
        <v>79</v>
      </c>
      <c r="D2564" s="268" t="s">
        <v>334</v>
      </c>
      <c r="E2564" s="268" t="s">
        <v>259</v>
      </c>
      <c r="F2564" s="270">
        <v>35582</v>
      </c>
      <c r="G2564" s="266" t="s">
        <v>565</v>
      </c>
      <c r="H2564" s="263" t="s">
        <v>562</v>
      </c>
      <c r="I2564" s="260" t="s">
        <v>711</v>
      </c>
      <c r="S2564" s="260">
        <v>655</v>
      </c>
      <c r="T2564" s="261">
        <v>43866</v>
      </c>
      <c r="U2564" s="260">
        <v>1500</v>
      </c>
    </row>
    <row r="2565" spans="1:21" ht="18.75">
      <c r="A2565" s="263">
        <v>812789</v>
      </c>
      <c r="B2565" s="263" t="s">
        <v>4443</v>
      </c>
      <c r="C2565" s="268" t="s">
        <v>191</v>
      </c>
      <c r="D2565" s="268" t="s">
        <v>331</v>
      </c>
      <c r="E2565" s="268" t="s">
        <v>259</v>
      </c>
      <c r="F2565" s="270">
        <v>36544</v>
      </c>
      <c r="G2565" s="263" t="s">
        <v>549</v>
      </c>
      <c r="H2565" s="263" t="s">
        <v>562</v>
      </c>
      <c r="I2565" s="260" t="s">
        <v>711</v>
      </c>
    </row>
    <row r="2566" spans="1:21" ht="18.75">
      <c r="A2566" s="269">
        <v>812790</v>
      </c>
      <c r="B2566" s="263" t="s">
        <v>4444</v>
      </c>
      <c r="C2566" s="269" t="s">
        <v>783</v>
      </c>
      <c r="D2566" s="269" t="s">
        <v>450</v>
      </c>
      <c r="E2566" s="269" t="s">
        <v>260</v>
      </c>
      <c r="F2566" s="270">
        <v>27823</v>
      </c>
      <c r="G2566" s="267" t="s">
        <v>549</v>
      </c>
      <c r="H2566" s="263" t="s">
        <v>562</v>
      </c>
      <c r="I2566" s="260" t="s">
        <v>711</v>
      </c>
    </row>
    <row r="2567" spans="1:21" ht="18.75">
      <c r="A2567" s="262">
        <v>812791</v>
      </c>
      <c r="B2567" s="263" t="s">
        <v>4445</v>
      </c>
      <c r="C2567" s="263" t="s">
        <v>79</v>
      </c>
      <c r="D2567" s="263" t="s">
        <v>343</v>
      </c>
      <c r="E2567" s="263" t="s">
        <v>260</v>
      </c>
      <c r="F2567" s="270">
        <v>35065</v>
      </c>
      <c r="G2567" s="263" t="s">
        <v>5274</v>
      </c>
      <c r="H2567" s="263" t="s">
        <v>562</v>
      </c>
      <c r="I2567" s="260" t="s">
        <v>711</v>
      </c>
    </row>
    <row r="2568" spans="1:21" ht="18.75">
      <c r="A2568" s="262">
        <v>812792</v>
      </c>
      <c r="B2568" s="263" t="s">
        <v>4446</v>
      </c>
      <c r="C2568" s="263" t="s">
        <v>104</v>
      </c>
      <c r="D2568" s="263" t="s">
        <v>2782</v>
      </c>
      <c r="E2568" s="263" t="s">
        <v>260</v>
      </c>
      <c r="F2568" s="270">
        <v>28474</v>
      </c>
      <c r="G2568" s="266" t="s">
        <v>549</v>
      </c>
      <c r="H2568" s="263" t="s">
        <v>562</v>
      </c>
      <c r="I2568" s="260" t="s">
        <v>711</v>
      </c>
    </row>
    <row r="2569" spans="1:21" ht="18.75">
      <c r="A2569" s="269">
        <v>812793</v>
      </c>
      <c r="B2569" s="263" t="s">
        <v>4447</v>
      </c>
      <c r="C2569" s="269" t="s">
        <v>90</v>
      </c>
      <c r="D2569" s="269" t="s">
        <v>4448</v>
      </c>
      <c r="E2569" s="269" t="s">
        <v>260</v>
      </c>
      <c r="F2569" s="270">
        <v>32542</v>
      </c>
      <c r="G2569" s="267" t="s">
        <v>549</v>
      </c>
      <c r="H2569" s="263" t="s">
        <v>562</v>
      </c>
      <c r="I2569" s="260" t="s">
        <v>711</v>
      </c>
    </row>
    <row r="2570" spans="1:21" ht="18.75">
      <c r="A2570" s="262">
        <v>812794</v>
      </c>
      <c r="B2570" s="263" t="s">
        <v>4449</v>
      </c>
      <c r="C2570" s="263" t="s">
        <v>79</v>
      </c>
      <c r="D2570" s="263" t="s">
        <v>2432</v>
      </c>
      <c r="E2570" s="263" t="s">
        <v>260</v>
      </c>
      <c r="F2570" s="270">
        <v>27824</v>
      </c>
      <c r="G2570" s="263" t="s">
        <v>5928</v>
      </c>
      <c r="H2570" s="263" t="s">
        <v>562</v>
      </c>
      <c r="I2570" s="260" t="s">
        <v>711</v>
      </c>
    </row>
    <row r="2571" spans="1:21" ht="18.75">
      <c r="A2571" s="269">
        <v>812795</v>
      </c>
      <c r="B2571" s="263" t="s">
        <v>4450</v>
      </c>
      <c r="C2571" s="269" t="s">
        <v>702</v>
      </c>
      <c r="D2571" s="269" t="s">
        <v>492</v>
      </c>
      <c r="E2571" s="269" t="s">
        <v>260</v>
      </c>
      <c r="F2571" s="270">
        <v>28577</v>
      </c>
      <c r="G2571" s="267" t="s">
        <v>549</v>
      </c>
      <c r="H2571" s="263" t="s">
        <v>562</v>
      </c>
      <c r="I2571" s="260" t="s">
        <v>711</v>
      </c>
    </row>
    <row r="2572" spans="1:21" ht="18.75">
      <c r="A2572" s="269">
        <v>812796</v>
      </c>
      <c r="B2572" s="263" t="s">
        <v>4451</v>
      </c>
      <c r="C2572" s="269" t="s">
        <v>1092</v>
      </c>
      <c r="D2572" s="269" t="s">
        <v>3421</v>
      </c>
      <c r="E2572" s="269" t="s">
        <v>260</v>
      </c>
      <c r="F2572" s="270">
        <v>35431</v>
      </c>
      <c r="G2572" s="267" t="s">
        <v>549</v>
      </c>
      <c r="H2572" s="263" t="s">
        <v>562</v>
      </c>
      <c r="I2572" s="260" t="s">
        <v>711</v>
      </c>
    </row>
    <row r="2573" spans="1:21" ht="18.75">
      <c r="A2573" s="262">
        <v>812797</v>
      </c>
      <c r="B2573" s="263" t="s">
        <v>4452</v>
      </c>
      <c r="C2573" s="263" t="s">
        <v>229</v>
      </c>
      <c r="D2573" s="263" t="s">
        <v>4453</v>
      </c>
      <c r="E2573" s="263" t="s">
        <v>259</v>
      </c>
      <c r="F2573" s="270">
        <v>31720</v>
      </c>
      <c r="G2573" s="263" t="s">
        <v>549</v>
      </c>
      <c r="H2573" s="263" t="s">
        <v>562</v>
      </c>
      <c r="I2573" s="260" t="s">
        <v>711</v>
      </c>
      <c r="S2573" s="260">
        <v>4549</v>
      </c>
      <c r="T2573" s="261">
        <v>43830</v>
      </c>
      <c r="U2573" s="260">
        <v>10000</v>
      </c>
    </row>
    <row r="2574" spans="1:21" ht="18.75">
      <c r="A2574" s="262">
        <v>812798</v>
      </c>
      <c r="B2574" s="263" t="s">
        <v>4454</v>
      </c>
      <c r="C2574" s="263" t="s">
        <v>139</v>
      </c>
      <c r="D2574" s="263" t="s">
        <v>223</v>
      </c>
      <c r="E2574" s="263" t="s">
        <v>259</v>
      </c>
      <c r="F2574" s="270">
        <v>36450</v>
      </c>
      <c r="G2574" s="263" t="s">
        <v>549</v>
      </c>
      <c r="H2574" s="263" t="s">
        <v>562</v>
      </c>
      <c r="I2574" s="260" t="s">
        <v>711</v>
      </c>
    </row>
    <row r="2575" spans="1:21" ht="18.75">
      <c r="A2575" s="263">
        <v>812799</v>
      </c>
      <c r="B2575" s="263" t="s">
        <v>4455</v>
      </c>
      <c r="C2575" s="271" t="s">
        <v>129</v>
      </c>
      <c r="D2575" s="271" t="s">
        <v>385</v>
      </c>
      <c r="E2575" s="263" t="s">
        <v>259</v>
      </c>
      <c r="F2575" s="270">
        <v>35431</v>
      </c>
      <c r="G2575" s="263" t="s">
        <v>5224</v>
      </c>
      <c r="H2575" s="263" t="s">
        <v>562</v>
      </c>
      <c r="I2575" s="260" t="s">
        <v>711</v>
      </c>
    </row>
    <row r="2576" spans="1:21" ht="18.75">
      <c r="A2576" s="263">
        <v>812800</v>
      </c>
      <c r="B2576" s="263" t="s">
        <v>4456</v>
      </c>
      <c r="C2576" s="268" t="s">
        <v>118</v>
      </c>
      <c r="D2576" s="268" t="s">
        <v>789</v>
      </c>
      <c r="E2576" s="268" t="s">
        <v>259</v>
      </c>
      <c r="F2576" s="270">
        <v>30050</v>
      </c>
      <c r="G2576" s="263" t="s">
        <v>5929</v>
      </c>
      <c r="H2576" s="263" t="s">
        <v>562</v>
      </c>
      <c r="I2576" s="260" t="s">
        <v>711</v>
      </c>
      <c r="S2576" s="260">
        <v>677</v>
      </c>
      <c r="T2576" s="261">
        <v>43867</v>
      </c>
      <c r="U2576" s="260">
        <v>3000</v>
      </c>
    </row>
    <row r="2577" spans="1:21" ht="18.75">
      <c r="A2577" s="262">
        <v>812801</v>
      </c>
      <c r="B2577" s="263" t="s">
        <v>4457</v>
      </c>
      <c r="C2577" s="263" t="s">
        <v>81</v>
      </c>
      <c r="D2577" s="263" t="s">
        <v>747</v>
      </c>
      <c r="E2577" s="263" t="s">
        <v>259</v>
      </c>
      <c r="F2577" s="270">
        <v>35065</v>
      </c>
      <c r="G2577" s="263" t="s">
        <v>5213</v>
      </c>
      <c r="H2577" s="263" t="s">
        <v>562</v>
      </c>
      <c r="I2577" s="260" t="s">
        <v>711</v>
      </c>
    </row>
    <row r="2578" spans="1:21" ht="18.75">
      <c r="A2578" s="263">
        <v>812802</v>
      </c>
      <c r="B2578" s="263" t="s">
        <v>4458</v>
      </c>
      <c r="C2578" s="268" t="s">
        <v>1608</v>
      </c>
      <c r="D2578" s="268" t="s">
        <v>1010</v>
      </c>
      <c r="E2578" s="268" t="s">
        <v>259</v>
      </c>
      <c r="F2578" s="270">
        <v>35070</v>
      </c>
      <c r="G2578" s="266" t="s">
        <v>549</v>
      </c>
      <c r="H2578" s="263" t="s">
        <v>562</v>
      </c>
      <c r="I2578" s="260" t="s">
        <v>711</v>
      </c>
    </row>
    <row r="2579" spans="1:21" ht="18.75">
      <c r="A2579" s="262">
        <v>812803</v>
      </c>
      <c r="B2579" s="263" t="s">
        <v>4459</v>
      </c>
      <c r="C2579" s="263" t="s">
        <v>79</v>
      </c>
      <c r="D2579" s="263" t="s">
        <v>1180</v>
      </c>
      <c r="E2579" s="263" t="s">
        <v>259</v>
      </c>
      <c r="F2579" s="270">
        <v>35629</v>
      </c>
      <c r="G2579" s="263" t="s">
        <v>5426</v>
      </c>
      <c r="H2579" s="263" t="s">
        <v>562</v>
      </c>
      <c r="I2579" s="260" t="s">
        <v>711</v>
      </c>
    </row>
    <row r="2580" spans="1:21" ht="18.75">
      <c r="A2580" s="262">
        <v>812804</v>
      </c>
      <c r="B2580" s="263" t="s">
        <v>4460</v>
      </c>
      <c r="C2580" s="263" t="s">
        <v>76</v>
      </c>
      <c r="D2580" s="263" t="s">
        <v>863</v>
      </c>
      <c r="E2580" s="263" t="s">
        <v>259</v>
      </c>
      <c r="F2580" s="270" t="s">
        <v>5930</v>
      </c>
      <c r="G2580" s="263" t="s">
        <v>665</v>
      </c>
      <c r="H2580" s="263" t="s">
        <v>562</v>
      </c>
      <c r="I2580" s="260" t="s">
        <v>711</v>
      </c>
    </row>
    <row r="2581" spans="1:21" ht="18.75">
      <c r="A2581" s="262">
        <v>812805</v>
      </c>
      <c r="B2581" s="263" t="s">
        <v>4461</v>
      </c>
      <c r="C2581" s="263" t="s">
        <v>163</v>
      </c>
      <c r="D2581" s="263" t="s">
        <v>350</v>
      </c>
      <c r="E2581" s="263" t="s">
        <v>260</v>
      </c>
      <c r="F2581" s="270">
        <v>34449</v>
      </c>
      <c r="G2581" s="267" t="s">
        <v>617</v>
      </c>
      <c r="H2581" s="263" t="s">
        <v>562</v>
      </c>
      <c r="I2581" s="260" t="s">
        <v>711</v>
      </c>
    </row>
    <row r="2582" spans="1:21" ht="18.75">
      <c r="A2582" s="262">
        <v>812806</v>
      </c>
      <c r="B2582" s="263" t="s">
        <v>4462</v>
      </c>
      <c r="C2582" s="263" t="s">
        <v>224</v>
      </c>
      <c r="D2582" s="263" t="s">
        <v>367</v>
      </c>
      <c r="E2582" s="263" t="s">
        <v>260</v>
      </c>
      <c r="F2582" s="270">
        <v>36240</v>
      </c>
      <c r="G2582" s="263" t="s">
        <v>549</v>
      </c>
      <c r="H2582" s="263" t="s">
        <v>562</v>
      </c>
      <c r="I2582" s="260" t="s">
        <v>711</v>
      </c>
    </row>
    <row r="2583" spans="1:21" ht="18.75">
      <c r="A2583" s="263">
        <v>812807</v>
      </c>
      <c r="B2583" s="263" t="s">
        <v>4463</v>
      </c>
      <c r="C2583" s="268" t="s">
        <v>163</v>
      </c>
      <c r="D2583" s="268" t="s">
        <v>396</v>
      </c>
      <c r="E2583" s="268" t="s">
        <v>259</v>
      </c>
      <c r="F2583" s="270">
        <v>34708</v>
      </c>
      <c r="G2583" s="263" t="s">
        <v>560</v>
      </c>
      <c r="H2583" s="263" t="s">
        <v>562</v>
      </c>
      <c r="I2583" s="260" t="s">
        <v>711</v>
      </c>
    </row>
    <row r="2584" spans="1:21" ht="18.75">
      <c r="A2584" s="262">
        <v>812808</v>
      </c>
      <c r="B2584" s="263" t="s">
        <v>4464</v>
      </c>
      <c r="C2584" s="263" t="s">
        <v>2484</v>
      </c>
      <c r="D2584" s="263" t="s">
        <v>343</v>
      </c>
      <c r="E2584" s="263" t="s">
        <v>259</v>
      </c>
      <c r="F2584" s="270">
        <v>34700</v>
      </c>
      <c r="G2584" s="263" t="s">
        <v>637</v>
      </c>
      <c r="H2584" s="263" t="s">
        <v>562</v>
      </c>
      <c r="I2584" s="260" t="s">
        <v>711</v>
      </c>
    </row>
    <row r="2585" spans="1:21" ht="18.75">
      <c r="A2585" s="263">
        <v>812809</v>
      </c>
      <c r="B2585" s="263" t="s">
        <v>4465</v>
      </c>
      <c r="C2585" s="268" t="s">
        <v>859</v>
      </c>
      <c r="D2585" s="268" t="s">
        <v>821</v>
      </c>
      <c r="E2585" s="268" t="s">
        <v>259</v>
      </c>
      <c r="F2585" s="270">
        <v>35959</v>
      </c>
      <c r="G2585" s="263" t="s">
        <v>5331</v>
      </c>
      <c r="H2585" s="263" t="s">
        <v>562</v>
      </c>
      <c r="I2585" s="260" t="s">
        <v>711</v>
      </c>
    </row>
    <row r="2586" spans="1:21" ht="18.75">
      <c r="A2586" s="263">
        <v>812810</v>
      </c>
      <c r="B2586" s="263" t="s">
        <v>4466</v>
      </c>
      <c r="C2586" s="268" t="s">
        <v>83</v>
      </c>
      <c r="D2586" s="268" t="s">
        <v>701</v>
      </c>
      <c r="E2586" s="268" t="s">
        <v>260</v>
      </c>
      <c r="F2586" s="270">
        <v>33248</v>
      </c>
      <c r="G2586" s="263" t="s">
        <v>5931</v>
      </c>
      <c r="H2586" s="263" t="s">
        <v>562</v>
      </c>
      <c r="I2586" s="260" t="s">
        <v>711</v>
      </c>
    </row>
    <row r="2587" spans="1:21" ht="18.75">
      <c r="A2587" s="263">
        <v>812811</v>
      </c>
      <c r="B2587" s="263" t="s">
        <v>4467</v>
      </c>
      <c r="C2587" s="268" t="s">
        <v>4468</v>
      </c>
      <c r="D2587" s="266" t="s">
        <v>4469</v>
      </c>
      <c r="E2587" s="268" t="s">
        <v>260</v>
      </c>
      <c r="F2587" s="270">
        <v>34263</v>
      </c>
      <c r="G2587" s="266" t="s">
        <v>549</v>
      </c>
      <c r="H2587" s="263" t="s">
        <v>562</v>
      </c>
      <c r="I2587" s="260" t="s">
        <v>711</v>
      </c>
    </row>
    <row r="2588" spans="1:21" ht="18.75">
      <c r="A2588" s="269">
        <v>812812</v>
      </c>
      <c r="B2588" s="263" t="s">
        <v>4470</v>
      </c>
      <c r="C2588" s="269" t="s">
        <v>169</v>
      </c>
      <c r="D2588" s="269" t="s">
        <v>352</v>
      </c>
      <c r="E2588" s="269" t="s">
        <v>260</v>
      </c>
      <c r="F2588" s="270">
        <v>33613</v>
      </c>
      <c r="G2588" s="267" t="s">
        <v>5482</v>
      </c>
      <c r="H2588" s="263" t="s">
        <v>562</v>
      </c>
      <c r="I2588" s="260" t="s">
        <v>711</v>
      </c>
      <c r="S2588" s="260">
        <v>725</v>
      </c>
      <c r="T2588" s="261">
        <v>43873</v>
      </c>
      <c r="U2588" s="260">
        <v>20000</v>
      </c>
    </row>
    <row r="2589" spans="1:21" ht="18.75">
      <c r="A2589" s="262">
        <v>812813</v>
      </c>
      <c r="B2589" s="263" t="s">
        <v>4471</v>
      </c>
      <c r="C2589" s="263" t="s">
        <v>153</v>
      </c>
      <c r="D2589" s="263" t="s">
        <v>388</v>
      </c>
      <c r="E2589" s="263" t="s">
        <v>260</v>
      </c>
      <c r="F2589" s="270">
        <v>35812</v>
      </c>
      <c r="G2589" s="263" t="s">
        <v>5250</v>
      </c>
      <c r="H2589" s="263" t="s">
        <v>562</v>
      </c>
      <c r="I2589" s="260" t="s">
        <v>711</v>
      </c>
    </row>
    <row r="2590" spans="1:21" ht="18.75">
      <c r="A2590" s="263">
        <v>812814</v>
      </c>
      <c r="B2590" s="263" t="s">
        <v>4472</v>
      </c>
      <c r="C2590" s="268" t="s">
        <v>155</v>
      </c>
      <c r="D2590" s="268" t="s">
        <v>1834</v>
      </c>
      <c r="E2590" s="268" t="s">
        <v>260</v>
      </c>
      <c r="F2590" s="270">
        <v>35864</v>
      </c>
      <c r="G2590" s="266" t="s">
        <v>573</v>
      </c>
      <c r="H2590" s="263" t="s">
        <v>562</v>
      </c>
      <c r="I2590" s="260" t="s">
        <v>711</v>
      </c>
    </row>
    <row r="2591" spans="1:21" ht="18.75">
      <c r="A2591" s="263">
        <v>812815</v>
      </c>
      <c r="B2591" s="263" t="s">
        <v>4473</v>
      </c>
      <c r="C2591" s="268" t="s">
        <v>80</v>
      </c>
      <c r="D2591" s="268" t="s">
        <v>710</v>
      </c>
      <c r="E2591" s="268" t="s">
        <v>260</v>
      </c>
      <c r="F2591" s="270">
        <v>35459</v>
      </c>
      <c r="G2591" s="263" t="s">
        <v>549</v>
      </c>
      <c r="H2591" s="263" t="s">
        <v>562</v>
      </c>
      <c r="I2591" s="260" t="s">
        <v>711</v>
      </c>
    </row>
    <row r="2592" spans="1:21" ht="18.75">
      <c r="A2592" s="262">
        <v>812816</v>
      </c>
      <c r="B2592" s="263" t="s">
        <v>4474</v>
      </c>
      <c r="C2592" s="263" t="s">
        <v>104</v>
      </c>
      <c r="D2592" s="263" t="s">
        <v>350</v>
      </c>
      <c r="E2592" s="263" t="s">
        <v>260</v>
      </c>
      <c r="F2592" s="270" t="s">
        <v>5932</v>
      </c>
      <c r="G2592" s="263" t="s">
        <v>549</v>
      </c>
      <c r="H2592" s="263" t="s">
        <v>562</v>
      </c>
      <c r="I2592" s="260" t="s">
        <v>711</v>
      </c>
    </row>
    <row r="2593" spans="1:21" ht="18.75">
      <c r="A2593" s="269">
        <v>812817</v>
      </c>
      <c r="B2593" s="263" t="s">
        <v>4475</v>
      </c>
      <c r="C2593" s="269" t="s">
        <v>2023</v>
      </c>
      <c r="D2593" s="269" t="s">
        <v>4476</v>
      </c>
      <c r="E2593" s="269" t="s">
        <v>260</v>
      </c>
      <c r="F2593" s="270">
        <v>32524</v>
      </c>
      <c r="G2593" s="267" t="s">
        <v>549</v>
      </c>
      <c r="H2593" s="263" t="s">
        <v>562</v>
      </c>
      <c r="I2593" s="260" t="s">
        <v>711</v>
      </c>
    </row>
    <row r="2594" spans="1:21" ht="18.75">
      <c r="A2594" s="269">
        <v>812818</v>
      </c>
      <c r="B2594" s="263" t="s">
        <v>4477</v>
      </c>
      <c r="C2594" s="269" t="s">
        <v>122</v>
      </c>
      <c r="D2594" s="269" t="s">
        <v>381</v>
      </c>
      <c r="E2594" s="269" t="s">
        <v>260</v>
      </c>
      <c r="F2594" s="270">
        <v>36191</v>
      </c>
      <c r="G2594" s="267" t="s">
        <v>549</v>
      </c>
      <c r="H2594" s="263" t="s">
        <v>562</v>
      </c>
      <c r="I2594" s="260" t="s">
        <v>711</v>
      </c>
    </row>
    <row r="2595" spans="1:21" ht="18.75">
      <c r="A2595" s="269">
        <v>812819</v>
      </c>
      <c r="B2595" s="263" t="s">
        <v>4478</v>
      </c>
      <c r="C2595" s="269" t="s">
        <v>77</v>
      </c>
      <c r="D2595" s="269" t="s">
        <v>349</v>
      </c>
      <c r="E2595" s="269" t="s">
        <v>260</v>
      </c>
      <c r="F2595" s="270">
        <v>36388</v>
      </c>
      <c r="G2595" s="267" t="s">
        <v>645</v>
      </c>
      <c r="H2595" s="263" t="s">
        <v>562</v>
      </c>
      <c r="I2595" s="260" t="s">
        <v>711</v>
      </c>
    </row>
    <row r="2596" spans="1:21" ht="18.75">
      <c r="A2596" s="263">
        <v>812820</v>
      </c>
      <c r="B2596" s="263" t="s">
        <v>4479</v>
      </c>
      <c r="C2596" s="268" t="s">
        <v>1404</v>
      </c>
      <c r="D2596" s="268" t="s">
        <v>4480</v>
      </c>
      <c r="E2596" s="268" t="s">
        <v>260</v>
      </c>
      <c r="F2596" s="270">
        <v>36526</v>
      </c>
      <c r="G2596" s="266" t="s">
        <v>617</v>
      </c>
      <c r="H2596" s="263" t="s">
        <v>562</v>
      </c>
      <c r="I2596" s="260" t="s">
        <v>711</v>
      </c>
    </row>
    <row r="2597" spans="1:21" ht="18.75">
      <c r="A2597" s="263">
        <v>812821</v>
      </c>
      <c r="B2597" s="263" t="s">
        <v>4481</v>
      </c>
      <c r="C2597" s="268" t="s">
        <v>699</v>
      </c>
      <c r="D2597" s="268" t="s">
        <v>863</v>
      </c>
      <c r="E2597" s="268" t="s">
        <v>260</v>
      </c>
      <c r="F2597" s="270">
        <v>30841</v>
      </c>
      <c r="G2597" s="266" t="s">
        <v>549</v>
      </c>
      <c r="H2597" s="263" t="s">
        <v>562</v>
      </c>
      <c r="I2597" s="260" t="s">
        <v>711</v>
      </c>
    </row>
    <row r="2598" spans="1:21" ht="18.75">
      <c r="A2598" s="263">
        <v>812822</v>
      </c>
      <c r="B2598" s="263" t="s">
        <v>4482</v>
      </c>
      <c r="C2598" s="268" t="s">
        <v>2305</v>
      </c>
      <c r="D2598" s="268" t="s">
        <v>948</v>
      </c>
      <c r="E2598" s="268" t="s">
        <v>260</v>
      </c>
      <c r="F2598" s="270">
        <v>34337</v>
      </c>
      <c r="G2598" s="263" t="s">
        <v>549</v>
      </c>
      <c r="H2598" s="263" t="s">
        <v>562</v>
      </c>
      <c r="I2598" s="260" t="s">
        <v>711</v>
      </c>
    </row>
    <row r="2599" spans="1:21" ht="18.75">
      <c r="A2599" s="263">
        <v>812823</v>
      </c>
      <c r="B2599" s="263" t="s">
        <v>4483</v>
      </c>
      <c r="C2599" s="271" t="s">
        <v>206</v>
      </c>
      <c r="D2599" s="271" t="s">
        <v>1222</v>
      </c>
      <c r="E2599" s="263" t="s">
        <v>259</v>
      </c>
      <c r="F2599" s="270">
        <v>36188</v>
      </c>
      <c r="G2599" s="266" t="s">
        <v>549</v>
      </c>
      <c r="H2599" s="263" t="s">
        <v>562</v>
      </c>
      <c r="I2599" s="260" t="s">
        <v>711</v>
      </c>
      <c r="S2599" s="260">
        <v>24</v>
      </c>
      <c r="T2599" s="261">
        <v>43836</v>
      </c>
      <c r="U2599" s="260">
        <v>10000</v>
      </c>
    </row>
    <row r="2600" spans="1:21" ht="18.75">
      <c r="A2600" s="269">
        <v>812824</v>
      </c>
      <c r="B2600" s="263" t="s">
        <v>4484</v>
      </c>
      <c r="C2600" s="269" t="s">
        <v>4485</v>
      </c>
      <c r="D2600" s="269" t="s">
        <v>366</v>
      </c>
      <c r="E2600" s="269" t="s">
        <v>260</v>
      </c>
      <c r="F2600" s="270">
        <v>25430</v>
      </c>
      <c r="G2600" s="267" t="s">
        <v>5933</v>
      </c>
      <c r="H2600" s="263" t="s">
        <v>562</v>
      </c>
      <c r="I2600" s="260" t="s">
        <v>711</v>
      </c>
    </row>
    <row r="2601" spans="1:21" ht="18.75">
      <c r="A2601" s="263">
        <v>812825</v>
      </c>
      <c r="B2601" s="263" t="s">
        <v>4486</v>
      </c>
      <c r="C2601" s="268" t="s">
        <v>4487</v>
      </c>
      <c r="D2601" s="268" t="s">
        <v>720</v>
      </c>
      <c r="E2601" s="268" t="s">
        <v>260</v>
      </c>
      <c r="F2601" s="270">
        <v>34349</v>
      </c>
      <c r="G2601" s="263" t="s">
        <v>5934</v>
      </c>
      <c r="H2601" s="263" t="s">
        <v>562</v>
      </c>
      <c r="I2601" s="260" t="s">
        <v>711</v>
      </c>
    </row>
    <row r="2602" spans="1:21" ht="18.75">
      <c r="A2602" s="269">
        <v>812826</v>
      </c>
      <c r="B2602" s="263" t="s">
        <v>4488</v>
      </c>
      <c r="C2602" s="269" t="s">
        <v>1597</v>
      </c>
      <c r="D2602" s="269" t="s">
        <v>1203</v>
      </c>
      <c r="E2602" s="269" t="s">
        <v>259</v>
      </c>
      <c r="F2602" s="270">
        <v>35431</v>
      </c>
      <c r="G2602" s="267" t="s">
        <v>617</v>
      </c>
      <c r="H2602" s="263" t="s">
        <v>562</v>
      </c>
      <c r="I2602" s="260" t="s">
        <v>711</v>
      </c>
    </row>
    <row r="2603" spans="1:21" ht="18.75">
      <c r="A2603" s="269">
        <v>812827</v>
      </c>
      <c r="B2603" s="263" t="s">
        <v>4489</v>
      </c>
      <c r="C2603" s="269" t="s">
        <v>3009</v>
      </c>
      <c r="D2603" s="269" t="s">
        <v>482</v>
      </c>
      <c r="E2603" s="269" t="s">
        <v>259</v>
      </c>
      <c r="F2603" s="270">
        <v>36028</v>
      </c>
      <c r="G2603" s="267" t="s">
        <v>560</v>
      </c>
      <c r="H2603" s="263" t="s">
        <v>562</v>
      </c>
      <c r="I2603" s="260" t="s">
        <v>711</v>
      </c>
    </row>
    <row r="2604" spans="1:21" ht="18.75">
      <c r="A2604" s="269">
        <v>812828</v>
      </c>
      <c r="B2604" s="263" t="s">
        <v>4490</v>
      </c>
      <c r="C2604" s="269" t="s">
        <v>99</v>
      </c>
      <c r="D2604" s="269" t="s">
        <v>364</v>
      </c>
      <c r="E2604" s="269" t="s">
        <v>259</v>
      </c>
      <c r="F2604" s="270">
        <v>35647</v>
      </c>
      <c r="G2604" s="267" t="s">
        <v>549</v>
      </c>
      <c r="H2604" s="263" t="s">
        <v>562</v>
      </c>
      <c r="I2604" s="260" t="s">
        <v>711</v>
      </c>
    </row>
    <row r="2605" spans="1:21" ht="18.75">
      <c r="A2605" s="262">
        <v>812829</v>
      </c>
      <c r="B2605" s="263" t="s">
        <v>4491</v>
      </c>
      <c r="C2605" s="263" t="s">
        <v>144</v>
      </c>
      <c r="D2605" s="263" t="s">
        <v>838</v>
      </c>
      <c r="E2605" s="263" t="s">
        <v>259</v>
      </c>
      <c r="F2605" s="270">
        <v>35541</v>
      </c>
      <c r="G2605" s="263" t="s">
        <v>624</v>
      </c>
      <c r="H2605" s="263" t="s">
        <v>562</v>
      </c>
      <c r="I2605" s="260" t="s">
        <v>711</v>
      </c>
    </row>
    <row r="2606" spans="1:21" ht="18.75">
      <c r="A2606" s="262">
        <v>812830</v>
      </c>
      <c r="B2606" s="263" t="s">
        <v>4492</v>
      </c>
      <c r="C2606" s="263" t="s">
        <v>1276</v>
      </c>
      <c r="D2606" s="263" t="s">
        <v>1808</v>
      </c>
      <c r="E2606" s="263" t="s">
        <v>259</v>
      </c>
      <c r="F2606" s="270">
        <v>28664</v>
      </c>
      <c r="G2606" s="263" t="s">
        <v>549</v>
      </c>
      <c r="H2606" s="263" t="s">
        <v>562</v>
      </c>
      <c r="I2606" s="260" t="s">
        <v>711</v>
      </c>
    </row>
    <row r="2607" spans="1:21" ht="18.75">
      <c r="A2607" s="262">
        <v>812831</v>
      </c>
      <c r="B2607" s="263" t="s">
        <v>4493</v>
      </c>
      <c r="C2607" s="263" t="s">
        <v>934</v>
      </c>
      <c r="D2607" s="266" t="s">
        <v>2764</v>
      </c>
      <c r="E2607" s="263" t="s">
        <v>259</v>
      </c>
      <c r="F2607" s="270">
        <v>27075</v>
      </c>
      <c r="G2607" s="267" t="s">
        <v>549</v>
      </c>
      <c r="H2607" s="263" t="s">
        <v>562</v>
      </c>
      <c r="I2607" s="260" t="s">
        <v>711</v>
      </c>
    </row>
    <row r="2608" spans="1:21" ht="18.75">
      <c r="A2608" s="269">
        <v>812832</v>
      </c>
      <c r="B2608" s="263" t="s">
        <v>4494</v>
      </c>
      <c r="C2608" s="269" t="s">
        <v>77</v>
      </c>
      <c r="D2608" s="269" t="s">
        <v>378</v>
      </c>
      <c r="E2608" s="269" t="s">
        <v>260</v>
      </c>
      <c r="F2608" s="270">
        <v>34335</v>
      </c>
      <c r="G2608" s="267" t="s">
        <v>549</v>
      </c>
      <c r="H2608" s="263" t="s">
        <v>562</v>
      </c>
      <c r="I2608" s="260" t="s">
        <v>711</v>
      </c>
    </row>
    <row r="2609" spans="1:9" ht="18.75">
      <c r="A2609" s="263">
        <v>812833</v>
      </c>
      <c r="B2609" s="263" t="s">
        <v>4495</v>
      </c>
      <c r="C2609" s="263" t="s">
        <v>198</v>
      </c>
      <c r="D2609" s="263" t="s">
        <v>4496</v>
      </c>
      <c r="E2609" s="263" t="s">
        <v>260</v>
      </c>
      <c r="F2609" s="270">
        <v>35798</v>
      </c>
      <c r="G2609" s="266" t="s">
        <v>549</v>
      </c>
      <c r="H2609" s="263" t="s">
        <v>562</v>
      </c>
      <c r="I2609" s="260" t="s">
        <v>711</v>
      </c>
    </row>
    <row r="2610" spans="1:9" ht="18.75">
      <c r="A2610" s="262">
        <v>812834</v>
      </c>
      <c r="B2610" s="263" t="s">
        <v>4497</v>
      </c>
      <c r="C2610" s="263" t="s">
        <v>85</v>
      </c>
      <c r="D2610" s="263" t="s">
        <v>2070</v>
      </c>
      <c r="E2610" s="263" t="s">
        <v>260</v>
      </c>
      <c r="F2610" s="270">
        <v>34341</v>
      </c>
      <c r="G2610" s="263" t="s">
        <v>549</v>
      </c>
      <c r="H2610" s="263" t="s">
        <v>562</v>
      </c>
      <c r="I2610" s="260" t="s">
        <v>711</v>
      </c>
    </row>
    <row r="2611" spans="1:9" ht="18.75">
      <c r="A2611" s="263">
        <v>812836</v>
      </c>
      <c r="B2611" s="263" t="s">
        <v>4498</v>
      </c>
      <c r="C2611" s="268" t="s">
        <v>1714</v>
      </c>
      <c r="D2611" s="268" t="s">
        <v>817</v>
      </c>
      <c r="E2611" s="268" t="s">
        <v>260</v>
      </c>
      <c r="F2611" s="270">
        <v>36342</v>
      </c>
      <c r="G2611" s="267" t="s">
        <v>549</v>
      </c>
      <c r="H2611" s="263" t="s">
        <v>562</v>
      </c>
      <c r="I2611" s="260" t="s">
        <v>711</v>
      </c>
    </row>
    <row r="2612" spans="1:9" ht="18.75">
      <c r="A2612" s="262">
        <v>812837</v>
      </c>
      <c r="B2612" s="263" t="s">
        <v>4499</v>
      </c>
      <c r="C2612" s="263" t="s">
        <v>81</v>
      </c>
      <c r="D2612" s="263" t="s">
        <v>420</v>
      </c>
      <c r="E2612" s="263" t="s">
        <v>259</v>
      </c>
      <c r="F2612" s="270">
        <v>36281</v>
      </c>
      <c r="G2612" s="263" t="s">
        <v>5466</v>
      </c>
      <c r="H2612" s="263" t="s">
        <v>562</v>
      </c>
      <c r="I2612" s="260" t="s">
        <v>711</v>
      </c>
    </row>
    <row r="2613" spans="1:9" ht="18.75">
      <c r="A2613" s="263">
        <v>812838</v>
      </c>
      <c r="B2613" s="263" t="s">
        <v>4500</v>
      </c>
      <c r="C2613" s="268" t="s">
        <v>4501</v>
      </c>
      <c r="D2613" s="268" t="s">
        <v>4502</v>
      </c>
      <c r="E2613" s="268" t="s">
        <v>259</v>
      </c>
      <c r="F2613" s="270">
        <v>29471</v>
      </c>
      <c r="G2613" s="267" t="s">
        <v>571</v>
      </c>
      <c r="H2613" s="263" t="s">
        <v>562</v>
      </c>
      <c r="I2613" s="260" t="s">
        <v>711</v>
      </c>
    </row>
    <row r="2614" spans="1:9" ht="18.75">
      <c r="A2614" s="269">
        <v>812839</v>
      </c>
      <c r="B2614" s="263" t="s">
        <v>4503</v>
      </c>
      <c r="C2614" s="269" t="s">
        <v>124</v>
      </c>
      <c r="D2614" s="269" t="s">
        <v>1270</v>
      </c>
      <c r="E2614" s="269" t="s">
        <v>260</v>
      </c>
      <c r="F2614" s="270">
        <v>33771</v>
      </c>
      <c r="G2614" s="267" t="s">
        <v>549</v>
      </c>
      <c r="H2614" s="263" t="s">
        <v>562</v>
      </c>
      <c r="I2614" s="260" t="s">
        <v>711</v>
      </c>
    </row>
    <row r="2615" spans="1:9" ht="18.75">
      <c r="A2615" s="262">
        <v>812840</v>
      </c>
      <c r="B2615" s="263" t="s">
        <v>4504</v>
      </c>
      <c r="C2615" s="263" t="s">
        <v>4505</v>
      </c>
      <c r="D2615" s="263" t="s">
        <v>1167</v>
      </c>
      <c r="E2615" s="263" t="s">
        <v>260</v>
      </c>
      <c r="F2615" s="270">
        <v>30810</v>
      </c>
      <c r="G2615" s="263" t="s">
        <v>549</v>
      </c>
      <c r="H2615" s="263" t="s">
        <v>562</v>
      </c>
      <c r="I2615" s="260" t="s">
        <v>711</v>
      </c>
    </row>
    <row r="2616" spans="1:9" ht="18.75">
      <c r="A2616" s="262">
        <v>812841</v>
      </c>
      <c r="B2616" s="263" t="s">
        <v>4506</v>
      </c>
      <c r="C2616" s="263" t="s">
        <v>180</v>
      </c>
      <c r="D2616" s="263" t="s">
        <v>1306</v>
      </c>
      <c r="E2616" s="263" t="s">
        <v>260</v>
      </c>
      <c r="F2616" s="270">
        <v>36554</v>
      </c>
      <c r="G2616" s="263" t="s">
        <v>5935</v>
      </c>
      <c r="H2616" s="263" t="s">
        <v>562</v>
      </c>
      <c r="I2616" s="260" t="s">
        <v>711</v>
      </c>
    </row>
    <row r="2617" spans="1:9" ht="18.75">
      <c r="A2617" s="263">
        <v>812842</v>
      </c>
      <c r="B2617" s="263" t="s">
        <v>4507</v>
      </c>
      <c r="C2617" s="268" t="s">
        <v>1395</v>
      </c>
      <c r="D2617" s="268" t="s">
        <v>489</v>
      </c>
      <c r="E2617" s="268" t="s">
        <v>260</v>
      </c>
      <c r="F2617" s="270">
        <v>35432</v>
      </c>
      <c r="G2617" s="263" t="s">
        <v>549</v>
      </c>
      <c r="H2617" s="263" t="s">
        <v>562</v>
      </c>
      <c r="I2617" s="260" t="s">
        <v>711</v>
      </c>
    </row>
    <row r="2618" spans="1:9" ht="18.75">
      <c r="A2618" s="262">
        <v>812843</v>
      </c>
      <c r="B2618" s="263" t="s">
        <v>4508</v>
      </c>
      <c r="C2618" s="263" t="s">
        <v>997</v>
      </c>
      <c r="D2618" s="266" t="s">
        <v>1320</v>
      </c>
      <c r="E2618" s="263" t="s">
        <v>259</v>
      </c>
      <c r="F2618" s="270">
        <v>35278</v>
      </c>
      <c r="G2618" s="266" t="s">
        <v>5843</v>
      </c>
      <c r="H2618" s="263" t="s">
        <v>562</v>
      </c>
      <c r="I2618" s="260" t="s">
        <v>711</v>
      </c>
    </row>
    <row r="2619" spans="1:9" ht="18.75">
      <c r="A2619" s="263">
        <v>812844</v>
      </c>
      <c r="B2619" s="263" t="s">
        <v>4509</v>
      </c>
      <c r="C2619" s="268" t="s">
        <v>81</v>
      </c>
      <c r="D2619" s="268" t="s">
        <v>360</v>
      </c>
      <c r="E2619" s="268" t="s">
        <v>259</v>
      </c>
      <c r="F2619" s="270">
        <v>35408</v>
      </c>
      <c r="G2619" s="263" t="s">
        <v>549</v>
      </c>
      <c r="H2619" s="263" t="s">
        <v>562</v>
      </c>
      <c r="I2619" s="260" t="s">
        <v>711</v>
      </c>
    </row>
    <row r="2620" spans="1:9" ht="18.75">
      <c r="A2620" s="262">
        <v>812845</v>
      </c>
      <c r="B2620" s="263" t="s">
        <v>4510</v>
      </c>
      <c r="C2620" s="263" t="s">
        <v>4511</v>
      </c>
      <c r="D2620" s="263" t="s">
        <v>4512</v>
      </c>
      <c r="E2620" s="263" t="s">
        <v>259</v>
      </c>
      <c r="F2620" s="270">
        <v>36224</v>
      </c>
      <c r="G2620" s="263" t="s">
        <v>176</v>
      </c>
      <c r="H2620" s="263" t="s">
        <v>562</v>
      </c>
      <c r="I2620" s="260" t="s">
        <v>711</v>
      </c>
    </row>
    <row r="2621" spans="1:9" ht="18.75">
      <c r="A2621" s="262">
        <v>812846</v>
      </c>
      <c r="B2621" s="263" t="s">
        <v>4513</v>
      </c>
      <c r="C2621" s="263" t="s">
        <v>937</v>
      </c>
      <c r="D2621" s="263" t="s">
        <v>709</v>
      </c>
      <c r="E2621" s="263" t="s">
        <v>259</v>
      </c>
      <c r="F2621" s="270">
        <v>36380</v>
      </c>
      <c r="G2621" s="263" t="s">
        <v>549</v>
      </c>
      <c r="H2621" s="263" t="s">
        <v>562</v>
      </c>
      <c r="I2621" s="260" t="s">
        <v>711</v>
      </c>
    </row>
    <row r="2622" spans="1:9" ht="18.75">
      <c r="A2622" s="269">
        <v>812847</v>
      </c>
      <c r="B2622" s="263" t="s">
        <v>4514</v>
      </c>
      <c r="C2622" s="269" t="s">
        <v>117</v>
      </c>
      <c r="D2622" s="269" t="s">
        <v>331</v>
      </c>
      <c r="E2622" s="269" t="s">
        <v>259</v>
      </c>
      <c r="F2622" s="270">
        <v>35280</v>
      </c>
      <c r="G2622" s="267" t="s">
        <v>5598</v>
      </c>
      <c r="H2622" s="263" t="s">
        <v>562</v>
      </c>
      <c r="I2622" s="260" t="s">
        <v>711</v>
      </c>
    </row>
    <row r="2623" spans="1:9" ht="18.75">
      <c r="A2623" s="263">
        <v>812849</v>
      </c>
      <c r="B2623" s="263" t="s">
        <v>4515</v>
      </c>
      <c r="C2623" s="268" t="s">
        <v>78</v>
      </c>
      <c r="D2623" s="268" t="s">
        <v>404</v>
      </c>
      <c r="E2623" s="268" t="s">
        <v>260</v>
      </c>
      <c r="F2623" s="270">
        <v>34170</v>
      </c>
      <c r="G2623" s="267" t="s">
        <v>5224</v>
      </c>
      <c r="H2623" s="263" t="s">
        <v>562</v>
      </c>
      <c r="I2623" s="260" t="s">
        <v>711</v>
      </c>
    </row>
    <row r="2624" spans="1:9" ht="18.75">
      <c r="A2624" s="269">
        <v>812850</v>
      </c>
      <c r="B2624" s="263" t="s">
        <v>4516</v>
      </c>
      <c r="C2624" s="269" t="s">
        <v>170</v>
      </c>
      <c r="D2624" s="269" t="s">
        <v>333</v>
      </c>
      <c r="E2624" s="269" t="s">
        <v>260</v>
      </c>
      <c r="F2624" s="270">
        <v>34880</v>
      </c>
      <c r="G2624" s="267" t="s">
        <v>650</v>
      </c>
      <c r="H2624" s="263" t="s">
        <v>562</v>
      </c>
      <c r="I2624" s="260" t="s">
        <v>711</v>
      </c>
    </row>
    <row r="2625" spans="1:9" ht="18.75">
      <c r="A2625" s="263">
        <v>812851</v>
      </c>
      <c r="B2625" s="263" t="s">
        <v>4517</v>
      </c>
      <c r="C2625" s="271" t="s">
        <v>138</v>
      </c>
      <c r="D2625" s="271" t="s">
        <v>4518</v>
      </c>
      <c r="E2625" s="263" t="s">
        <v>260</v>
      </c>
      <c r="F2625" s="270">
        <v>35909</v>
      </c>
      <c r="G2625" s="263" t="s">
        <v>549</v>
      </c>
      <c r="H2625" s="263" t="s">
        <v>562</v>
      </c>
      <c r="I2625" s="260" t="s">
        <v>711</v>
      </c>
    </row>
    <row r="2626" spans="1:9" ht="18.75">
      <c r="A2626" s="262">
        <v>812852</v>
      </c>
      <c r="B2626" s="263" t="s">
        <v>4519</v>
      </c>
      <c r="C2626" s="263" t="s">
        <v>594</v>
      </c>
      <c r="D2626" s="263" t="s">
        <v>1350</v>
      </c>
      <c r="E2626" s="263" t="s">
        <v>259</v>
      </c>
      <c r="F2626" s="270">
        <v>32389</v>
      </c>
      <c r="G2626" s="263" t="s">
        <v>549</v>
      </c>
      <c r="H2626" s="263" t="s">
        <v>562</v>
      </c>
      <c r="I2626" s="260" t="s">
        <v>711</v>
      </c>
    </row>
    <row r="2627" spans="1:9" ht="18.75">
      <c r="A2627" s="269">
        <v>812853</v>
      </c>
      <c r="B2627" s="263" t="s">
        <v>4520</v>
      </c>
      <c r="C2627" s="269" t="s">
        <v>2838</v>
      </c>
      <c r="D2627" s="269" t="s">
        <v>404</v>
      </c>
      <c r="E2627" s="269" t="s">
        <v>260</v>
      </c>
      <c r="F2627" s="270">
        <v>36447</v>
      </c>
      <c r="G2627" s="267" t="s">
        <v>549</v>
      </c>
      <c r="H2627" s="263" t="s">
        <v>562</v>
      </c>
      <c r="I2627" s="260" t="s">
        <v>711</v>
      </c>
    </row>
    <row r="2628" spans="1:9" ht="18.75">
      <c r="A2628" s="263">
        <v>812854</v>
      </c>
      <c r="B2628" s="263" t="s">
        <v>4521</v>
      </c>
      <c r="C2628" s="268" t="s">
        <v>80</v>
      </c>
      <c r="D2628" s="268" t="s">
        <v>4522</v>
      </c>
      <c r="E2628" s="268" t="s">
        <v>259</v>
      </c>
      <c r="F2628" s="270">
        <v>32025</v>
      </c>
      <c r="G2628" s="263" t="s">
        <v>549</v>
      </c>
      <c r="H2628" s="263" t="s">
        <v>562</v>
      </c>
      <c r="I2628" s="260" t="s">
        <v>711</v>
      </c>
    </row>
    <row r="2629" spans="1:9" ht="18.75">
      <c r="A2629" s="269">
        <v>812855</v>
      </c>
      <c r="B2629" s="263" t="s">
        <v>4523</v>
      </c>
      <c r="C2629" s="269" t="s">
        <v>1404</v>
      </c>
      <c r="D2629" s="269" t="s">
        <v>384</v>
      </c>
      <c r="E2629" s="269" t="s">
        <v>260</v>
      </c>
      <c r="F2629" s="270">
        <v>36172</v>
      </c>
      <c r="G2629" s="267" t="s">
        <v>5206</v>
      </c>
      <c r="H2629" s="263" t="s">
        <v>562</v>
      </c>
      <c r="I2629" s="260" t="s">
        <v>711</v>
      </c>
    </row>
    <row r="2630" spans="1:9" ht="18.75">
      <c r="A2630" s="269">
        <v>812856</v>
      </c>
      <c r="B2630" s="263" t="s">
        <v>4524</v>
      </c>
      <c r="C2630" s="269" t="s">
        <v>142</v>
      </c>
      <c r="D2630" s="269" t="s">
        <v>360</v>
      </c>
      <c r="E2630" s="269" t="s">
        <v>259</v>
      </c>
      <c r="F2630" s="270">
        <v>35358</v>
      </c>
      <c r="G2630" s="267" t="s">
        <v>661</v>
      </c>
      <c r="H2630" s="263" t="s">
        <v>562</v>
      </c>
      <c r="I2630" s="260" t="s">
        <v>711</v>
      </c>
    </row>
    <row r="2631" spans="1:9" ht="18.75">
      <c r="A2631" s="269">
        <v>812857</v>
      </c>
      <c r="B2631" s="263" t="s">
        <v>4525</v>
      </c>
      <c r="C2631" s="269" t="s">
        <v>118</v>
      </c>
      <c r="D2631" s="269" t="s">
        <v>842</v>
      </c>
      <c r="E2631" s="269" t="s">
        <v>260</v>
      </c>
      <c r="F2631" s="270">
        <v>35449</v>
      </c>
      <c r="G2631" s="267" t="s">
        <v>631</v>
      </c>
      <c r="H2631" s="263" t="s">
        <v>562</v>
      </c>
      <c r="I2631" s="260" t="s">
        <v>711</v>
      </c>
    </row>
    <row r="2632" spans="1:9" ht="18.75">
      <c r="A2632" s="263">
        <v>812858</v>
      </c>
      <c r="B2632" s="263" t="s">
        <v>4526</v>
      </c>
      <c r="C2632" s="268" t="s">
        <v>2761</v>
      </c>
      <c r="D2632" s="268" t="s">
        <v>422</v>
      </c>
      <c r="E2632" s="268" t="s">
        <v>260</v>
      </c>
      <c r="F2632" s="270">
        <v>32817</v>
      </c>
      <c r="G2632" s="266" t="s">
        <v>559</v>
      </c>
      <c r="H2632" s="263" t="s">
        <v>562</v>
      </c>
      <c r="I2632" s="260" t="s">
        <v>711</v>
      </c>
    </row>
    <row r="2633" spans="1:9" ht="18.75">
      <c r="A2633" s="269">
        <v>812859</v>
      </c>
      <c r="B2633" s="263" t="s">
        <v>4527</v>
      </c>
      <c r="C2633" s="269" t="s">
        <v>4528</v>
      </c>
      <c r="D2633" s="269" t="s">
        <v>1087</v>
      </c>
      <c r="E2633" s="269" t="s">
        <v>259</v>
      </c>
      <c r="F2633" s="270">
        <v>36526</v>
      </c>
      <c r="G2633" s="267" t="s">
        <v>549</v>
      </c>
      <c r="H2633" s="263" t="s">
        <v>562</v>
      </c>
      <c r="I2633" s="260" t="s">
        <v>711</v>
      </c>
    </row>
    <row r="2634" spans="1:9" ht="18.75">
      <c r="A2634" s="262">
        <v>812860</v>
      </c>
      <c r="B2634" s="263" t="s">
        <v>4529</v>
      </c>
      <c r="C2634" s="263" t="s">
        <v>156</v>
      </c>
      <c r="D2634" s="263" t="s">
        <v>395</v>
      </c>
      <c r="E2634" s="263" t="s">
        <v>259</v>
      </c>
      <c r="F2634" s="270">
        <v>33621</v>
      </c>
      <c r="G2634" s="263" t="s">
        <v>5936</v>
      </c>
      <c r="H2634" s="263" t="s">
        <v>562</v>
      </c>
      <c r="I2634" s="260" t="s">
        <v>711</v>
      </c>
    </row>
    <row r="2635" spans="1:9" ht="18.75">
      <c r="A2635" s="269">
        <v>812861</v>
      </c>
      <c r="B2635" s="263" t="s">
        <v>4530</v>
      </c>
      <c r="C2635" s="269" t="s">
        <v>158</v>
      </c>
      <c r="D2635" s="269" t="s">
        <v>1063</v>
      </c>
      <c r="E2635" s="269" t="s">
        <v>259</v>
      </c>
      <c r="F2635" s="270">
        <v>35551</v>
      </c>
      <c r="G2635" s="267" t="s">
        <v>5695</v>
      </c>
      <c r="H2635" s="263" t="s">
        <v>562</v>
      </c>
      <c r="I2635" s="260" t="s">
        <v>711</v>
      </c>
    </row>
    <row r="2636" spans="1:9" ht="18.75">
      <c r="A2636" s="263">
        <v>812862</v>
      </c>
      <c r="B2636" s="263" t="s">
        <v>4531</v>
      </c>
      <c r="C2636" s="268" t="s">
        <v>2040</v>
      </c>
      <c r="D2636" s="268" t="s">
        <v>1041</v>
      </c>
      <c r="E2636" s="268" t="s">
        <v>259</v>
      </c>
      <c r="F2636" s="270">
        <v>34740</v>
      </c>
      <c r="G2636" s="263" t="s">
        <v>5937</v>
      </c>
      <c r="H2636" s="263" t="s">
        <v>562</v>
      </c>
      <c r="I2636" s="260" t="s">
        <v>711</v>
      </c>
    </row>
    <row r="2637" spans="1:9" ht="18.75">
      <c r="A2637" s="262">
        <v>812863</v>
      </c>
      <c r="B2637" s="263" t="s">
        <v>4532</v>
      </c>
      <c r="C2637" s="263" t="s">
        <v>237</v>
      </c>
      <c r="D2637" s="263" t="s">
        <v>400</v>
      </c>
      <c r="E2637" s="263" t="s">
        <v>259</v>
      </c>
      <c r="F2637" s="270">
        <v>35266</v>
      </c>
      <c r="G2637" s="263" t="s">
        <v>549</v>
      </c>
      <c r="H2637" s="263" t="s">
        <v>562</v>
      </c>
      <c r="I2637" s="260" t="s">
        <v>711</v>
      </c>
    </row>
    <row r="2638" spans="1:9" ht="18.75">
      <c r="A2638" s="263">
        <v>812864</v>
      </c>
      <c r="B2638" s="263" t="s">
        <v>4533</v>
      </c>
      <c r="C2638" s="268" t="s">
        <v>885</v>
      </c>
      <c r="D2638" s="268" t="s">
        <v>1082</v>
      </c>
      <c r="E2638" s="268" t="s">
        <v>260</v>
      </c>
      <c r="F2638" s="270">
        <v>35823</v>
      </c>
      <c r="G2638" s="267" t="s">
        <v>549</v>
      </c>
      <c r="H2638" s="263" t="s">
        <v>562</v>
      </c>
      <c r="I2638" s="260" t="s">
        <v>711</v>
      </c>
    </row>
    <row r="2639" spans="1:9" ht="18.75">
      <c r="A2639" s="269">
        <v>812865</v>
      </c>
      <c r="B2639" s="263" t="s">
        <v>4534</v>
      </c>
      <c r="C2639" s="269" t="s">
        <v>108</v>
      </c>
      <c r="D2639" s="269" t="s">
        <v>4535</v>
      </c>
      <c r="E2639" s="269" t="s">
        <v>260</v>
      </c>
      <c r="F2639" s="270">
        <v>24352</v>
      </c>
      <c r="G2639" s="267" t="s">
        <v>5938</v>
      </c>
      <c r="H2639" s="263" t="s">
        <v>562</v>
      </c>
      <c r="I2639" s="260" t="s">
        <v>711</v>
      </c>
    </row>
    <row r="2640" spans="1:9" ht="18.75">
      <c r="A2640" s="262">
        <v>812866</v>
      </c>
      <c r="B2640" s="263" t="s">
        <v>4536</v>
      </c>
      <c r="C2640" s="263" t="s">
        <v>1052</v>
      </c>
      <c r="D2640" s="263" t="s">
        <v>4537</v>
      </c>
      <c r="E2640" s="263" t="s">
        <v>260</v>
      </c>
      <c r="F2640" s="270">
        <v>29943</v>
      </c>
      <c r="G2640" s="263" t="s">
        <v>549</v>
      </c>
      <c r="H2640" s="263" t="s">
        <v>562</v>
      </c>
      <c r="I2640" s="260" t="s">
        <v>711</v>
      </c>
    </row>
    <row r="2641" spans="1:21" ht="18.75">
      <c r="A2641" s="263">
        <v>812867</v>
      </c>
      <c r="B2641" s="263" t="s">
        <v>4538</v>
      </c>
      <c r="C2641" s="268" t="s">
        <v>1853</v>
      </c>
      <c r="D2641" s="268" t="s">
        <v>1854</v>
      </c>
      <c r="E2641" s="268" t="s">
        <v>260</v>
      </c>
      <c r="F2641" s="270">
        <v>30261</v>
      </c>
      <c r="G2641" s="267" t="s">
        <v>549</v>
      </c>
      <c r="H2641" s="263" t="s">
        <v>562</v>
      </c>
      <c r="I2641" s="260" t="s">
        <v>711</v>
      </c>
    </row>
    <row r="2642" spans="1:21" ht="18.75">
      <c r="A2642" s="262">
        <v>812868</v>
      </c>
      <c r="B2642" s="263" t="s">
        <v>4539</v>
      </c>
      <c r="C2642" s="263" t="s">
        <v>135</v>
      </c>
      <c r="D2642" s="263" t="s">
        <v>424</v>
      </c>
      <c r="E2642" s="263" t="s">
        <v>260</v>
      </c>
      <c r="F2642" s="270">
        <v>36182</v>
      </c>
      <c r="G2642" s="263" t="s">
        <v>549</v>
      </c>
      <c r="H2642" s="263" t="s">
        <v>562</v>
      </c>
      <c r="I2642" s="260" t="s">
        <v>711</v>
      </c>
    </row>
    <row r="2643" spans="1:21" ht="18.75">
      <c r="A2643" s="269">
        <v>812869</v>
      </c>
      <c r="B2643" s="263" t="s">
        <v>4540</v>
      </c>
      <c r="C2643" s="269" t="s">
        <v>927</v>
      </c>
      <c r="D2643" s="269" t="s">
        <v>351</v>
      </c>
      <c r="E2643" s="269" t="s">
        <v>260</v>
      </c>
      <c r="F2643" s="270">
        <v>27504</v>
      </c>
      <c r="G2643" s="267" t="s">
        <v>549</v>
      </c>
      <c r="H2643" s="263" t="s">
        <v>562</v>
      </c>
      <c r="I2643" s="260" t="s">
        <v>711</v>
      </c>
    </row>
    <row r="2644" spans="1:21" ht="18.75">
      <c r="A2644" s="262">
        <v>812871</v>
      </c>
      <c r="B2644" s="263" t="s">
        <v>4541</v>
      </c>
      <c r="C2644" s="263" t="s">
        <v>760</v>
      </c>
      <c r="D2644" s="263" t="s">
        <v>389</v>
      </c>
      <c r="E2644" s="263" t="s">
        <v>260</v>
      </c>
      <c r="F2644" s="270">
        <v>36453</v>
      </c>
      <c r="G2644" s="263" t="s">
        <v>549</v>
      </c>
      <c r="H2644" s="263" t="s">
        <v>562</v>
      </c>
      <c r="I2644" s="260" t="s">
        <v>711</v>
      </c>
    </row>
    <row r="2645" spans="1:21" ht="18.75">
      <c r="A2645" s="269">
        <v>812872</v>
      </c>
      <c r="B2645" s="263" t="s">
        <v>4542</v>
      </c>
      <c r="C2645" s="269" t="s">
        <v>153</v>
      </c>
      <c r="D2645" s="269" t="s">
        <v>2349</v>
      </c>
      <c r="E2645" s="269" t="s">
        <v>260</v>
      </c>
      <c r="F2645" s="270">
        <v>34700</v>
      </c>
      <c r="G2645" s="267" t="s">
        <v>5939</v>
      </c>
      <c r="H2645" s="263" t="s">
        <v>562</v>
      </c>
      <c r="I2645" s="260" t="s">
        <v>711</v>
      </c>
    </row>
    <row r="2646" spans="1:21" ht="18.75">
      <c r="A2646" s="263">
        <v>812873</v>
      </c>
      <c r="B2646" s="263" t="s">
        <v>4543</v>
      </c>
      <c r="C2646" s="268" t="s">
        <v>107</v>
      </c>
      <c r="D2646" s="268" t="s">
        <v>437</v>
      </c>
      <c r="E2646" s="268" t="s">
        <v>260</v>
      </c>
      <c r="F2646" s="270">
        <v>28567</v>
      </c>
      <c r="G2646" s="263" t="s">
        <v>560</v>
      </c>
      <c r="H2646" s="263" t="s">
        <v>562</v>
      </c>
      <c r="I2646" s="260" t="s">
        <v>711</v>
      </c>
    </row>
    <row r="2647" spans="1:21" ht="18.75">
      <c r="A2647" s="263">
        <v>812874</v>
      </c>
      <c r="B2647" s="263" t="s">
        <v>4544</v>
      </c>
      <c r="C2647" s="268" t="s">
        <v>80</v>
      </c>
      <c r="D2647" s="268" t="s">
        <v>330</v>
      </c>
      <c r="E2647" s="268" t="s">
        <v>260</v>
      </c>
      <c r="F2647" s="270">
        <v>31474</v>
      </c>
      <c r="G2647" s="263" t="s">
        <v>5312</v>
      </c>
      <c r="H2647" s="263" t="s">
        <v>562</v>
      </c>
      <c r="I2647" s="260" t="s">
        <v>711</v>
      </c>
      <c r="S2647" s="260">
        <v>4263</v>
      </c>
      <c r="T2647" s="261">
        <v>43821</v>
      </c>
      <c r="U2647" s="260">
        <v>10000</v>
      </c>
    </row>
    <row r="2648" spans="1:21" ht="18.75">
      <c r="A2648" s="262">
        <v>812875</v>
      </c>
      <c r="B2648" s="263" t="s">
        <v>4545</v>
      </c>
      <c r="C2648" s="263" t="s">
        <v>1481</v>
      </c>
      <c r="D2648" s="263" t="s">
        <v>1110</v>
      </c>
      <c r="E2648" s="263" t="s">
        <v>260</v>
      </c>
      <c r="F2648" s="270">
        <v>35640</v>
      </c>
      <c r="G2648" s="263" t="s">
        <v>549</v>
      </c>
      <c r="H2648" s="263" t="s">
        <v>562</v>
      </c>
      <c r="I2648" s="260" t="s">
        <v>711</v>
      </c>
    </row>
    <row r="2649" spans="1:21" ht="18.75">
      <c r="A2649" s="262">
        <v>812876</v>
      </c>
      <c r="B2649" s="263" t="s">
        <v>4546</v>
      </c>
      <c r="C2649" s="263" t="s">
        <v>79</v>
      </c>
      <c r="D2649" s="263" t="s">
        <v>1001</v>
      </c>
      <c r="E2649" s="263" t="s">
        <v>260</v>
      </c>
      <c r="F2649" s="270">
        <v>34773</v>
      </c>
      <c r="G2649" s="263" t="s">
        <v>5931</v>
      </c>
      <c r="H2649" s="263" t="s">
        <v>562</v>
      </c>
      <c r="I2649" s="260" t="s">
        <v>711</v>
      </c>
    </row>
    <row r="2650" spans="1:21" ht="18.75">
      <c r="A2650" s="269">
        <v>812877</v>
      </c>
      <c r="B2650" s="263" t="s">
        <v>4547</v>
      </c>
      <c r="C2650" s="269" t="s">
        <v>1000</v>
      </c>
      <c r="D2650" s="269" t="s">
        <v>226</v>
      </c>
      <c r="E2650" s="269" t="s">
        <v>260</v>
      </c>
      <c r="F2650" s="270">
        <v>30323</v>
      </c>
      <c r="G2650" s="267" t="s">
        <v>5940</v>
      </c>
      <c r="H2650" s="263" t="s">
        <v>562</v>
      </c>
      <c r="I2650" s="260" t="s">
        <v>711</v>
      </c>
    </row>
    <row r="2651" spans="1:21" ht="18.75">
      <c r="A2651" s="263">
        <v>812878</v>
      </c>
      <c r="B2651" s="263" t="s">
        <v>4548</v>
      </c>
      <c r="C2651" s="268" t="s">
        <v>1186</v>
      </c>
      <c r="D2651" s="268" t="s">
        <v>4549</v>
      </c>
      <c r="E2651" s="268" t="s">
        <v>260</v>
      </c>
      <c r="F2651" s="270">
        <v>33239</v>
      </c>
      <c r="G2651" s="267" t="s">
        <v>5941</v>
      </c>
      <c r="H2651" s="263" t="s">
        <v>562</v>
      </c>
      <c r="I2651" s="260" t="s">
        <v>711</v>
      </c>
    </row>
    <row r="2652" spans="1:21" ht="37.5">
      <c r="A2652" s="263">
        <v>812880</v>
      </c>
      <c r="B2652" s="263" t="s">
        <v>4550</v>
      </c>
      <c r="C2652" s="268" t="s">
        <v>75</v>
      </c>
      <c r="D2652" s="268" t="s">
        <v>375</v>
      </c>
      <c r="E2652" s="268" t="s">
        <v>260</v>
      </c>
      <c r="F2652" s="270">
        <v>36256</v>
      </c>
      <c r="G2652" s="266" t="s">
        <v>626</v>
      </c>
      <c r="H2652" s="268" t="s">
        <v>673</v>
      </c>
      <c r="I2652" s="260" t="s">
        <v>711</v>
      </c>
    </row>
    <row r="2653" spans="1:21" ht="18.75">
      <c r="A2653" s="262">
        <v>812881</v>
      </c>
      <c r="B2653" s="263" t="s">
        <v>4551</v>
      </c>
      <c r="C2653" s="263" t="s">
        <v>1508</v>
      </c>
      <c r="D2653" s="263" t="s">
        <v>412</v>
      </c>
      <c r="E2653" s="263" t="s">
        <v>260</v>
      </c>
      <c r="F2653" s="270">
        <v>33072</v>
      </c>
      <c r="G2653" s="266" t="s">
        <v>642</v>
      </c>
      <c r="H2653" s="263" t="s">
        <v>562</v>
      </c>
      <c r="I2653" s="260" t="s">
        <v>711</v>
      </c>
    </row>
    <row r="2654" spans="1:21" ht="18.75">
      <c r="A2654" s="262">
        <v>812882</v>
      </c>
      <c r="B2654" s="263" t="s">
        <v>4552</v>
      </c>
      <c r="C2654" s="263" t="s">
        <v>79</v>
      </c>
      <c r="D2654" s="263" t="s">
        <v>377</v>
      </c>
      <c r="E2654" s="263" t="s">
        <v>260</v>
      </c>
      <c r="F2654" s="270">
        <v>33840</v>
      </c>
      <c r="G2654" s="263" t="s">
        <v>549</v>
      </c>
      <c r="H2654" s="263" t="s">
        <v>562</v>
      </c>
      <c r="I2654" s="260" t="s">
        <v>711</v>
      </c>
    </row>
    <row r="2655" spans="1:21" ht="18.75">
      <c r="A2655" s="262">
        <v>812883</v>
      </c>
      <c r="B2655" s="263" t="s">
        <v>4553</v>
      </c>
      <c r="C2655" s="263" t="s">
        <v>110</v>
      </c>
      <c r="D2655" s="263" t="s">
        <v>370</v>
      </c>
      <c r="E2655" s="263" t="s">
        <v>260</v>
      </c>
      <c r="F2655" s="270">
        <v>29532</v>
      </c>
      <c r="G2655" s="263" t="s">
        <v>549</v>
      </c>
      <c r="H2655" s="263" t="s">
        <v>562</v>
      </c>
      <c r="I2655" s="260" t="s">
        <v>711</v>
      </c>
    </row>
    <row r="2656" spans="1:21" ht="18.75">
      <c r="A2656" s="269">
        <v>812884</v>
      </c>
      <c r="B2656" s="263" t="s">
        <v>4554</v>
      </c>
      <c r="C2656" s="269" t="s">
        <v>4555</v>
      </c>
      <c r="D2656" s="269" t="s">
        <v>4556</v>
      </c>
      <c r="E2656" s="269" t="s">
        <v>260</v>
      </c>
      <c r="F2656" s="270">
        <v>35421</v>
      </c>
      <c r="G2656" s="267" t="s">
        <v>569</v>
      </c>
      <c r="H2656" s="263" t="s">
        <v>562</v>
      </c>
      <c r="I2656" s="260" t="s">
        <v>711</v>
      </c>
    </row>
    <row r="2657" spans="1:21" ht="18.75">
      <c r="A2657" s="262">
        <v>812885</v>
      </c>
      <c r="B2657" s="263" t="s">
        <v>4557</v>
      </c>
      <c r="C2657" s="263" t="s">
        <v>81</v>
      </c>
      <c r="D2657" s="263" t="s">
        <v>356</v>
      </c>
      <c r="E2657" s="263" t="s">
        <v>260</v>
      </c>
      <c r="F2657" s="270">
        <v>35973</v>
      </c>
      <c r="G2657" s="263" t="s">
        <v>549</v>
      </c>
      <c r="H2657" s="263" t="s">
        <v>562</v>
      </c>
      <c r="I2657" s="260" t="s">
        <v>711</v>
      </c>
    </row>
    <row r="2658" spans="1:21" ht="37.5">
      <c r="A2658" s="263">
        <v>812886</v>
      </c>
      <c r="B2658" s="263" t="s">
        <v>4558</v>
      </c>
      <c r="C2658" s="268" t="s">
        <v>118</v>
      </c>
      <c r="D2658" s="268" t="s">
        <v>2070</v>
      </c>
      <c r="E2658" s="268" t="s">
        <v>260</v>
      </c>
      <c r="F2658" s="270">
        <v>29632</v>
      </c>
      <c r="G2658" s="263" t="s">
        <v>5320</v>
      </c>
      <c r="H2658" s="268" t="s">
        <v>673</v>
      </c>
      <c r="I2658" s="260" t="s">
        <v>711</v>
      </c>
      <c r="S2658" s="260">
        <v>296</v>
      </c>
      <c r="T2658" s="261">
        <v>43845</v>
      </c>
      <c r="U2658" s="260">
        <v>10000</v>
      </c>
    </row>
    <row r="2659" spans="1:21" ht="18.75">
      <c r="A2659" s="262">
        <v>812887</v>
      </c>
      <c r="B2659" s="263" t="s">
        <v>4559</v>
      </c>
      <c r="C2659" s="263" t="s">
        <v>4560</v>
      </c>
      <c r="D2659" s="263" t="s">
        <v>1637</v>
      </c>
      <c r="E2659" s="263" t="s">
        <v>259</v>
      </c>
      <c r="F2659" s="270">
        <v>27259</v>
      </c>
      <c r="G2659" s="263" t="s">
        <v>5942</v>
      </c>
      <c r="H2659" s="263" t="s">
        <v>562</v>
      </c>
      <c r="I2659" s="260" t="s">
        <v>711</v>
      </c>
    </row>
    <row r="2660" spans="1:21" ht="18.75">
      <c r="A2660" s="269">
        <v>812888</v>
      </c>
      <c r="B2660" s="263" t="s">
        <v>4561</v>
      </c>
      <c r="C2660" s="269" t="s">
        <v>1808</v>
      </c>
      <c r="D2660" s="269" t="s">
        <v>4562</v>
      </c>
      <c r="E2660" s="269" t="s">
        <v>259</v>
      </c>
      <c r="F2660" s="270">
        <v>36474</v>
      </c>
      <c r="G2660" s="267" t="s">
        <v>569</v>
      </c>
      <c r="H2660" s="263" t="s">
        <v>562</v>
      </c>
      <c r="I2660" s="260" t="s">
        <v>711</v>
      </c>
    </row>
    <row r="2661" spans="1:21" ht="18.75">
      <c r="A2661" s="263">
        <v>812889</v>
      </c>
      <c r="B2661" s="263" t="s">
        <v>4563</v>
      </c>
      <c r="C2661" s="268" t="s">
        <v>777</v>
      </c>
      <c r="D2661" s="268" t="s">
        <v>4564</v>
      </c>
      <c r="E2661" s="268" t="s">
        <v>259</v>
      </c>
      <c r="F2661" s="270">
        <v>34603</v>
      </c>
      <c r="G2661" s="263" t="s">
        <v>615</v>
      </c>
      <c r="H2661" s="263" t="s">
        <v>562</v>
      </c>
      <c r="I2661" s="260" t="s">
        <v>711</v>
      </c>
    </row>
    <row r="2662" spans="1:21" ht="18.75">
      <c r="A2662" s="263">
        <v>812890</v>
      </c>
      <c r="B2662" s="263" t="s">
        <v>4565</v>
      </c>
      <c r="C2662" s="268" t="s">
        <v>79</v>
      </c>
      <c r="D2662" s="268" t="s">
        <v>241</v>
      </c>
      <c r="E2662" s="268" t="s">
        <v>259</v>
      </c>
      <c r="F2662" s="270">
        <v>30515</v>
      </c>
      <c r="G2662" s="267" t="s">
        <v>5943</v>
      </c>
      <c r="H2662" s="263" t="s">
        <v>562</v>
      </c>
      <c r="I2662" s="260" t="s">
        <v>711</v>
      </c>
    </row>
    <row r="2663" spans="1:21" ht="18.75">
      <c r="A2663" s="262">
        <v>812891</v>
      </c>
      <c r="B2663" s="263" t="s">
        <v>4566</v>
      </c>
      <c r="C2663" s="263" t="s">
        <v>210</v>
      </c>
      <c r="D2663" s="263" t="s">
        <v>338</v>
      </c>
      <c r="E2663" s="263" t="s">
        <v>260</v>
      </c>
      <c r="F2663" s="270">
        <v>34336</v>
      </c>
      <c r="G2663" s="263" t="s">
        <v>5944</v>
      </c>
      <c r="H2663" s="263" t="s">
        <v>562</v>
      </c>
      <c r="I2663" s="260" t="s">
        <v>711</v>
      </c>
    </row>
    <row r="2664" spans="1:21" ht="18.75">
      <c r="A2664" s="262">
        <v>812892</v>
      </c>
      <c r="B2664" s="263" t="s">
        <v>4567</v>
      </c>
      <c r="C2664" s="263" t="s">
        <v>140</v>
      </c>
      <c r="D2664" s="263" t="s">
        <v>391</v>
      </c>
      <c r="E2664" s="263" t="s">
        <v>260</v>
      </c>
      <c r="F2664" s="270">
        <v>35431</v>
      </c>
      <c r="G2664" s="263" t="s">
        <v>646</v>
      </c>
      <c r="H2664" s="263" t="s">
        <v>562</v>
      </c>
      <c r="I2664" s="260" t="s">
        <v>711</v>
      </c>
    </row>
    <row r="2665" spans="1:21" ht="18.75">
      <c r="A2665" s="269">
        <v>812893</v>
      </c>
      <c r="B2665" s="263" t="s">
        <v>4568</v>
      </c>
      <c r="C2665" s="269" t="s">
        <v>227</v>
      </c>
      <c r="D2665" s="269" t="s">
        <v>404</v>
      </c>
      <c r="E2665" s="269" t="s">
        <v>260</v>
      </c>
      <c r="F2665" s="270">
        <v>36746</v>
      </c>
      <c r="G2665" s="267" t="s">
        <v>549</v>
      </c>
      <c r="H2665" s="263" t="s">
        <v>562</v>
      </c>
      <c r="I2665" s="260" t="s">
        <v>711</v>
      </c>
    </row>
    <row r="2666" spans="1:21" ht="18.75">
      <c r="A2666" s="263">
        <v>812894</v>
      </c>
      <c r="B2666" s="263" t="s">
        <v>4569</v>
      </c>
      <c r="C2666" s="268" t="s">
        <v>77</v>
      </c>
      <c r="D2666" s="268" t="s">
        <v>1078</v>
      </c>
      <c r="E2666" s="268" t="s">
        <v>260</v>
      </c>
      <c r="F2666" s="270">
        <v>29103</v>
      </c>
      <c r="G2666" s="266" t="s">
        <v>626</v>
      </c>
      <c r="H2666" s="263" t="s">
        <v>562</v>
      </c>
      <c r="I2666" s="260" t="s">
        <v>711</v>
      </c>
    </row>
    <row r="2667" spans="1:21" ht="18.75">
      <c r="A2667" s="262">
        <v>812895</v>
      </c>
      <c r="B2667" s="263" t="s">
        <v>4570</v>
      </c>
      <c r="C2667" s="263" t="s">
        <v>104</v>
      </c>
      <c r="D2667" s="263" t="s">
        <v>400</v>
      </c>
      <c r="E2667" s="263" t="s">
        <v>260</v>
      </c>
      <c r="F2667" s="270">
        <v>36161</v>
      </c>
      <c r="G2667" s="263" t="s">
        <v>5945</v>
      </c>
      <c r="H2667" s="263" t="s">
        <v>562</v>
      </c>
      <c r="I2667" s="260" t="s">
        <v>711</v>
      </c>
    </row>
    <row r="2668" spans="1:21" ht="18.75">
      <c r="A2668" s="262">
        <v>812896</v>
      </c>
      <c r="B2668" s="263" t="s">
        <v>4571</v>
      </c>
      <c r="C2668" s="263" t="s">
        <v>2040</v>
      </c>
      <c r="D2668" s="263" t="s">
        <v>4572</v>
      </c>
      <c r="E2668" s="263" t="s">
        <v>260</v>
      </c>
      <c r="F2668" s="270">
        <v>35312</v>
      </c>
      <c r="G2668" s="263" t="s">
        <v>549</v>
      </c>
      <c r="H2668" s="263" t="s">
        <v>562</v>
      </c>
      <c r="I2668" s="260" t="s">
        <v>711</v>
      </c>
    </row>
    <row r="2669" spans="1:21" ht="18.75">
      <c r="A2669" s="263">
        <v>812897</v>
      </c>
      <c r="B2669" s="263" t="s">
        <v>4573</v>
      </c>
      <c r="C2669" s="268" t="s">
        <v>170</v>
      </c>
      <c r="D2669" s="268" t="s">
        <v>336</v>
      </c>
      <c r="E2669" s="268" t="s">
        <v>260</v>
      </c>
      <c r="F2669" s="270">
        <v>36183</v>
      </c>
      <c r="G2669" s="263" t="s">
        <v>549</v>
      </c>
      <c r="H2669" s="263" t="s">
        <v>562</v>
      </c>
      <c r="I2669" s="260" t="s">
        <v>711</v>
      </c>
    </row>
    <row r="2670" spans="1:21" ht="37.5">
      <c r="A2670" s="262">
        <v>812899</v>
      </c>
      <c r="B2670" s="263" t="s">
        <v>2194</v>
      </c>
      <c r="C2670" s="263" t="s">
        <v>104</v>
      </c>
      <c r="D2670" s="263" t="s">
        <v>870</v>
      </c>
      <c r="E2670" s="263" t="s">
        <v>260</v>
      </c>
      <c r="F2670" s="270">
        <v>29568</v>
      </c>
      <c r="G2670" s="263" t="s">
        <v>5367</v>
      </c>
      <c r="H2670" s="268" t="s">
        <v>673</v>
      </c>
      <c r="I2670" s="260" t="s">
        <v>711</v>
      </c>
    </row>
    <row r="2671" spans="1:21" ht="18.75">
      <c r="A2671" s="269">
        <v>812900</v>
      </c>
      <c r="B2671" s="263" t="s">
        <v>4574</v>
      </c>
      <c r="C2671" s="269" t="s">
        <v>159</v>
      </c>
      <c r="D2671" s="269" t="s">
        <v>343</v>
      </c>
      <c r="E2671" s="269" t="s">
        <v>260</v>
      </c>
      <c r="F2671" s="270">
        <v>29504</v>
      </c>
      <c r="G2671" s="267" t="s">
        <v>642</v>
      </c>
      <c r="H2671" s="263" t="s">
        <v>562</v>
      </c>
      <c r="I2671" s="260" t="s">
        <v>711</v>
      </c>
    </row>
    <row r="2672" spans="1:21" ht="18.75">
      <c r="A2672" s="262">
        <v>812901</v>
      </c>
      <c r="B2672" s="263" t="s">
        <v>4575</v>
      </c>
      <c r="C2672" s="263" t="s">
        <v>737</v>
      </c>
      <c r="D2672" s="263" t="s">
        <v>341</v>
      </c>
      <c r="E2672" s="263" t="s">
        <v>260</v>
      </c>
      <c r="F2672" s="270">
        <v>31097</v>
      </c>
      <c r="G2672" s="263" t="s">
        <v>549</v>
      </c>
      <c r="H2672" s="263" t="s">
        <v>562</v>
      </c>
      <c r="I2672" s="260" t="s">
        <v>711</v>
      </c>
    </row>
    <row r="2673" spans="1:9" ht="18.75">
      <c r="A2673" s="262">
        <v>812902</v>
      </c>
      <c r="B2673" s="263" t="s">
        <v>4576</v>
      </c>
      <c r="C2673" s="263" t="s">
        <v>118</v>
      </c>
      <c r="D2673" s="263" t="s">
        <v>345</v>
      </c>
      <c r="E2673" s="263" t="s">
        <v>259</v>
      </c>
      <c r="F2673" s="270">
        <v>36356</v>
      </c>
      <c r="G2673" s="263" t="s">
        <v>5426</v>
      </c>
      <c r="H2673" s="263" t="s">
        <v>562</v>
      </c>
      <c r="I2673" s="260" t="s">
        <v>711</v>
      </c>
    </row>
    <row r="2674" spans="1:9" ht="18.75">
      <c r="A2674" s="262">
        <v>812903</v>
      </c>
      <c r="B2674" s="263" t="s">
        <v>4577</v>
      </c>
      <c r="C2674" s="263" t="s">
        <v>193</v>
      </c>
      <c r="D2674" s="263" t="s">
        <v>462</v>
      </c>
      <c r="E2674" s="263" t="s">
        <v>259</v>
      </c>
      <c r="F2674" s="270">
        <v>35805</v>
      </c>
      <c r="G2674" s="263" t="s">
        <v>613</v>
      </c>
      <c r="H2674" s="263" t="s">
        <v>562</v>
      </c>
      <c r="I2674" s="260" t="s">
        <v>711</v>
      </c>
    </row>
    <row r="2675" spans="1:9" ht="18.75">
      <c r="A2675" s="263">
        <v>812904</v>
      </c>
      <c r="B2675" s="263" t="s">
        <v>4578</v>
      </c>
      <c r="C2675" s="268" t="s">
        <v>4579</v>
      </c>
      <c r="D2675" s="268" t="s">
        <v>389</v>
      </c>
      <c r="E2675" s="268" t="s">
        <v>259</v>
      </c>
      <c r="F2675" s="270">
        <v>32663</v>
      </c>
      <c r="G2675" s="266" t="s">
        <v>549</v>
      </c>
      <c r="H2675" s="263" t="s">
        <v>562</v>
      </c>
      <c r="I2675" s="260" t="s">
        <v>711</v>
      </c>
    </row>
    <row r="2676" spans="1:9" ht="18.75">
      <c r="A2676" s="262">
        <v>812905</v>
      </c>
      <c r="B2676" s="263" t="s">
        <v>4580</v>
      </c>
      <c r="C2676" s="263" t="s">
        <v>160</v>
      </c>
      <c r="D2676" s="263" t="s">
        <v>241</v>
      </c>
      <c r="E2676" s="263" t="s">
        <v>260</v>
      </c>
      <c r="F2676" s="270">
        <v>30077</v>
      </c>
      <c r="G2676" s="263" t="s">
        <v>549</v>
      </c>
      <c r="H2676" s="263" t="s">
        <v>562</v>
      </c>
      <c r="I2676" s="260" t="s">
        <v>711</v>
      </c>
    </row>
    <row r="2677" spans="1:9" ht="18.75">
      <c r="A2677" s="269">
        <v>812906</v>
      </c>
      <c r="B2677" s="263" t="s">
        <v>4581</v>
      </c>
      <c r="C2677" s="269" t="s">
        <v>78</v>
      </c>
      <c r="D2677" s="269" t="s">
        <v>358</v>
      </c>
      <c r="E2677" s="269" t="s">
        <v>259</v>
      </c>
      <c r="F2677" s="270">
        <v>35551</v>
      </c>
      <c r="G2677" s="267" t="s">
        <v>5946</v>
      </c>
      <c r="H2677" s="263" t="s">
        <v>562</v>
      </c>
      <c r="I2677" s="260" t="s">
        <v>711</v>
      </c>
    </row>
    <row r="2678" spans="1:9" ht="18.75">
      <c r="A2678" s="263">
        <v>812907</v>
      </c>
      <c r="B2678" s="263" t="s">
        <v>4582</v>
      </c>
      <c r="C2678" s="268" t="s">
        <v>1293</v>
      </c>
      <c r="D2678" s="268" t="s">
        <v>448</v>
      </c>
      <c r="E2678" s="268" t="s">
        <v>260</v>
      </c>
      <c r="F2678" s="270">
        <v>34704</v>
      </c>
      <c r="G2678" s="263" t="s">
        <v>615</v>
      </c>
      <c r="H2678" s="263" t="s">
        <v>562</v>
      </c>
      <c r="I2678" s="260" t="s">
        <v>711</v>
      </c>
    </row>
    <row r="2679" spans="1:9" ht="18.75">
      <c r="A2679" s="262">
        <v>812908</v>
      </c>
      <c r="B2679" s="263" t="s">
        <v>4583</v>
      </c>
      <c r="C2679" s="263" t="s">
        <v>1182</v>
      </c>
      <c r="D2679" s="263" t="s">
        <v>4584</v>
      </c>
      <c r="E2679" s="263" t="s">
        <v>260</v>
      </c>
      <c r="F2679" s="270">
        <v>32417</v>
      </c>
      <c r="G2679" s="263" t="s">
        <v>5255</v>
      </c>
      <c r="H2679" s="263" t="s">
        <v>562</v>
      </c>
      <c r="I2679" s="260" t="s">
        <v>711</v>
      </c>
    </row>
    <row r="2680" spans="1:9" ht="18.75">
      <c r="A2680" s="269">
        <v>812909</v>
      </c>
      <c r="B2680" s="263" t="s">
        <v>4585</v>
      </c>
      <c r="C2680" s="269" t="s">
        <v>981</v>
      </c>
      <c r="D2680" s="269" t="s">
        <v>950</v>
      </c>
      <c r="E2680" s="269" t="s">
        <v>260</v>
      </c>
      <c r="F2680" s="270" t="s">
        <v>5947</v>
      </c>
      <c r="G2680" s="267" t="s">
        <v>5948</v>
      </c>
      <c r="H2680" s="263" t="s">
        <v>562</v>
      </c>
      <c r="I2680" s="260" t="s">
        <v>711</v>
      </c>
    </row>
    <row r="2681" spans="1:9" ht="18.75">
      <c r="A2681" s="269">
        <v>812910</v>
      </c>
      <c r="B2681" s="263" t="s">
        <v>4586</v>
      </c>
      <c r="C2681" s="269" t="s">
        <v>1853</v>
      </c>
      <c r="D2681" s="269" t="s">
        <v>1854</v>
      </c>
      <c r="E2681" s="269" t="s">
        <v>260</v>
      </c>
      <c r="F2681" s="270">
        <v>34926</v>
      </c>
      <c r="G2681" s="267" t="s">
        <v>549</v>
      </c>
      <c r="H2681" s="263" t="s">
        <v>562</v>
      </c>
      <c r="I2681" s="260" t="s">
        <v>711</v>
      </c>
    </row>
    <row r="2682" spans="1:9" ht="37.5">
      <c r="A2682" s="262">
        <v>812911</v>
      </c>
      <c r="B2682" s="263" t="s">
        <v>4587</v>
      </c>
      <c r="C2682" s="263" t="s">
        <v>79</v>
      </c>
      <c r="D2682" s="263" t="s">
        <v>2586</v>
      </c>
      <c r="E2682" s="263" t="s">
        <v>260</v>
      </c>
      <c r="F2682" s="270">
        <v>35940</v>
      </c>
      <c r="G2682" s="263" t="s">
        <v>646</v>
      </c>
      <c r="H2682" s="268" t="s">
        <v>673</v>
      </c>
      <c r="I2682" s="260" t="s">
        <v>711</v>
      </c>
    </row>
    <row r="2683" spans="1:9" ht="18.75">
      <c r="A2683" s="269">
        <v>812912</v>
      </c>
      <c r="B2683" s="263" t="s">
        <v>4588</v>
      </c>
      <c r="C2683" s="269" t="s">
        <v>1808</v>
      </c>
      <c r="D2683" s="269" t="s">
        <v>331</v>
      </c>
      <c r="E2683" s="269" t="s">
        <v>260</v>
      </c>
      <c r="F2683" s="270">
        <v>36536</v>
      </c>
      <c r="G2683" s="267" t="s">
        <v>549</v>
      </c>
      <c r="H2683" s="263" t="s">
        <v>562</v>
      </c>
      <c r="I2683" s="260" t="s">
        <v>711</v>
      </c>
    </row>
    <row r="2684" spans="1:9" ht="18.75">
      <c r="A2684" s="263">
        <v>812913</v>
      </c>
      <c r="B2684" s="263" t="s">
        <v>4589</v>
      </c>
      <c r="C2684" s="271" t="s">
        <v>79</v>
      </c>
      <c r="D2684" s="266" t="s">
        <v>886</v>
      </c>
      <c r="E2684" s="263" t="s">
        <v>259</v>
      </c>
      <c r="F2684" s="270">
        <v>28236</v>
      </c>
      <c r="G2684" s="263" t="s">
        <v>549</v>
      </c>
      <c r="H2684" s="263" t="s">
        <v>562</v>
      </c>
      <c r="I2684" s="260" t="s">
        <v>711</v>
      </c>
    </row>
    <row r="2685" spans="1:9" ht="18.75">
      <c r="A2685" s="262">
        <v>812914</v>
      </c>
      <c r="B2685" s="263" t="s">
        <v>4590</v>
      </c>
      <c r="C2685" s="263" t="s">
        <v>77</v>
      </c>
      <c r="D2685" s="263" t="s">
        <v>342</v>
      </c>
      <c r="E2685" s="263" t="s">
        <v>259</v>
      </c>
      <c r="F2685" s="270">
        <v>27353</v>
      </c>
      <c r="G2685" s="263" t="s">
        <v>549</v>
      </c>
      <c r="H2685" s="263" t="s">
        <v>562</v>
      </c>
      <c r="I2685" s="260" t="s">
        <v>711</v>
      </c>
    </row>
    <row r="2686" spans="1:9" ht="18.75">
      <c r="A2686" s="263">
        <v>812915</v>
      </c>
      <c r="B2686" s="263" t="s">
        <v>4591</v>
      </c>
      <c r="C2686" s="268" t="s">
        <v>96</v>
      </c>
      <c r="D2686" s="268" t="s">
        <v>753</v>
      </c>
      <c r="E2686" s="268" t="s">
        <v>259</v>
      </c>
      <c r="F2686" s="270">
        <v>36181</v>
      </c>
      <c r="G2686" s="266" t="s">
        <v>549</v>
      </c>
      <c r="H2686" s="263" t="s">
        <v>562</v>
      </c>
      <c r="I2686" s="260" t="s">
        <v>711</v>
      </c>
    </row>
    <row r="2687" spans="1:9" ht="18.75">
      <c r="A2687" s="263">
        <v>812916</v>
      </c>
      <c r="B2687" s="263" t="s">
        <v>4592</v>
      </c>
      <c r="C2687" s="268" t="s">
        <v>4593</v>
      </c>
      <c r="D2687" s="268" t="s">
        <v>4594</v>
      </c>
      <c r="E2687" s="268" t="s">
        <v>260</v>
      </c>
      <c r="F2687" s="270">
        <v>31416</v>
      </c>
      <c r="G2687" s="266" t="s">
        <v>5949</v>
      </c>
      <c r="H2687" s="263" t="s">
        <v>562</v>
      </c>
      <c r="I2687" s="260" t="s">
        <v>711</v>
      </c>
    </row>
    <row r="2688" spans="1:9" ht="18.75">
      <c r="A2688" s="263">
        <v>812917</v>
      </c>
      <c r="B2688" s="263" t="s">
        <v>4595</v>
      </c>
      <c r="C2688" s="268" t="s">
        <v>79</v>
      </c>
      <c r="D2688" s="268" t="s">
        <v>389</v>
      </c>
      <c r="E2688" s="268" t="s">
        <v>259</v>
      </c>
      <c r="F2688" s="270">
        <v>35195</v>
      </c>
      <c r="G2688" s="266" t="s">
        <v>549</v>
      </c>
      <c r="H2688" s="263" t="s">
        <v>562</v>
      </c>
      <c r="I2688" s="260" t="s">
        <v>711</v>
      </c>
    </row>
    <row r="2689" spans="1:9" ht="18.75">
      <c r="A2689" s="263">
        <v>812918</v>
      </c>
      <c r="B2689" s="263" t="s">
        <v>4596</v>
      </c>
      <c r="C2689" s="268" t="s">
        <v>889</v>
      </c>
      <c r="D2689" s="268" t="s">
        <v>1072</v>
      </c>
      <c r="E2689" s="268" t="s">
        <v>259</v>
      </c>
      <c r="F2689" s="270">
        <v>35692</v>
      </c>
      <c r="G2689" s="266" t="s">
        <v>621</v>
      </c>
      <c r="H2689" s="263" t="s">
        <v>562</v>
      </c>
      <c r="I2689" s="260" t="s">
        <v>711</v>
      </c>
    </row>
    <row r="2690" spans="1:9" ht="18.75">
      <c r="A2690" s="263">
        <v>812919</v>
      </c>
      <c r="B2690" s="263" t="s">
        <v>4597</v>
      </c>
      <c r="C2690" s="268" t="s">
        <v>1092</v>
      </c>
      <c r="D2690" s="268" t="s">
        <v>337</v>
      </c>
      <c r="E2690" s="268" t="s">
        <v>260</v>
      </c>
      <c r="F2690" s="270">
        <v>36526</v>
      </c>
      <c r="G2690" s="263" t="s">
        <v>549</v>
      </c>
      <c r="H2690" s="263" t="s">
        <v>562</v>
      </c>
      <c r="I2690" s="260" t="s">
        <v>711</v>
      </c>
    </row>
    <row r="2691" spans="1:9" ht="18.75">
      <c r="A2691" s="262">
        <v>812920</v>
      </c>
      <c r="B2691" s="263" t="s">
        <v>4598</v>
      </c>
      <c r="C2691" s="263" t="s">
        <v>4599</v>
      </c>
      <c r="D2691" s="263" t="s">
        <v>1914</v>
      </c>
      <c r="E2691" s="263" t="s">
        <v>260</v>
      </c>
      <c r="F2691" s="270">
        <v>32410</v>
      </c>
      <c r="G2691" s="263" t="s">
        <v>549</v>
      </c>
      <c r="H2691" s="263" t="s">
        <v>562</v>
      </c>
      <c r="I2691" s="260" t="s">
        <v>711</v>
      </c>
    </row>
    <row r="2692" spans="1:9" ht="18.75">
      <c r="A2692" s="262">
        <v>812921</v>
      </c>
      <c r="B2692" s="263" t="s">
        <v>4600</v>
      </c>
      <c r="C2692" s="263" t="s">
        <v>89</v>
      </c>
      <c r="D2692" s="263" t="s">
        <v>338</v>
      </c>
      <c r="E2692" s="265" t="s">
        <v>260</v>
      </c>
      <c r="F2692" s="270">
        <v>33039</v>
      </c>
      <c r="G2692" s="263" t="s">
        <v>5437</v>
      </c>
      <c r="H2692" s="263" t="s">
        <v>562</v>
      </c>
      <c r="I2692" s="260" t="s">
        <v>711</v>
      </c>
    </row>
    <row r="2693" spans="1:9" ht="18.75">
      <c r="A2693" s="262">
        <v>812922</v>
      </c>
      <c r="B2693" s="263" t="s">
        <v>4601</v>
      </c>
      <c r="C2693" s="263" t="s">
        <v>155</v>
      </c>
      <c r="D2693" s="263" t="s">
        <v>948</v>
      </c>
      <c r="E2693" s="263" t="s">
        <v>260</v>
      </c>
      <c r="F2693" s="270">
        <v>33900</v>
      </c>
      <c r="G2693" s="263" t="s">
        <v>549</v>
      </c>
      <c r="H2693" s="263" t="s">
        <v>562</v>
      </c>
      <c r="I2693" s="260" t="s">
        <v>711</v>
      </c>
    </row>
    <row r="2694" spans="1:9" ht="18.75">
      <c r="A2694" s="263">
        <v>812923</v>
      </c>
      <c r="B2694" s="263" t="s">
        <v>4602</v>
      </c>
      <c r="C2694" s="268" t="s">
        <v>106</v>
      </c>
      <c r="D2694" s="268" t="s">
        <v>378</v>
      </c>
      <c r="E2694" s="268" t="s">
        <v>259</v>
      </c>
      <c r="F2694" s="270">
        <v>34959</v>
      </c>
      <c r="G2694" s="263" t="s">
        <v>549</v>
      </c>
      <c r="H2694" s="263" t="s">
        <v>562</v>
      </c>
      <c r="I2694" s="260" t="s">
        <v>711</v>
      </c>
    </row>
    <row r="2695" spans="1:9" ht="18.75">
      <c r="A2695" s="263">
        <v>812924</v>
      </c>
      <c r="B2695" s="263" t="s">
        <v>4603</v>
      </c>
      <c r="C2695" s="268" t="s">
        <v>82</v>
      </c>
      <c r="D2695" s="268" t="s">
        <v>1176</v>
      </c>
      <c r="E2695" s="268" t="s">
        <v>259</v>
      </c>
      <c r="F2695" s="270">
        <v>34705</v>
      </c>
      <c r="G2695" s="263" t="s">
        <v>559</v>
      </c>
      <c r="H2695" s="263" t="s">
        <v>562</v>
      </c>
      <c r="I2695" s="260" t="s">
        <v>711</v>
      </c>
    </row>
    <row r="2696" spans="1:9" ht="18.75">
      <c r="A2696" s="263">
        <v>812925</v>
      </c>
      <c r="B2696" s="263" t="s">
        <v>4604</v>
      </c>
      <c r="C2696" s="268" t="s">
        <v>222</v>
      </c>
      <c r="D2696" s="266" t="s">
        <v>1203</v>
      </c>
      <c r="E2696" s="268" t="s">
        <v>259</v>
      </c>
      <c r="F2696" s="270">
        <v>36526</v>
      </c>
      <c r="G2696" s="266" t="s">
        <v>650</v>
      </c>
      <c r="H2696" s="263" t="s">
        <v>562</v>
      </c>
      <c r="I2696" s="260" t="s">
        <v>711</v>
      </c>
    </row>
    <row r="2697" spans="1:9" ht="18.75">
      <c r="A2697" s="262">
        <v>812926</v>
      </c>
      <c r="B2697" s="263" t="s">
        <v>4605</v>
      </c>
      <c r="C2697" s="263" t="s">
        <v>123</v>
      </c>
      <c r="D2697" s="263" t="s">
        <v>1050</v>
      </c>
      <c r="E2697" s="263" t="s">
        <v>260</v>
      </c>
      <c r="F2697" s="270">
        <v>35453</v>
      </c>
      <c r="G2697" s="263" t="s">
        <v>5454</v>
      </c>
      <c r="H2697" s="263" t="s">
        <v>562</v>
      </c>
      <c r="I2697" s="260" t="s">
        <v>711</v>
      </c>
    </row>
    <row r="2698" spans="1:9" ht="18.75">
      <c r="A2698" s="269">
        <v>812927</v>
      </c>
      <c r="B2698" s="263" t="s">
        <v>4606</v>
      </c>
      <c r="C2698" s="269" t="s">
        <v>1852</v>
      </c>
      <c r="D2698" s="269" t="s">
        <v>396</v>
      </c>
      <c r="E2698" s="269" t="s">
        <v>259</v>
      </c>
      <c r="F2698" s="270" t="s">
        <v>5950</v>
      </c>
      <c r="G2698" s="267" t="s">
        <v>5213</v>
      </c>
      <c r="H2698" s="263" t="s">
        <v>562</v>
      </c>
      <c r="I2698" s="260" t="s">
        <v>711</v>
      </c>
    </row>
    <row r="2699" spans="1:9" ht="18.75">
      <c r="A2699" s="263">
        <v>812928</v>
      </c>
      <c r="B2699" s="263" t="s">
        <v>4607</v>
      </c>
      <c r="C2699" s="268" t="s">
        <v>197</v>
      </c>
      <c r="D2699" s="268" t="s">
        <v>384</v>
      </c>
      <c r="E2699" s="268" t="s">
        <v>259</v>
      </c>
      <c r="F2699" s="270">
        <v>31801</v>
      </c>
      <c r="G2699" s="263" t="s">
        <v>549</v>
      </c>
      <c r="H2699" s="263" t="s">
        <v>562</v>
      </c>
      <c r="I2699" s="260" t="s">
        <v>711</v>
      </c>
    </row>
    <row r="2700" spans="1:9" ht="18.75">
      <c r="A2700" s="269">
        <v>812929</v>
      </c>
      <c r="B2700" s="263" t="s">
        <v>4608</v>
      </c>
      <c r="C2700" s="269" t="s">
        <v>80</v>
      </c>
      <c r="D2700" s="269" t="s">
        <v>337</v>
      </c>
      <c r="E2700" s="269" t="s">
        <v>259</v>
      </c>
      <c r="F2700" s="270">
        <v>31787</v>
      </c>
      <c r="G2700" s="267" t="s">
        <v>549</v>
      </c>
      <c r="H2700" s="263" t="s">
        <v>562</v>
      </c>
      <c r="I2700" s="260" t="s">
        <v>711</v>
      </c>
    </row>
    <row r="2701" spans="1:9" ht="18.75">
      <c r="A2701" s="263">
        <v>812930</v>
      </c>
      <c r="B2701" s="263" t="s">
        <v>4609</v>
      </c>
      <c r="C2701" s="268" t="s">
        <v>117</v>
      </c>
      <c r="D2701" s="268" t="s">
        <v>4074</v>
      </c>
      <c r="E2701" s="268" t="s">
        <v>259</v>
      </c>
      <c r="F2701" s="270">
        <v>31251</v>
      </c>
      <c r="G2701" s="263" t="s">
        <v>551</v>
      </c>
      <c r="H2701" s="263" t="s">
        <v>562</v>
      </c>
      <c r="I2701" s="260" t="s">
        <v>711</v>
      </c>
    </row>
    <row r="2702" spans="1:9" ht="18.75">
      <c r="A2702" s="269">
        <v>812931</v>
      </c>
      <c r="B2702" s="263" t="s">
        <v>4610</v>
      </c>
      <c r="C2702" s="269" t="s">
        <v>118</v>
      </c>
      <c r="D2702" s="269" t="s">
        <v>463</v>
      </c>
      <c r="E2702" s="269" t="s">
        <v>259</v>
      </c>
      <c r="F2702" s="270">
        <v>36335</v>
      </c>
      <c r="G2702" s="267" t="s">
        <v>549</v>
      </c>
      <c r="H2702" s="263" t="s">
        <v>562</v>
      </c>
      <c r="I2702" s="260" t="s">
        <v>711</v>
      </c>
    </row>
    <row r="2703" spans="1:9" ht="18.75">
      <c r="A2703" s="263">
        <v>812932</v>
      </c>
      <c r="B2703" s="263" t="s">
        <v>4611</v>
      </c>
      <c r="C2703" s="271" t="s">
        <v>178</v>
      </c>
      <c r="D2703" s="271" t="s">
        <v>1072</v>
      </c>
      <c r="E2703" s="263" t="s">
        <v>259</v>
      </c>
      <c r="F2703" s="270">
        <v>31014</v>
      </c>
      <c r="G2703" s="263" t="s">
        <v>549</v>
      </c>
      <c r="H2703" s="263" t="s">
        <v>562</v>
      </c>
      <c r="I2703" s="260" t="s">
        <v>711</v>
      </c>
    </row>
    <row r="2704" spans="1:9" ht="18.75">
      <c r="A2704" s="262">
        <v>812933</v>
      </c>
      <c r="B2704" s="263" t="s">
        <v>4612</v>
      </c>
      <c r="C2704" s="263" t="s">
        <v>94</v>
      </c>
      <c r="D2704" s="263" t="s">
        <v>332</v>
      </c>
      <c r="E2704" s="263" t="s">
        <v>259</v>
      </c>
      <c r="F2704" s="270">
        <v>36336</v>
      </c>
      <c r="G2704" s="263" t="s">
        <v>649</v>
      </c>
      <c r="H2704" s="263" t="s">
        <v>562</v>
      </c>
      <c r="I2704" s="260" t="s">
        <v>711</v>
      </c>
    </row>
    <row r="2705" spans="1:21" ht="18.75">
      <c r="A2705" s="262">
        <v>812934</v>
      </c>
      <c r="B2705" s="263" t="s">
        <v>4613</v>
      </c>
      <c r="C2705" s="263" t="s">
        <v>1537</v>
      </c>
      <c r="D2705" s="263" t="s">
        <v>336</v>
      </c>
      <c r="E2705" s="263" t="s">
        <v>259</v>
      </c>
      <c r="F2705" s="270">
        <v>36389</v>
      </c>
      <c r="G2705" s="263" t="s">
        <v>549</v>
      </c>
      <c r="H2705" s="263" t="s">
        <v>562</v>
      </c>
      <c r="I2705" s="260" t="s">
        <v>711</v>
      </c>
    </row>
    <row r="2706" spans="1:21" ht="18.75">
      <c r="A2706" s="262">
        <v>812935</v>
      </c>
      <c r="B2706" s="263" t="s">
        <v>4614</v>
      </c>
      <c r="C2706" s="263" t="s">
        <v>1258</v>
      </c>
      <c r="D2706" s="263" t="s">
        <v>4615</v>
      </c>
      <c r="E2706" s="263" t="s">
        <v>259</v>
      </c>
      <c r="F2706" s="270">
        <v>35796</v>
      </c>
      <c r="G2706" s="263" t="s">
        <v>549</v>
      </c>
      <c r="H2706" s="263" t="s">
        <v>562</v>
      </c>
      <c r="I2706" s="260" t="s">
        <v>711</v>
      </c>
    </row>
    <row r="2707" spans="1:21" ht="18.75">
      <c r="A2707" s="269">
        <v>812936</v>
      </c>
      <c r="B2707" s="263" t="s">
        <v>3118</v>
      </c>
      <c r="C2707" s="269" t="s">
        <v>214</v>
      </c>
      <c r="D2707" s="269" t="s">
        <v>4616</v>
      </c>
      <c r="E2707" s="269" t="s">
        <v>259</v>
      </c>
      <c r="F2707" s="270">
        <v>35326</v>
      </c>
      <c r="G2707" s="267" t="s">
        <v>5826</v>
      </c>
      <c r="H2707" s="263" t="s">
        <v>562</v>
      </c>
      <c r="I2707" s="260" t="s">
        <v>711</v>
      </c>
    </row>
    <row r="2708" spans="1:21" ht="18.75">
      <c r="A2708" s="269">
        <v>812937</v>
      </c>
      <c r="B2708" s="263" t="s">
        <v>4617</v>
      </c>
      <c r="C2708" s="269" t="s">
        <v>140</v>
      </c>
      <c r="D2708" s="269" t="s">
        <v>1057</v>
      </c>
      <c r="E2708" s="269" t="s">
        <v>259</v>
      </c>
      <c r="F2708" s="270">
        <v>36496</v>
      </c>
      <c r="G2708" s="267" t="s">
        <v>549</v>
      </c>
      <c r="H2708" s="263" t="s">
        <v>562</v>
      </c>
      <c r="I2708" s="260" t="s">
        <v>711</v>
      </c>
    </row>
    <row r="2709" spans="1:21" ht="18.75">
      <c r="A2709" s="269">
        <v>812938</v>
      </c>
      <c r="B2709" s="263" t="s">
        <v>4618</v>
      </c>
      <c r="C2709" s="269" t="s">
        <v>129</v>
      </c>
      <c r="D2709" s="269" t="s">
        <v>858</v>
      </c>
      <c r="E2709" s="269" t="s">
        <v>259</v>
      </c>
      <c r="F2709" s="270">
        <v>35930</v>
      </c>
      <c r="G2709" s="267" t="s">
        <v>619</v>
      </c>
      <c r="H2709" s="263" t="s">
        <v>562</v>
      </c>
      <c r="I2709" s="260" t="s">
        <v>711</v>
      </c>
    </row>
    <row r="2710" spans="1:21" ht="18.75">
      <c r="A2710" s="263">
        <v>812939</v>
      </c>
      <c r="B2710" s="263" t="s">
        <v>4619</v>
      </c>
      <c r="C2710" s="268" t="s">
        <v>1115</v>
      </c>
      <c r="D2710" s="268" t="s">
        <v>331</v>
      </c>
      <c r="E2710" s="268" t="s">
        <v>259</v>
      </c>
      <c r="F2710" s="270">
        <v>36313</v>
      </c>
      <c r="G2710" s="263" t="s">
        <v>549</v>
      </c>
      <c r="H2710" s="263" t="s">
        <v>562</v>
      </c>
      <c r="I2710" s="260" t="s">
        <v>711</v>
      </c>
    </row>
    <row r="2711" spans="1:21" ht="18.75">
      <c r="A2711" s="263">
        <v>812940</v>
      </c>
      <c r="B2711" s="263" t="s">
        <v>4620</v>
      </c>
      <c r="C2711" s="268" t="s">
        <v>93</v>
      </c>
      <c r="D2711" s="268" t="s">
        <v>346</v>
      </c>
      <c r="E2711" s="268" t="s">
        <v>259</v>
      </c>
      <c r="F2711" s="270">
        <v>35249</v>
      </c>
      <c r="G2711" s="263" t="s">
        <v>549</v>
      </c>
      <c r="H2711" s="263" t="s">
        <v>562</v>
      </c>
      <c r="I2711" s="260" t="s">
        <v>711</v>
      </c>
      <c r="S2711" s="260">
        <v>816</v>
      </c>
      <c r="T2711" s="261">
        <v>43881</v>
      </c>
      <c r="U2711" s="260">
        <v>15000</v>
      </c>
    </row>
    <row r="2712" spans="1:21" ht="18.75">
      <c r="A2712" s="263">
        <v>812941</v>
      </c>
      <c r="B2712" s="263" t="s">
        <v>4621</v>
      </c>
      <c r="C2712" s="268" t="s">
        <v>600</v>
      </c>
      <c r="D2712" s="268" t="s">
        <v>447</v>
      </c>
      <c r="E2712" s="268" t="s">
        <v>259</v>
      </c>
      <c r="F2712" s="270">
        <v>34261</v>
      </c>
      <c r="G2712" s="263" t="s">
        <v>617</v>
      </c>
      <c r="H2712" s="263" t="s">
        <v>562</v>
      </c>
      <c r="I2712" s="260" t="s">
        <v>711</v>
      </c>
    </row>
    <row r="2713" spans="1:21" ht="18.75">
      <c r="A2713" s="269">
        <v>812942</v>
      </c>
      <c r="B2713" s="263" t="s">
        <v>4622</v>
      </c>
      <c r="C2713" s="269" t="s">
        <v>118</v>
      </c>
      <c r="D2713" s="269" t="s">
        <v>4623</v>
      </c>
      <c r="E2713" s="269" t="s">
        <v>259</v>
      </c>
      <c r="F2713" s="270">
        <v>35453</v>
      </c>
      <c r="G2713" s="267" t="s">
        <v>549</v>
      </c>
      <c r="H2713" s="263" t="s">
        <v>562</v>
      </c>
      <c r="I2713" s="260" t="s">
        <v>711</v>
      </c>
    </row>
    <row r="2714" spans="1:21" ht="18.75">
      <c r="A2714" s="262">
        <v>812943</v>
      </c>
      <c r="B2714" s="263" t="s">
        <v>245</v>
      </c>
      <c r="C2714" s="263" t="s">
        <v>979</v>
      </c>
      <c r="D2714" s="263" t="s">
        <v>1147</v>
      </c>
      <c r="E2714" s="263" t="s">
        <v>259</v>
      </c>
      <c r="F2714" s="270">
        <v>36176</v>
      </c>
      <c r="G2714" s="263" t="s">
        <v>5951</v>
      </c>
      <c r="H2714" s="263" t="s">
        <v>562</v>
      </c>
      <c r="I2714" s="260" t="s">
        <v>711</v>
      </c>
    </row>
    <row r="2715" spans="1:21" ht="18.75">
      <c r="A2715" s="262">
        <v>812944</v>
      </c>
      <c r="B2715" s="263" t="s">
        <v>4624</v>
      </c>
      <c r="C2715" s="263" t="s">
        <v>1000</v>
      </c>
      <c r="D2715" s="263" t="s">
        <v>2977</v>
      </c>
      <c r="E2715" s="263" t="s">
        <v>259</v>
      </c>
      <c r="F2715" s="270">
        <v>36299</v>
      </c>
      <c r="G2715" s="263" t="s">
        <v>549</v>
      </c>
      <c r="H2715" s="263" t="s">
        <v>562</v>
      </c>
      <c r="I2715" s="260" t="s">
        <v>711</v>
      </c>
    </row>
    <row r="2716" spans="1:21" ht="18.75">
      <c r="A2716" s="263">
        <v>812945</v>
      </c>
      <c r="B2716" s="263" t="s">
        <v>4625</v>
      </c>
      <c r="C2716" s="268" t="s">
        <v>133</v>
      </c>
      <c r="D2716" s="268" t="s">
        <v>939</v>
      </c>
      <c r="E2716" s="268" t="s">
        <v>259</v>
      </c>
      <c r="F2716" s="270">
        <v>35796</v>
      </c>
      <c r="G2716" s="263" t="s">
        <v>5952</v>
      </c>
      <c r="H2716" s="263" t="s">
        <v>562</v>
      </c>
      <c r="I2716" s="260" t="s">
        <v>711</v>
      </c>
    </row>
    <row r="2717" spans="1:21" ht="18.75">
      <c r="A2717" s="262">
        <v>812946</v>
      </c>
      <c r="B2717" s="263" t="s">
        <v>4626</v>
      </c>
      <c r="C2717" s="263" t="s">
        <v>145</v>
      </c>
      <c r="D2717" s="263" t="s">
        <v>807</v>
      </c>
      <c r="E2717" s="263" t="s">
        <v>259</v>
      </c>
      <c r="F2717" s="270">
        <v>1995</v>
      </c>
      <c r="G2717" s="266" t="s">
        <v>549</v>
      </c>
      <c r="H2717" s="263" t="s">
        <v>562</v>
      </c>
      <c r="I2717" s="260" t="s">
        <v>711</v>
      </c>
    </row>
    <row r="2718" spans="1:21" ht="18.75">
      <c r="A2718" s="262">
        <v>812947</v>
      </c>
      <c r="B2718" s="263" t="s">
        <v>4627</v>
      </c>
      <c r="C2718" s="263" t="s">
        <v>84</v>
      </c>
      <c r="D2718" s="263" t="s">
        <v>1033</v>
      </c>
      <c r="E2718" s="263" t="s">
        <v>259</v>
      </c>
      <c r="F2718" s="270">
        <v>35148</v>
      </c>
      <c r="G2718" s="263" t="s">
        <v>549</v>
      </c>
      <c r="H2718" s="263" t="s">
        <v>562</v>
      </c>
      <c r="I2718" s="260" t="s">
        <v>711</v>
      </c>
    </row>
    <row r="2719" spans="1:21" ht="18.75">
      <c r="A2719" s="263">
        <v>812948</v>
      </c>
      <c r="B2719" s="263" t="s">
        <v>4628</v>
      </c>
      <c r="C2719" s="268" t="s">
        <v>77</v>
      </c>
      <c r="D2719" s="268" t="s">
        <v>333</v>
      </c>
      <c r="E2719" s="268" t="s">
        <v>259</v>
      </c>
      <c r="F2719" s="270">
        <v>36009</v>
      </c>
      <c r="G2719" s="267" t="s">
        <v>549</v>
      </c>
      <c r="H2719" s="263" t="s">
        <v>562</v>
      </c>
      <c r="I2719" s="260" t="s">
        <v>711</v>
      </c>
    </row>
    <row r="2720" spans="1:21" ht="18.75">
      <c r="A2720" s="269">
        <v>812949</v>
      </c>
      <c r="B2720" s="263" t="s">
        <v>2212</v>
      </c>
      <c r="C2720" s="269" t="s">
        <v>118</v>
      </c>
      <c r="D2720" s="269" t="s">
        <v>507</v>
      </c>
      <c r="E2720" s="269" t="s">
        <v>259</v>
      </c>
      <c r="F2720" s="270">
        <v>36161</v>
      </c>
      <c r="G2720" s="267" t="s">
        <v>5953</v>
      </c>
      <c r="H2720" s="263" t="s">
        <v>562</v>
      </c>
      <c r="I2720" s="260" t="s">
        <v>711</v>
      </c>
    </row>
    <row r="2721" spans="1:21" ht="18.75">
      <c r="A2721" s="263">
        <v>812950</v>
      </c>
      <c r="B2721" s="263" t="s">
        <v>3125</v>
      </c>
      <c r="C2721" s="268" t="s">
        <v>2507</v>
      </c>
      <c r="D2721" s="268" t="s">
        <v>408</v>
      </c>
      <c r="E2721" s="268" t="s">
        <v>259</v>
      </c>
      <c r="F2721" s="270">
        <v>35065</v>
      </c>
      <c r="G2721" s="266" t="s">
        <v>5758</v>
      </c>
      <c r="H2721" s="263" t="s">
        <v>562</v>
      </c>
      <c r="I2721" s="260" t="s">
        <v>711</v>
      </c>
    </row>
    <row r="2722" spans="1:21" ht="18.75">
      <c r="A2722" s="269">
        <v>812951</v>
      </c>
      <c r="B2722" s="263" t="s">
        <v>4629</v>
      </c>
      <c r="C2722" s="269" t="s">
        <v>118</v>
      </c>
      <c r="D2722" s="269" t="s">
        <v>339</v>
      </c>
      <c r="E2722" s="269" t="s">
        <v>259</v>
      </c>
      <c r="F2722" s="270">
        <v>36526</v>
      </c>
      <c r="G2722" s="267" t="s">
        <v>5545</v>
      </c>
      <c r="H2722" s="263" t="s">
        <v>562</v>
      </c>
      <c r="I2722" s="260" t="s">
        <v>711</v>
      </c>
    </row>
    <row r="2723" spans="1:21" ht="18.75">
      <c r="A2723" s="262">
        <v>812952</v>
      </c>
      <c r="B2723" s="263" t="s">
        <v>2214</v>
      </c>
      <c r="C2723" s="263" t="s">
        <v>4630</v>
      </c>
      <c r="D2723" s="263" t="s">
        <v>343</v>
      </c>
      <c r="E2723" s="263" t="s">
        <v>259</v>
      </c>
      <c r="F2723" s="270">
        <v>35445</v>
      </c>
      <c r="G2723" s="263" t="s">
        <v>1795</v>
      </c>
      <c r="H2723" s="263" t="s">
        <v>562</v>
      </c>
      <c r="I2723" s="260" t="s">
        <v>711</v>
      </c>
    </row>
    <row r="2724" spans="1:21">
      <c r="A2724" s="260">
        <v>812953</v>
      </c>
      <c r="B2724" s="260" t="s">
        <v>4631</v>
      </c>
      <c r="C2724" s="260" t="s">
        <v>83</v>
      </c>
      <c r="D2724" s="260" t="s">
        <v>338</v>
      </c>
      <c r="I2724" s="260" t="s">
        <v>711</v>
      </c>
    </row>
    <row r="2725" spans="1:21" ht="18.75">
      <c r="A2725" s="269">
        <v>812954</v>
      </c>
      <c r="B2725" s="263" t="s">
        <v>4631</v>
      </c>
      <c r="C2725" s="269" t="s">
        <v>871</v>
      </c>
      <c r="D2725" s="269" t="s">
        <v>379</v>
      </c>
      <c r="E2725" s="269" t="s">
        <v>259</v>
      </c>
      <c r="F2725" s="270">
        <v>35862</v>
      </c>
      <c r="G2725" s="267" t="s">
        <v>5268</v>
      </c>
      <c r="H2725" s="263" t="s">
        <v>562</v>
      </c>
      <c r="I2725" s="260" t="s">
        <v>711</v>
      </c>
    </row>
    <row r="2726" spans="1:21" ht="18.75">
      <c r="A2726" s="269">
        <v>812955</v>
      </c>
      <c r="B2726" s="263" t="s">
        <v>1219</v>
      </c>
      <c r="C2726" s="269" t="s">
        <v>129</v>
      </c>
      <c r="D2726" s="269" t="s">
        <v>422</v>
      </c>
      <c r="E2726" s="269" t="s">
        <v>259</v>
      </c>
      <c r="F2726" s="270">
        <v>36380</v>
      </c>
      <c r="G2726" s="267" t="s">
        <v>549</v>
      </c>
      <c r="H2726" s="263" t="s">
        <v>562</v>
      </c>
      <c r="I2726" s="260" t="s">
        <v>711</v>
      </c>
    </row>
    <row r="2727" spans="1:21" ht="18.75">
      <c r="A2727" s="263">
        <v>812956</v>
      </c>
      <c r="B2727" s="263" t="s">
        <v>3131</v>
      </c>
      <c r="C2727" s="268" t="s">
        <v>4632</v>
      </c>
      <c r="D2727" s="268" t="s">
        <v>358</v>
      </c>
      <c r="E2727" s="268" t="s">
        <v>259</v>
      </c>
      <c r="F2727" s="270">
        <v>35431</v>
      </c>
      <c r="G2727" s="263" t="s">
        <v>5238</v>
      </c>
      <c r="H2727" s="263" t="s">
        <v>562</v>
      </c>
      <c r="I2727" s="260" t="s">
        <v>711</v>
      </c>
      <c r="S2727" s="260">
        <v>773</v>
      </c>
      <c r="T2727" s="261">
        <v>43879</v>
      </c>
      <c r="U2727" s="260">
        <v>8000</v>
      </c>
    </row>
    <row r="2728" spans="1:21" ht="18.75">
      <c r="A2728" s="262">
        <v>812957</v>
      </c>
      <c r="B2728" s="263" t="s">
        <v>4633</v>
      </c>
      <c r="C2728" s="263" t="s">
        <v>195</v>
      </c>
      <c r="D2728" s="263" t="s">
        <v>330</v>
      </c>
      <c r="E2728" s="263" t="s">
        <v>259</v>
      </c>
      <c r="F2728" s="270">
        <v>35065</v>
      </c>
      <c r="G2728" s="263" t="s">
        <v>5262</v>
      </c>
      <c r="H2728" s="263" t="s">
        <v>562</v>
      </c>
      <c r="I2728" s="260" t="s">
        <v>711</v>
      </c>
    </row>
    <row r="2729" spans="1:21" ht="18.75">
      <c r="A2729" s="262">
        <v>812958</v>
      </c>
      <c r="B2729" s="263" t="s">
        <v>4634</v>
      </c>
      <c r="C2729" s="263" t="s">
        <v>84</v>
      </c>
      <c r="D2729" s="263" t="s">
        <v>336</v>
      </c>
      <c r="E2729" s="263" t="s">
        <v>259</v>
      </c>
      <c r="F2729" s="270">
        <v>34304</v>
      </c>
      <c r="G2729" s="263" t="s">
        <v>5261</v>
      </c>
      <c r="H2729" s="263" t="s">
        <v>562</v>
      </c>
      <c r="I2729" s="260" t="s">
        <v>711</v>
      </c>
    </row>
    <row r="2730" spans="1:21" ht="18.75">
      <c r="A2730" s="262">
        <v>812959</v>
      </c>
      <c r="B2730" s="263" t="s">
        <v>4635</v>
      </c>
      <c r="C2730" s="263" t="s">
        <v>209</v>
      </c>
      <c r="D2730" s="263" t="s">
        <v>385</v>
      </c>
      <c r="E2730" s="263" t="s">
        <v>259</v>
      </c>
      <c r="F2730" s="270">
        <v>35434</v>
      </c>
      <c r="G2730" s="263" t="s">
        <v>5898</v>
      </c>
      <c r="H2730" s="263" t="s">
        <v>562</v>
      </c>
      <c r="I2730" s="260" t="s">
        <v>711</v>
      </c>
    </row>
    <row r="2731" spans="1:21" ht="18.75">
      <c r="A2731" s="262">
        <v>812960</v>
      </c>
      <c r="B2731" s="263" t="s">
        <v>749</v>
      </c>
      <c r="C2731" s="263" t="s">
        <v>184</v>
      </c>
      <c r="D2731" s="263" t="s">
        <v>338</v>
      </c>
      <c r="E2731" s="263" t="s">
        <v>259</v>
      </c>
      <c r="F2731" s="270">
        <v>36314</v>
      </c>
      <c r="G2731" s="263" t="s">
        <v>631</v>
      </c>
      <c r="H2731" s="263" t="s">
        <v>562</v>
      </c>
      <c r="I2731" s="260" t="s">
        <v>711</v>
      </c>
    </row>
    <row r="2732" spans="1:21" ht="18.75">
      <c r="A2732" s="262">
        <v>812961</v>
      </c>
      <c r="B2732" s="263" t="s">
        <v>4636</v>
      </c>
      <c r="C2732" s="263" t="s">
        <v>137</v>
      </c>
      <c r="D2732" s="263" t="s">
        <v>4637</v>
      </c>
      <c r="E2732" s="263" t="s">
        <v>259</v>
      </c>
      <c r="F2732" s="270">
        <v>36434</v>
      </c>
      <c r="G2732" s="266" t="s">
        <v>5254</v>
      </c>
      <c r="H2732" s="263" t="s">
        <v>562</v>
      </c>
      <c r="I2732" s="260" t="s">
        <v>711</v>
      </c>
    </row>
    <row r="2733" spans="1:21" ht="18.75">
      <c r="A2733" s="263">
        <v>812962</v>
      </c>
      <c r="B2733" s="263" t="s">
        <v>2218</v>
      </c>
      <c r="C2733" s="268" t="s">
        <v>4638</v>
      </c>
      <c r="D2733" s="268" t="s">
        <v>369</v>
      </c>
      <c r="E2733" s="268" t="s">
        <v>259</v>
      </c>
      <c r="F2733" s="270">
        <v>36185</v>
      </c>
      <c r="G2733" s="263" t="s">
        <v>573</v>
      </c>
      <c r="H2733" s="263" t="s">
        <v>562</v>
      </c>
      <c r="I2733" s="260" t="s">
        <v>711</v>
      </c>
    </row>
    <row r="2734" spans="1:21" ht="18.75">
      <c r="A2734" s="262">
        <v>812963</v>
      </c>
      <c r="B2734" s="263" t="s">
        <v>4639</v>
      </c>
      <c r="C2734" s="263" t="s">
        <v>198</v>
      </c>
      <c r="D2734" s="263" t="s">
        <v>470</v>
      </c>
      <c r="E2734" s="263" t="s">
        <v>259</v>
      </c>
      <c r="F2734" s="270" t="s">
        <v>5954</v>
      </c>
      <c r="G2734" s="263" t="s">
        <v>549</v>
      </c>
      <c r="H2734" s="263" t="s">
        <v>562</v>
      </c>
      <c r="I2734" s="260" t="s">
        <v>711</v>
      </c>
    </row>
    <row r="2735" spans="1:21" ht="18.75">
      <c r="A2735" s="269">
        <v>812964</v>
      </c>
      <c r="B2735" s="263" t="s">
        <v>4640</v>
      </c>
      <c r="C2735" s="269" t="s">
        <v>511</v>
      </c>
      <c r="D2735" s="269" t="s">
        <v>343</v>
      </c>
      <c r="E2735" s="269" t="s">
        <v>259</v>
      </c>
      <c r="F2735" s="270">
        <v>36372</v>
      </c>
      <c r="G2735" s="267" t="s">
        <v>5416</v>
      </c>
      <c r="H2735" s="263" t="s">
        <v>562</v>
      </c>
      <c r="I2735" s="260" t="s">
        <v>711</v>
      </c>
    </row>
    <row r="2736" spans="1:21" ht="18.75">
      <c r="A2736" s="263">
        <v>812965</v>
      </c>
      <c r="B2736" s="263" t="s">
        <v>4641</v>
      </c>
      <c r="C2736" s="271" t="s">
        <v>873</v>
      </c>
      <c r="D2736" s="271" t="s">
        <v>416</v>
      </c>
      <c r="E2736" s="263" t="s">
        <v>259</v>
      </c>
      <c r="F2736" s="270">
        <v>35604</v>
      </c>
      <c r="G2736" s="266" t="s">
        <v>549</v>
      </c>
      <c r="H2736" s="263" t="s">
        <v>562</v>
      </c>
      <c r="I2736" s="260" t="s">
        <v>711</v>
      </c>
    </row>
    <row r="2737" spans="1:21" ht="18.75">
      <c r="A2737" s="263">
        <v>812966</v>
      </c>
      <c r="B2737" s="263" t="s">
        <v>4642</v>
      </c>
      <c r="C2737" s="271" t="s">
        <v>4643</v>
      </c>
      <c r="D2737" s="271" t="s">
        <v>333</v>
      </c>
      <c r="E2737" s="263" t="s">
        <v>259</v>
      </c>
      <c r="F2737" s="270">
        <v>36291</v>
      </c>
      <c r="G2737" s="263" t="s">
        <v>619</v>
      </c>
      <c r="H2737" s="263" t="s">
        <v>562</v>
      </c>
      <c r="I2737" s="260" t="s">
        <v>711</v>
      </c>
    </row>
    <row r="2738" spans="1:21" ht="18.75">
      <c r="A2738" s="263">
        <v>812967</v>
      </c>
      <c r="B2738" s="263" t="s">
        <v>4644</v>
      </c>
      <c r="C2738" s="268" t="s">
        <v>92</v>
      </c>
      <c r="D2738" s="268" t="s">
        <v>727</v>
      </c>
      <c r="E2738" s="268" t="s">
        <v>259</v>
      </c>
      <c r="F2738" s="270">
        <v>28584</v>
      </c>
      <c r="G2738" s="266" t="s">
        <v>5819</v>
      </c>
      <c r="H2738" s="263" t="s">
        <v>562</v>
      </c>
      <c r="I2738" s="260" t="s">
        <v>711</v>
      </c>
      <c r="S2738" s="260">
        <v>138</v>
      </c>
      <c r="T2738" s="261">
        <v>43839</v>
      </c>
      <c r="U2738" s="260">
        <v>30000</v>
      </c>
    </row>
    <row r="2739" spans="1:21" ht="18.75">
      <c r="A2739" s="262">
        <v>812968</v>
      </c>
      <c r="B2739" s="263" t="s">
        <v>4645</v>
      </c>
      <c r="C2739" s="263" t="s">
        <v>1159</v>
      </c>
      <c r="D2739" s="263" t="s">
        <v>332</v>
      </c>
      <c r="E2739" s="263" t="s">
        <v>259</v>
      </c>
      <c r="F2739" s="270">
        <v>35522</v>
      </c>
      <c r="G2739" s="263" t="s">
        <v>549</v>
      </c>
      <c r="H2739" s="263" t="s">
        <v>562</v>
      </c>
      <c r="I2739" s="260" t="s">
        <v>711</v>
      </c>
    </row>
    <row r="2740" spans="1:21" ht="18.75">
      <c r="A2740" s="269">
        <v>812969</v>
      </c>
      <c r="B2740" s="263" t="s">
        <v>4646</v>
      </c>
      <c r="C2740" s="269" t="s">
        <v>129</v>
      </c>
      <c r="D2740" s="269" t="s">
        <v>879</v>
      </c>
      <c r="E2740" s="269" t="s">
        <v>259</v>
      </c>
      <c r="F2740" s="270">
        <v>34912</v>
      </c>
      <c r="G2740" s="267" t="s">
        <v>549</v>
      </c>
      <c r="H2740" s="263" t="s">
        <v>562</v>
      </c>
      <c r="I2740" s="260" t="s">
        <v>711</v>
      </c>
    </row>
    <row r="2741" spans="1:21" ht="18.75">
      <c r="A2741" s="262">
        <v>812970</v>
      </c>
      <c r="B2741" s="263" t="s">
        <v>4647</v>
      </c>
      <c r="C2741" s="263" t="s">
        <v>103</v>
      </c>
      <c r="D2741" s="263" t="s">
        <v>449</v>
      </c>
      <c r="E2741" s="263" t="s">
        <v>259</v>
      </c>
      <c r="F2741" s="270">
        <v>35148</v>
      </c>
      <c r="G2741" s="263" t="s">
        <v>5282</v>
      </c>
      <c r="H2741" s="263" t="s">
        <v>562</v>
      </c>
      <c r="I2741" s="260" t="s">
        <v>711</v>
      </c>
    </row>
    <row r="2742" spans="1:21" ht="18.75">
      <c r="A2742" s="262">
        <v>812971</v>
      </c>
      <c r="B2742" s="263" t="s">
        <v>4648</v>
      </c>
      <c r="C2742" s="263" t="s">
        <v>91</v>
      </c>
      <c r="D2742" s="263" t="s">
        <v>465</v>
      </c>
      <c r="E2742" s="263" t="s">
        <v>259</v>
      </c>
      <c r="F2742" s="270">
        <v>36982</v>
      </c>
      <c r="G2742" s="263" t="s">
        <v>549</v>
      </c>
      <c r="H2742" s="263" t="s">
        <v>562</v>
      </c>
      <c r="I2742" s="260" t="s">
        <v>711</v>
      </c>
    </row>
    <row r="2743" spans="1:21" ht="18.75">
      <c r="A2743" s="269">
        <v>812972</v>
      </c>
      <c r="B2743" s="263" t="s">
        <v>4649</v>
      </c>
      <c r="C2743" s="269" t="s">
        <v>4599</v>
      </c>
      <c r="D2743" s="269" t="s">
        <v>1972</v>
      </c>
      <c r="E2743" s="269" t="s">
        <v>259</v>
      </c>
      <c r="F2743" s="270">
        <v>32175</v>
      </c>
      <c r="G2743" s="267" t="s">
        <v>549</v>
      </c>
      <c r="H2743" s="263" t="s">
        <v>562</v>
      </c>
      <c r="I2743" s="260" t="s">
        <v>711</v>
      </c>
    </row>
    <row r="2744" spans="1:21" ht="18.75">
      <c r="A2744" s="262">
        <v>812973</v>
      </c>
      <c r="B2744" s="263" t="s">
        <v>4650</v>
      </c>
      <c r="C2744" s="263" t="s">
        <v>80</v>
      </c>
      <c r="D2744" s="263" t="s">
        <v>333</v>
      </c>
      <c r="E2744" s="263" t="s">
        <v>259</v>
      </c>
      <c r="F2744" s="270">
        <v>36521</v>
      </c>
      <c r="G2744" s="263" t="s">
        <v>646</v>
      </c>
      <c r="H2744" s="263" t="s">
        <v>562</v>
      </c>
      <c r="I2744" s="260" t="s">
        <v>711</v>
      </c>
    </row>
    <row r="2745" spans="1:21" ht="18.75">
      <c r="A2745" s="263">
        <v>812974</v>
      </c>
      <c r="B2745" s="263" t="s">
        <v>4651</v>
      </c>
      <c r="C2745" s="268" t="s">
        <v>4652</v>
      </c>
      <c r="D2745" s="268" t="s">
        <v>381</v>
      </c>
      <c r="E2745" s="268" t="s">
        <v>259</v>
      </c>
      <c r="F2745" s="270">
        <v>36289</v>
      </c>
      <c r="G2745" s="263" t="s">
        <v>549</v>
      </c>
      <c r="H2745" s="263" t="s">
        <v>562</v>
      </c>
      <c r="I2745" s="260" t="s">
        <v>711</v>
      </c>
    </row>
    <row r="2746" spans="1:21" ht="18.75">
      <c r="A2746" s="262">
        <v>812975</v>
      </c>
      <c r="B2746" s="263" t="s">
        <v>4653</v>
      </c>
      <c r="C2746" s="263" t="s">
        <v>176</v>
      </c>
      <c r="D2746" s="263" t="s">
        <v>1888</v>
      </c>
      <c r="E2746" s="263" t="s">
        <v>259</v>
      </c>
      <c r="F2746" s="270">
        <v>34394</v>
      </c>
      <c r="G2746" s="263" t="s">
        <v>5364</v>
      </c>
      <c r="H2746" s="263" t="s">
        <v>562</v>
      </c>
      <c r="I2746" s="260" t="s">
        <v>711</v>
      </c>
    </row>
    <row r="2747" spans="1:21" ht="18.75">
      <c r="A2747" s="269">
        <v>812976</v>
      </c>
      <c r="B2747" s="263" t="s">
        <v>4654</v>
      </c>
      <c r="C2747" s="269" t="s">
        <v>74</v>
      </c>
      <c r="D2747" s="269" t="s">
        <v>425</v>
      </c>
      <c r="E2747" s="269" t="s">
        <v>259</v>
      </c>
      <c r="F2747" s="270">
        <v>35490</v>
      </c>
      <c r="G2747" s="267" t="s">
        <v>549</v>
      </c>
      <c r="H2747" s="263" t="s">
        <v>562</v>
      </c>
      <c r="I2747" s="260" t="s">
        <v>711</v>
      </c>
    </row>
    <row r="2748" spans="1:21" ht="18.75">
      <c r="A2748" s="269">
        <v>812977</v>
      </c>
      <c r="B2748" s="263" t="s">
        <v>4655</v>
      </c>
      <c r="C2748" s="269" t="s">
        <v>198</v>
      </c>
      <c r="D2748" s="269" t="s">
        <v>423</v>
      </c>
      <c r="E2748" s="269" t="s">
        <v>259</v>
      </c>
      <c r="F2748" s="270" t="s">
        <v>5955</v>
      </c>
      <c r="G2748" s="267" t="s">
        <v>549</v>
      </c>
      <c r="H2748" s="263" t="s">
        <v>562</v>
      </c>
      <c r="I2748" s="260" t="s">
        <v>711</v>
      </c>
    </row>
    <row r="2749" spans="1:21" ht="18.75">
      <c r="A2749" s="263">
        <v>812978</v>
      </c>
      <c r="B2749" s="263" t="s">
        <v>4656</v>
      </c>
      <c r="C2749" s="268" t="s">
        <v>1469</v>
      </c>
      <c r="D2749" s="268" t="s">
        <v>223</v>
      </c>
      <c r="E2749" s="268" t="s">
        <v>259</v>
      </c>
      <c r="F2749" s="270">
        <v>36547</v>
      </c>
      <c r="G2749" s="266" t="s">
        <v>549</v>
      </c>
      <c r="H2749" s="263" t="s">
        <v>562</v>
      </c>
      <c r="I2749" s="260" t="s">
        <v>711</v>
      </c>
    </row>
    <row r="2750" spans="1:21" ht="18.75">
      <c r="A2750" s="269">
        <v>812979</v>
      </c>
      <c r="B2750" s="263" t="s">
        <v>4657</v>
      </c>
      <c r="C2750" s="269" t="s">
        <v>3213</v>
      </c>
      <c r="D2750" s="269" t="s">
        <v>1495</v>
      </c>
      <c r="E2750" s="269" t="s">
        <v>259</v>
      </c>
      <c r="F2750" s="270">
        <v>36161</v>
      </c>
      <c r="G2750" s="267" t="s">
        <v>549</v>
      </c>
      <c r="H2750" s="263" t="s">
        <v>562</v>
      </c>
      <c r="I2750" s="260" t="s">
        <v>711</v>
      </c>
    </row>
    <row r="2751" spans="1:21" ht="18.75">
      <c r="A2751" s="269">
        <v>812980</v>
      </c>
      <c r="B2751" s="263" t="s">
        <v>4658</v>
      </c>
      <c r="C2751" s="269" t="s">
        <v>79</v>
      </c>
      <c r="D2751" s="269" t="s">
        <v>1010</v>
      </c>
      <c r="E2751" s="269" t="s">
        <v>259</v>
      </c>
      <c r="F2751" s="270">
        <v>35940</v>
      </c>
      <c r="G2751" s="267" t="s">
        <v>549</v>
      </c>
      <c r="H2751" s="263" t="s">
        <v>562</v>
      </c>
      <c r="I2751" s="260" t="s">
        <v>711</v>
      </c>
    </row>
    <row r="2752" spans="1:21" ht="18.75">
      <c r="A2752" s="269">
        <v>812981</v>
      </c>
      <c r="B2752" s="263" t="s">
        <v>4659</v>
      </c>
      <c r="C2752" s="269" t="s">
        <v>889</v>
      </c>
      <c r="D2752" s="269" t="s">
        <v>338</v>
      </c>
      <c r="E2752" s="269" t="s">
        <v>259</v>
      </c>
      <c r="F2752" s="270">
        <v>34420</v>
      </c>
      <c r="G2752" s="267" t="s">
        <v>5832</v>
      </c>
      <c r="H2752" s="263" t="s">
        <v>562</v>
      </c>
      <c r="I2752" s="260" t="s">
        <v>711</v>
      </c>
    </row>
    <row r="2753" spans="1:9" ht="18.75">
      <c r="A2753" s="263">
        <v>812982</v>
      </c>
      <c r="B2753" s="263" t="s">
        <v>4660</v>
      </c>
      <c r="C2753" s="268" t="s">
        <v>1537</v>
      </c>
      <c r="D2753" s="268" t="s">
        <v>1577</v>
      </c>
      <c r="E2753" s="268" t="s">
        <v>259</v>
      </c>
      <c r="F2753" s="270">
        <v>35796</v>
      </c>
      <c r="G2753" s="266" t="s">
        <v>549</v>
      </c>
      <c r="H2753" s="263" t="s">
        <v>562</v>
      </c>
      <c r="I2753" s="260" t="s">
        <v>711</v>
      </c>
    </row>
    <row r="2754" spans="1:9" ht="18.75">
      <c r="A2754" s="262">
        <v>812983</v>
      </c>
      <c r="B2754" s="263" t="s">
        <v>4661</v>
      </c>
      <c r="C2754" s="263" t="s">
        <v>859</v>
      </c>
      <c r="D2754" s="263" t="s">
        <v>534</v>
      </c>
      <c r="E2754" s="263" t="s">
        <v>259</v>
      </c>
      <c r="F2754" s="270" t="s">
        <v>5956</v>
      </c>
      <c r="G2754" s="263" t="s">
        <v>5378</v>
      </c>
      <c r="H2754" s="263" t="s">
        <v>562</v>
      </c>
      <c r="I2754" s="260" t="s">
        <v>711</v>
      </c>
    </row>
    <row r="2755" spans="1:9" ht="18.75">
      <c r="A2755" s="262">
        <v>812984</v>
      </c>
      <c r="B2755" s="263" t="s">
        <v>4662</v>
      </c>
      <c r="C2755" s="263" t="s">
        <v>76</v>
      </c>
      <c r="D2755" s="263" t="s">
        <v>4663</v>
      </c>
      <c r="E2755" s="263" t="s">
        <v>259</v>
      </c>
      <c r="F2755" s="270">
        <v>35815</v>
      </c>
      <c r="G2755" s="263" t="s">
        <v>549</v>
      </c>
      <c r="H2755" s="263" t="s">
        <v>562</v>
      </c>
      <c r="I2755" s="260" t="s">
        <v>711</v>
      </c>
    </row>
    <row r="2756" spans="1:9" ht="18.75">
      <c r="A2756" s="263">
        <v>812985</v>
      </c>
      <c r="B2756" s="263" t="s">
        <v>4664</v>
      </c>
      <c r="C2756" s="268" t="s">
        <v>182</v>
      </c>
      <c r="D2756" s="268" t="s">
        <v>384</v>
      </c>
      <c r="E2756" s="268" t="s">
        <v>259</v>
      </c>
      <c r="F2756" s="270">
        <v>35796</v>
      </c>
      <c r="G2756" s="266" t="s">
        <v>5274</v>
      </c>
      <c r="H2756" s="263" t="s">
        <v>562</v>
      </c>
      <c r="I2756" s="260" t="s">
        <v>711</v>
      </c>
    </row>
    <row r="2757" spans="1:9" ht="18.75">
      <c r="A2757" s="269">
        <v>812986</v>
      </c>
      <c r="B2757" s="263" t="s">
        <v>4665</v>
      </c>
      <c r="C2757" s="269" t="s">
        <v>129</v>
      </c>
      <c r="D2757" s="269" t="s">
        <v>335</v>
      </c>
      <c r="E2757" s="269" t="s">
        <v>259</v>
      </c>
      <c r="F2757" s="270">
        <v>35796</v>
      </c>
      <c r="G2757" s="267" t="s">
        <v>5206</v>
      </c>
      <c r="H2757" s="263" t="s">
        <v>562</v>
      </c>
      <c r="I2757" s="260" t="s">
        <v>711</v>
      </c>
    </row>
    <row r="2758" spans="1:9" ht="18.75">
      <c r="A2758" s="263">
        <v>812987</v>
      </c>
      <c r="B2758" s="263" t="s">
        <v>4666</v>
      </c>
      <c r="C2758" s="268" t="s">
        <v>118</v>
      </c>
      <c r="D2758" s="268" t="s">
        <v>703</v>
      </c>
      <c r="E2758" s="268" t="s">
        <v>259</v>
      </c>
      <c r="F2758" s="270">
        <v>36526</v>
      </c>
      <c r="G2758" s="266" t="s">
        <v>5219</v>
      </c>
      <c r="H2758" s="263" t="s">
        <v>562</v>
      </c>
      <c r="I2758" s="260" t="s">
        <v>711</v>
      </c>
    </row>
    <row r="2759" spans="1:9" ht="18.75">
      <c r="A2759" s="269">
        <v>812988</v>
      </c>
      <c r="B2759" s="263" t="s">
        <v>4667</v>
      </c>
      <c r="C2759" s="269" t="s">
        <v>333</v>
      </c>
      <c r="D2759" s="269" t="s">
        <v>4062</v>
      </c>
      <c r="E2759" s="269" t="s">
        <v>259</v>
      </c>
      <c r="F2759" s="270">
        <v>28872</v>
      </c>
      <c r="G2759" s="267" t="s">
        <v>5957</v>
      </c>
      <c r="H2759" s="263" t="s">
        <v>562</v>
      </c>
      <c r="I2759" s="260" t="s">
        <v>711</v>
      </c>
    </row>
    <row r="2760" spans="1:9" ht="18.75">
      <c r="A2760" s="263">
        <v>812989</v>
      </c>
      <c r="B2760" s="263" t="s">
        <v>704</v>
      </c>
      <c r="C2760" s="268" t="s">
        <v>74</v>
      </c>
      <c r="D2760" s="268" t="s">
        <v>396</v>
      </c>
      <c r="E2760" s="268" t="s">
        <v>259</v>
      </c>
      <c r="F2760" s="270">
        <v>35886</v>
      </c>
      <c r="G2760" s="263" t="s">
        <v>549</v>
      </c>
      <c r="H2760" s="263" t="s">
        <v>562</v>
      </c>
      <c r="I2760" s="260" t="s">
        <v>711</v>
      </c>
    </row>
    <row r="2761" spans="1:9" ht="18.75">
      <c r="A2761" s="262">
        <v>812990</v>
      </c>
      <c r="B2761" s="263" t="s">
        <v>704</v>
      </c>
      <c r="C2761" s="263" t="s">
        <v>104</v>
      </c>
      <c r="D2761" s="263" t="s">
        <v>874</v>
      </c>
      <c r="E2761" s="263" t="s">
        <v>259</v>
      </c>
      <c r="F2761" s="270" t="s">
        <v>5958</v>
      </c>
      <c r="G2761" s="263" t="s">
        <v>549</v>
      </c>
      <c r="H2761" s="263" t="s">
        <v>562</v>
      </c>
      <c r="I2761" s="260" t="s">
        <v>711</v>
      </c>
    </row>
    <row r="2762" spans="1:9" ht="18.75">
      <c r="A2762" s="262">
        <v>812991</v>
      </c>
      <c r="B2762" s="263" t="s">
        <v>4668</v>
      </c>
      <c r="C2762" s="263" t="s">
        <v>79</v>
      </c>
      <c r="D2762" s="263" t="s">
        <v>399</v>
      </c>
      <c r="E2762" s="263" t="s">
        <v>259</v>
      </c>
      <c r="F2762" s="270">
        <v>35069</v>
      </c>
      <c r="G2762" s="263" t="s">
        <v>549</v>
      </c>
      <c r="H2762" s="263" t="s">
        <v>562</v>
      </c>
      <c r="I2762" s="260" t="s">
        <v>711</v>
      </c>
    </row>
    <row r="2763" spans="1:9" ht="18.75">
      <c r="A2763" s="269">
        <v>812992</v>
      </c>
      <c r="B2763" s="263" t="s">
        <v>4669</v>
      </c>
      <c r="C2763" s="269" t="s">
        <v>1047</v>
      </c>
      <c r="D2763" s="269" t="s">
        <v>400</v>
      </c>
      <c r="E2763" s="269" t="s">
        <v>259</v>
      </c>
      <c r="F2763" s="270">
        <v>34928</v>
      </c>
      <c r="G2763" s="267" t="s">
        <v>549</v>
      </c>
      <c r="H2763" s="263" t="s">
        <v>562</v>
      </c>
      <c r="I2763" s="260" t="s">
        <v>711</v>
      </c>
    </row>
    <row r="2764" spans="1:9" ht="18.75">
      <c r="A2764" s="269">
        <v>812993</v>
      </c>
      <c r="B2764" s="263" t="s">
        <v>4670</v>
      </c>
      <c r="C2764" s="269" t="s">
        <v>1714</v>
      </c>
      <c r="D2764" s="269" t="s">
        <v>870</v>
      </c>
      <c r="E2764" s="269" t="s">
        <v>259</v>
      </c>
      <c r="F2764" s="270">
        <v>36192</v>
      </c>
      <c r="G2764" s="267" t="s">
        <v>549</v>
      </c>
      <c r="H2764" s="263" t="s">
        <v>562</v>
      </c>
      <c r="I2764" s="260" t="s">
        <v>711</v>
      </c>
    </row>
    <row r="2765" spans="1:9" ht="18.75">
      <c r="A2765" s="262">
        <v>812994</v>
      </c>
      <c r="B2765" s="263" t="s">
        <v>4671</v>
      </c>
      <c r="C2765" s="263" t="s">
        <v>82</v>
      </c>
      <c r="D2765" s="263" t="s">
        <v>413</v>
      </c>
      <c r="E2765" s="263" t="s">
        <v>259</v>
      </c>
      <c r="F2765" s="270">
        <v>36528</v>
      </c>
      <c r="G2765" s="263" t="s">
        <v>549</v>
      </c>
      <c r="H2765" s="263" t="s">
        <v>562</v>
      </c>
      <c r="I2765" s="260" t="s">
        <v>711</v>
      </c>
    </row>
    <row r="2766" spans="1:9" ht="18.75">
      <c r="A2766" s="263">
        <v>812995</v>
      </c>
      <c r="B2766" s="263" t="s">
        <v>4672</v>
      </c>
      <c r="C2766" s="268" t="s">
        <v>89</v>
      </c>
      <c r="D2766" s="268" t="s">
        <v>1408</v>
      </c>
      <c r="E2766" s="268" t="s">
        <v>259</v>
      </c>
      <c r="F2766" s="270">
        <v>35259</v>
      </c>
      <c r="G2766" s="267" t="s">
        <v>617</v>
      </c>
      <c r="H2766" s="263" t="s">
        <v>562</v>
      </c>
      <c r="I2766" s="260" t="s">
        <v>711</v>
      </c>
    </row>
    <row r="2767" spans="1:9" ht="18.75">
      <c r="A2767" s="262">
        <v>812996</v>
      </c>
      <c r="B2767" s="263" t="s">
        <v>4673</v>
      </c>
      <c r="C2767" s="263" t="s">
        <v>182</v>
      </c>
      <c r="D2767" s="263" t="s">
        <v>409</v>
      </c>
      <c r="E2767" s="263" t="s">
        <v>259</v>
      </c>
      <c r="F2767" s="270">
        <v>36741</v>
      </c>
      <c r="G2767" s="263" t="s">
        <v>549</v>
      </c>
      <c r="H2767" s="263" t="s">
        <v>562</v>
      </c>
      <c r="I2767" s="260" t="s">
        <v>711</v>
      </c>
    </row>
    <row r="2768" spans="1:9" ht="18.75">
      <c r="A2768" s="269">
        <v>812997</v>
      </c>
      <c r="B2768" s="263" t="s">
        <v>4674</v>
      </c>
      <c r="C2768" s="269" t="s">
        <v>2292</v>
      </c>
      <c r="D2768" s="269" t="s">
        <v>376</v>
      </c>
      <c r="E2768" s="269" t="s">
        <v>259</v>
      </c>
      <c r="F2768" s="270">
        <v>36264</v>
      </c>
      <c r="G2768" s="267" t="s">
        <v>549</v>
      </c>
      <c r="H2768" s="263" t="s">
        <v>562</v>
      </c>
      <c r="I2768" s="260" t="s">
        <v>711</v>
      </c>
    </row>
    <row r="2769" spans="1:21" ht="18.75">
      <c r="A2769" s="263">
        <v>812998</v>
      </c>
      <c r="B2769" s="263" t="s">
        <v>4675</v>
      </c>
      <c r="C2769" s="271" t="s">
        <v>706</v>
      </c>
      <c r="D2769" s="271" t="s">
        <v>789</v>
      </c>
      <c r="E2769" s="263" t="s">
        <v>259</v>
      </c>
      <c r="F2769" s="270">
        <v>35431</v>
      </c>
      <c r="G2769" s="263" t="s">
        <v>573</v>
      </c>
      <c r="H2769" s="263" t="s">
        <v>562</v>
      </c>
      <c r="I2769" s="260" t="s">
        <v>711</v>
      </c>
    </row>
    <row r="2770" spans="1:21" ht="18.75">
      <c r="A2770" s="269">
        <v>812999</v>
      </c>
      <c r="B2770" s="263" t="s">
        <v>4676</v>
      </c>
      <c r="C2770" s="269" t="s">
        <v>2615</v>
      </c>
      <c r="D2770" s="269" t="s">
        <v>376</v>
      </c>
      <c r="E2770" s="269" t="s">
        <v>259</v>
      </c>
      <c r="F2770" s="270">
        <v>33659</v>
      </c>
      <c r="G2770" s="267" t="s">
        <v>549</v>
      </c>
      <c r="H2770" s="263" t="s">
        <v>562</v>
      </c>
      <c r="I2770" s="260" t="s">
        <v>711</v>
      </c>
    </row>
    <row r="2771" spans="1:21" ht="18.75">
      <c r="A2771" s="269">
        <v>813000</v>
      </c>
      <c r="B2771" s="263" t="s">
        <v>4677</v>
      </c>
      <c r="C2771" s="269" t="s">
        <v>204</v>
      </c>
      <c r="D2771" s="269" t="s">
        <v>463</v>
      </c>
      <c r="E2771" s="269" t="s">
        <v>259</v>
      </c>
      <c r="F2771" s="270">
        <v>36365</v>
      </c>
      <c r="G2771" s="267" t="s">
        <v>549</v>
      </c>
      <c r="H2771" s="263" t="s">
        <v>562</v>
      </c>
      <c r="I2771" s="260" t="s">
        <v>711</v>
      </c>
    </row>
    <row r="2772" spans="1:21" ht="18.75">
      <c r="A2772" s="269">
        <v>813001</v>
      </c>
      <c r="B2772" s="263" t="s">
        <v>4678</v>
      </c>
      <c r="C2772" s="269" t="s">
        <v>118</v>
      </c>
      <c r="D2772" s="269" t="s">
        <v>330</v>
      </c>
      <c r="E2772" s="269" t="s">
        <v>259</v>
      </c>
      <c r="F2772" s="270">
        <v>36170</v>
      </c>
      <c r="G2772" s="267" t="s">
        <v>5208</v>
      </c>
      <c r="H2772" s="263" t="s">
        <v>562</v>
      </c>
      <c r="I2772" s="260" t="s">
        <v>711</v>
      </c>
    </row>
    <row r="2773" spans="1:21" ht="18.75">
      <c r="A2773" s="262">
        <v>813002</v>
      </c>
      <c r="B2773" s="263" t="s">
        <v>1431</v>
      </c>
      <c r="C2773" s="263" t="s">
        <v>81</v>
      </c>
      <c r="D2773" s="263" t="s">
        <v>975</v>
      </c>
      <c r="E2773" s="263" t="s">
        <v>259</v>
      </c>
      <c r="F2773" s="270" t="s">
        <v>5959</v>
      </c>
      <c r="G2773" s="263" t="s">
        <v>5627</v>
      </c>
      <c r="H2773" s="263" t="s">
        <v>562</v>
      </c>
      <c r="I2773" s="260" t="s">
        <v>711</v>
      </c>
    </row>
    <row r="2774" spans="1:21" ht="18.75">
      <c r="A2774" s="263">
        <v>813003</v>
      </c>
      <c r="B2774" s="263" t="s">
        <v>3173</v>
      </c>
      <c r="C2774" s="268" t="s">
        <v>1481</v>
      </c>
      <c r="D2774" s="268" t="s">
        <v>350</v>
      </c>
      <c r="E2774" s="268" t="s">
        <v>259</v>
      </c>
      <c r="F2774" s="270">
        <v>36544</v>
      </c>
      <c r="G2774" s="266" t="s">
        <v>632</v>
      </c>
      <c r="H2774" s="263" t="s">
        <v>562</v>
      </c>
      <c r="I2774" s="260" t="s">
        <v>711</v>
      </c>
    </row>
    <row r="2775" spans="1:21" ht="18.75">
      <c r="A2775" s="262">
        <v>813004</v>
      </c>
      <c r="B2775" s="263" t="s">
        <v>3173</v>
      </c>
      <c r="C2775" s="263" t="s">
        <v>77</v>
      </c>
      <c r="D2775" s="263" t="s">
        <v>328</v>
      </c>
      <c r="E2775" s="263" t="s">
        <v>260</v>
      </c>
      <c r="F2775" s="270">
        <v>31959</v>
      </c>
      <c r="G2775" s="263" t="s">
        <v>549</v>
      </c>
      <c r="H2775" s="263" t="s">
        <v>562</v>
      </c>
      <c r="I2775" s="260" t="s">
        <v>711</v>
      </c>
    </row>
    <row r="2776" spans="1:21" ht="18.75">
      <c r="A2776" s="269">
        <v>813005</v>
      </c>
      <c r="B2776" s="263" t="s">
        <v>4679</v>
      </c>
      <c r="C2776" s="269" t="s">
        <v>783</v>
      </c>
      <c r="D2776" s="269" t="s">
        <v>360</v>
      </c>
      <c r="E2776" s="269" t="s">
        <v>259</v>
      </c>
      <c r="F2776" s="270">
        <v>36495</v>
      </c>
      <c r="G2776" s="267" t="s">
        <v>549</v>
      </c>
      <c r="H2776" s="263" t="s">
        <v>562</v>
      </c>
      <c r="I2776" s="260" t="s">
        <v>711</v>
      </c>
    </row>
    <row r="2777" spans="1:21" ht="18.75">
      <c r="A2777" s="263">
        <v>813006</v>
      </c>
      <c r="B2777" s="263" t="s">
        <v>4680</v>
      </c>
      <c r="C2777" s="268" t="s">
        <v>81</v>
      </c>
      <c r="D2777" s="268" t="s">
        <v>346</v>
      </c>
      <c r="E2777" s="268" t="s">
        <v>259</v>
      </c>
      <c r="F2777" s="270">
        <v>35823</v>
      </c>
      <c r="G2777" s="263" t="s">
        <v>549</v>
      </c>
      <c r="H2777" s="263" t="s">
        <v>562</v>
      </c>
      <c r="I2777" s="260" t="s">
        <v>711</v>
      </c>
    </row>
    <row r="2778" spans="1:21" ht="18.75">
      <c r="A2778" s="269">
        <v>813007</v>
      </c>
      <c r="B2778" s="263" t="s">
        <v>4680</v>
      </c>
      <c r="C2778" s="269" t="s">
        <v>2249</v>
      </c>
      <c r="D2778" s="269" t="s">
        <v>384</v>
      </c>
      <c r="E2778" s="269" t="s">
        <v>259</v>
      </c>
      <c r="F2778" s="270">
        <v>36234</v>
      </c>
      <c r="G2778" s="267" t="s">
        <v>5314</v>
      </c>
      <c r="H2778" s="263" t="s">
        <v>562</v>
      </c>
      <c r="I2778" s="260" t="s">
        <v>711</v>
      </c>
    </row>
    <row r="2779" spans="1:21" ht="18.75">
      <c r="A2779" s="263">
        <v>813008</v>
      </c>
      <c r="B2779" s="263" t="s">
        <v>151</v>
      </c>
      <c r="C2779" s="271" t="s">
        <v>82</v>
      </c>
      <c r="D2779" s="271" t="s">
        <v>1203</v>
      </c>
      <c r="E2779" s="263" t="s">
        <v>259</v>
      </c>
      <c r="F2779" s="270">
        <v>35636</v>
      </c>
      <c r="G2779" s="263" t="s">
        <v>5262</v>
      </c>
      <c r="H2779" s="263" t="s">
        <v>562</v>
      </c>
      <c r="I2779" s="260" t="s">
        <v>711</v>
      </c>
    </row>
    <row r="2780" spans="1:21" ht="18.75">
      <c r="A2780" s="269">
        <v>813009</v>
      </c>
      <c r="B2780" s="263" t="s">
        <v>4681</v>
      </c>
      <c r="C2780" s="269" t="s">
        <v>133</v>
      </c>
      <c r="D2780" s="269" t="s">
        <v>4682</v>
      </c>
      <c r="E2780" s="269" t="s">
        <v>259</v>
      </c>
      <c r="F2780" s="270">
        <v>33015</v>
      </c>
      <c r="G2780" s="267" t="s">
        <v>5262</v>
      </c>
      <c r="H2780" s="263" t="s">
        <v>562</v>
      </c>
      <c r="I2780" s="260" t="s">
        <v>711</v>
      </c>
      <c r="S2780" s="260">
        <v>735</v>
      </c>
      <c r="T2780" s="261">
        <v>43874</v>
      </c>
      <c r="U2780" s="260">
        <v>12000</v>
      </c>
    </row>
    <row r="2781" spans="1:21" ht="18.75">
      <c r="A2781" s="269">
        <v>813010</v>
      </c>
      <c r="B2781" s="263" t="s">
        <v>4683</v>
      </c>
      <c r="C2781" s="269" t="s">
        <v>146</v>
      </c>
      <c r="D2781" s="269" t="s">
        <v>404</v>
      </c>
      <c r="E2781" s="269" t="s">
        <v>259</v>
      </c>
      <c r="F2781" s="270">
        <v>35143</v>
      </c>
      <c r="G2781" s="267" t="s">
        <v>549</v>
      </c>
      <c r="H2781" s="263" t="s">
        <v>562</v>
      </c>
      <c r="I2781" s="260" t="s">
        <v>711</v>
      </c>
    </row>
    <row r="2782" spans="1:21" ht="18.75">
      <c r="A2782" s="269">
        <v>813011</v>
      </c>
      <c r="B2782" s="263" t="s">
        <v>4684</v>
      </c>
      <c r="C2782" s="269" t="s">
        <v>81</v>
      </c>
      <c r="D2782" s="269" t="s">
        <v>930</v>
      </c>
      <c r="E2782" s="269" t="s">
        <v>259</v>
      </c>
      <c r="F2782" s="270">
        <v>35431</v>
      </c>
      <c r="G2782" s="267" t="s">
        <v>5231</v>
      </c>
      <c r="H2782" s="263" t="s">
        <v>562</v>
      </c>
      <c r="I2782" s="260" t="s">
        <v>711</v>
      </c>
    </row>
    <row r="2783" spans="1:21" ht="18.75">
      <c r="A2783" s="269">
        <v>813012</v>
      </c>
      <c r="B2783" s="263" t="s">
        <v>4685</v>
      </c>
      <c r="C2783" s="269" t="s">
        <v>4686</v>
      </c>
      <c r="D2783" s="269" t="s">
        <v>465</v>
      </c>
      <c r="E2783" s="269" t="s">
        <v>259</v>
      </c>
      <c r="F2783" s="270">
        <v>36161</v>
      </c>
      <c r="G2783" s="267" t="s">
        <v>651</v>
      </c>
      <c r="H2783" s="263" t="s">
        <v>562</v>
      </c>
      <c r="I2783" s="260" t="s">
        <v>711</v>
      </c>
    </row>
    <row r="2784" spans="1:21" ht="18.75">
      <c r="A2784" s="262">
        <v>813013</v>
      </c>
      <c r="B2784" s="263" t="s">
        <v>4687</v>
      </c>
      <c r="C2784" s="263" t="s">
        <v>163</v>
      </c>
      <c r="D2784" s="263" t="s">
        <v>369</v>
      </c>
      <c r="E2784" s="263" t="s">
        <v>259</v>
      </c>
      <c r="F2784" s="270" t="s">
        <v>5960</v>
      </c>
      <c r="G2784" s="263" t="s">
        <v>549</v>
      </c>
      <c r="H2784" s="263" t="s">
        <v>562</v>
      </c>
      <c r="I2784" s="260" t="s">
        <v>711</v>
      </c>
    </row>
    <row r="2785" spans="1:9" ht="18.75">
      <c r="A2785" s="263">
        <v>813014</v>
      </c>
      <c r="B2785" s="263" t="s">
        <v>4688</v>
      </c>
      <c r="C2785" s="268" t="s">
        <v>834</v>
      </c>
      <c r="D2785" s="268" t="s">
        <v>1255</v>
      </c>
      <c r="E2785" s="268" t="s">
        <v>259</v>
      </c>
      <c r="F2785" s="270">
        <v>36409</v>
      </c>
      <c r="G2785" s="263" t="s">
        <v>613</v>
      </c>
      <c r="H2785" s="263" t="s">
        <v>562</v>
      </c>
      <c r="I2785" s="260" t="s">
        <v>711</v>
      </c>
    </row>
    <row r="2786" spans="1:9" ht="18.75">
      <c r="A2786" s="263">
        <v>813015</v>
      </c>
      <c r="B2786" s="263" t="s">
        <v>4689</v>
      </c>
      <c r="C2786" s="268" t="s">
        <v>156</v>
      </c>
      <c r="D2786" s="268" t="s">
        <v>774</v>
      </c>
      <c r="E2786" s="268" t="s">
        <v>259</v>
      </c>
      <c r="F2786" s="270">
        <v>35874</v>
      </c>
      <c r="G2786" s="267" t="s">
        <v>5268</v>
      </c>
      <c r="H2786" s="263" t="s">
        <v>562</v>
      </c>
      <c r="I2786" s="260" t="s">
        <v>711</v>
      </c>
    </row>
    <row r="2787" spans="1:9" ht="18.75">
      <c r="A2787" s="262">
        <v>813016</v>
      </c>
      <c r="B2787" s="263" t="s">
        <v>1457</v>
      </c>
      <c r="C2787" s="263" t="s">
        <v>118</v>
      </c>
      <c r="D2787" s="263" t="s">
        <v>870</v>
      </c>
      <c r="E2787" s="263" t="s">
        <v>259</v>
      </c>
      <c r="F2787" s="270">
        <v>35069</v>
      </c>
      <c r="G2787" s="263" t="s">
        <v>5961</v>
      </c>
      <c r="H2787" s="263" t="s">
        <v>562</v>
      </c>
      <c r="I2787" s="260" t="s">
        <v>711</v>
      </c>
    </row>
    <row r="2788" spans="1:9" ht="18.75">
      <c r="A2788" s="263">
        <v>813017</v>
      </c>
      <c r="B2788" s="263" t="s">
        <v>1457</v>
      </c>
      <c r="C2788" s="268" t="s">
        <v>81</v>
      </c>
      <c r="D2788" s="268" t="s">
        <v>4690</v>
      </c>
      <c r="E2788" s="268" t="s">
        <v>259</v>
      </c>
      <c r="F2788" s="270">
        <v>31782</v>
      </c>
      <c r="G2788" s="263" t="s">
        <v>5961</v>
      </c>
      <c r="H2788" s="263" t="s">
        <v>562</v>
      </c>
      <c r="I2788" s="260" t="s">
        <v>711</v>
      </c>
    </row>
    <row r="2789" spans="1:9" ht="18.75">
      <c r="A2789" s="269">
        <v>813018</v>
      </c>
      <c r="B2789" s="263" t="s">
        <v>4691</v>
      </c>
      <c r="C2789" s="269" t="s">
        <v>148</v>
      </c>
      <c r="D2789" s="269" t="s">
        <v>435</v>
      </c>
      <c r="E2789" s="269" t="s">
        <v>259</v>
      </c>
      <c r="F2789" s="270">
        <v>35956</v>
      </c>
      <c r="G2789" s="267" t="s">
        <v>559</v>
      </c>
      <c r="H2789" s="263" t="s">
        <v>562</v>
      </c>
      <c r="I2789" s="260" t="s">
        <v>711</v>
      </c>
    </row>
    <row r="2790" spans="1:9" ht="18.75">
      <c r="A2790" s="262">
        <v>813019</v>
      </c>
      <c r="B2790" s="263" t="s">
        <v>4692</v>
      </c>
      <c r="C2790" s="263" t="s">
        <v>537</v>
      </c>
      <c r="D2790" s="263" t="s">
        <v>336</v>
      </c>
      <c r="E2790" s="263" t="s">
        <v>259</v>
      </c>
      <c r="F2790" s="270">
        <v>36366</v>
      </c>
      <c r="G2790" s="263" t="s">
        <v>549</v>
      </c>
      <c r="H2790" s="263" t="s">
        <v>562</v>
      </c>
      <c r="I2790" s="260" t="s">
        <v>711</v>
      </c>
    </row>
    <row r="2791" spans="1:9" ht="18.75">
      <c r="A2791" s="262">
        <v>813020</v>
      </c>
      <c r="B2791" s="263" t="s">
        <v>4693</v>
      </c>
      <c r="C2791" s="263" t="s">
        <v>91</v>
      </c>
      <c r="D2791" s="263" t="s">
        <v>338</v>
      </c>
      <c r="E2791" s="263" t="s">
        <v>259</v>
      </c>
      <c r="F2791" s="270">
        <v>35431</v>
      </c>
      <c r="G2791" s="266" t="s">
        <v>5297</v>
      </c>
      <c r="H2791" s="263" t="s">
        <v>562</v>
      </c>
      <c r="I2791" s="260" t="s">
        <v>711</v>
      </c>
    </row>
    <row r="2792" spans="1:9" ht="18.75">
      <c r="A2792" s="262">
        <v>813021</v>
      </c>
      <c r="B2792" s="263" t="s">
        <v>4694</v>
      </c>
      <c r="C2792" s="263" t="s">
        <v>84</v>
      </c>
      <c r="D2792" s="263" t="s">
        <v>425</v>
      </c>
      <c r="E2792" s="263" t="s">
        <v>259</v>
      </c>
      <c r="F2792" s="270">
        <v>34831</v>
      </c>
      <c r="G2792" s="263" t="s">
        <v>549</v>
      </c>
      <c r="H2792" s="263" t="s">
        <v>562</v>
      </c>
      <c r="I2792" s="260" t="s">
        <v>711</v>
      </c>
    </row>
    <row r="2793" spans="1:9" ht="18.75">
      <c r="A2793" s="262">
        <v>813022</v>
      </c>
      <c r="B2793" s="263" t="s">
        <v>4695</v>
      </c>
      <c r="C2793" s="263" t="s">
        <v>77</v>
      </c>
      <c r="D2793" s="263" t="s">
        <v>330</v>
      </c>
      <c r="E2793" s="263" t="s">
        <v>259</v>
      </c>
      <c r="F2793" s="270">
        <v>31778</v>
      </c>
      <c r="G2793" s="266" t="s">
        <v>5962</v>
      </c>
      <c r="H2793" s="263" t="s">
        <v>562</v>
      </c>
      <c r="I2793" s="260" t="s">
        <v>711</v>
      </c>
    </row>
    <row r="2794" spans="1:9" ht="18.75">
      <c r="A2794" s="262">
        <v>813023</v>
      </c>
      <c r="B2794" s="263" t="s">
        <v>4696</v>
      </c>
      <c r="C2794" s="263" t="s">
        <v>83</v>
      </c>
      <c r="D2794" s="263" t="s">
        <v>333</v>
      </c>
      <c r="E2794" s="263" t="s">
        <v>259</v>
      </c>
      <c r="F2794" s="270">
        <v>35923</v>
      </c>
      <c r="G2794" s="263" t="s">
        <v>549</v>
      </c>
      <c r="H2794" s="263" t="s">
        <v>562</v>
      </c>
      <c r="I2794" s="260" t="s">
        <v>711</v>
      </c>
    </row>
    <row r="2795" spans="1:9" ht="18.75">
      <c r="A2795" s="263">
        <v>813024</v>
      </c>
      <c r="B2795" s="263" t="s">
        <v>4697</v>
      </c>
      <c r="C2795" s="268" t="s">
        <v>232</v>
      </c>
      <c r="D2795" s="268" t="s">
        <v>4244</v>
      </c>
      <c r="E2795" s="268" t="s">
        <v>259</v>
      </c>
      <c r="F2795" s="270">
        <v>36170</v>
      </c>
      <c r="G2795" s="266" t="s">
        <v>5274</v>
      </c>
      <c r="H2795" s="263" t="s">
        <v>562</v>
      </c>
      <c r="I2795" s="260" t="s">
        <v>711</v>
      </c>
    </row>
    <row r="2796" spans="1:9" ht="18.75">
      <c r="A2796" s="263">
        <v>813025</v>
      </c>
      <c r="B2796" s="263" t="s">
        <v>4698</v>
      </c>
      <c r="C2796" s="271" t="s">
        <v>146</v>
      </c>
      <c r="D2796" s="271" t="s">
        <v>424</v>
      </c>
      <c r="E2796" s="263" t="s">
        <v>259</v>
      </c>
      <c r="F2796" s="270">
        <v>36275</v>
      </c>
      <c r="G2796" s="263" t="s">
        <v>5222</v>
      </c>
      <c r="H2796" s="263" t="s">
        <v>562</v>
      </c>
      <c r="I2796" s="260" t="s">
        <v>711</v>
      </c>
    </row>
    <row r="2797" spans="1:9" ht="18.75">
      <c r="A2797" s="262">
        <v>813026</v>
      </c>
      <c r="B2797" s="263" t="s">
        <v>4699</v>
      </c>
      <c r="C2797" s="263" t="s">
        <v>142</v>
      </c>
      <c r="D2797" s="263" t="s">
        <v>4244</v>
      </c>
      <c r="E2797" s="263" t="s">
        <v>259</v>
      </c>
      <c r="F2797" s="270">
        <v>30057</v>
      </c>
      <c r="G2797" s="263" t="s">
        <v>628</v>
      </c>
      <c r="H2797" s="263" t="s">
        <v>562</v>
      </c>
      <c r="I2797" s="260" t="s">
        <v>711</v>
      </c>
    </row>
    <row r="2798" spans="1:9" ht="18.75">
      <c r="A2798" s="262">
        <v>813027</v>
      </c>
      <c r="B2798" s="263" t="s">
        <v>4700</v>
      </c>
      <c r="C2798" s="263" t="s">
        <v>129</v>
      </c>
      <c r="D2798" s="263" t="s">
        <v>336</v>
      </c>
      <c r="E2798" s="263" t="s">
        <v>259</v>
      </c>
      <c r="F2798" s="270">
        <v>36343</v>
      </c>
      <c r="G2798" s="267" t="s">
        <v>5309</v>
      </c>
      <c r="H2798" s="263" t="s">
        <v>562</v>
      </c>
      <c r="I2798" s="260" t="s">
        <v>711</v>
      </c>
    </row>
    <row r="2799" spans="1:9" ht="18.75">
      <c r="A2799" s="263">
        <v>813028</v>
      </c>
      <c r="B2799" s="263" t="s">
        <v>4701</v>
      </c>
      <c r="C2799" s="268" t="s">
        <v>140</v>
      </c>
      <c r="D2799" s="268" t="s">
        <v>384</v>
      </c>
      <c r="E2799" s="268" t="s">
        <v>259</v>
      </c>
      <c r="F2799" s="270">
        <v>35639</v>
      </c>
      <c r="G2799" s="263" t="s">
        <v>549</v>
      </c>
      <c r="H2799" s="263" t="s">
        <v>562</v>
      </c>
      <c r="I2799" s="260" t="s">
        <v>711</v>
      </c>
    </row>
    <row r="2800" spans="1:9" ht="18.75">
      <c r="A2800" s="263">
        <v>813030</v>
      </c>
      <c r="B2800" s="263" t="s">
        <v>4702</v>
      </c>
      <c r="C2800" s="268" t="s">
        <v>106</v>
      </c>
      <c r="D2800" s="268" t="s">
        <v>330</v>
      </c>
      <c r="E2800" s="268" t="s">
        <v>259</v>
      </c>
      <c r="F2800" s="270">
        <v>33834</v>
      </c>
      <c r="G2800" s="267">
        <v>0</v>
      </c>
      <c r="H2800" s="263" t="s">
        <v>562</v>
      </c>
      <c r="I2800" s="260" t="s">
        <v>711</v>
      </c>
    </row>
    <row r="2801" spans="1:9" ht="18.75">
      <c r="A2801" s="269">
        <v>813031</v>
      </c>
      <c r="B2801" s="263" t="s">
        <v>4703</v>
      </c>
      <c r="C2801" s="269" t="s">
        <v>99</v>
      </c>
      <c r="D2801" s="269" t="s">
        <v>367</v>
      </c>
      <c r="E2801" s="269" t="s">
        <v>259</v>
      </c>
      <c r="F2801" s="270">
        <v>36432</v>
      </c>
      <c r="G2801" s="267" t="s">
        <v>5426</v>
      </c>
      <c r="H2801" s="263" t="s">
        <v>562</v>
      </c>
      <c r="I2801" s="260" t="s">
        <v>711</v>
      </c>
    </row>
    <row r="2802" spans="1:9" ht="18.75">
      <c r="A2802" s="263">
        <v>813032</v>
      </c>
      <c r="B2802" s="263" t="s">
        <v>4704</v>
      </c>
      <c r="C2802" s="268" t="s">
        <v>144</v>
      </c>
      <c r="D2802" s="268" t="s">
        <v>378</v>
      </c>
      <c r="E2802" s="268" t="s">
        <v>259</v>
      </c>
      <c r="F2802" s="270">
        <v>34022</v>
      </c>
      <c r="G2802" s="263" t="s">
        <v>549</v>
      </c>
      <c r="H2802" s="263" t="s">
        <v>562</v>
      </c>
      <c r="I2802" s="260" t="s">
        <v>711</v>
      </c>
    </row>
    <row r="2803" spans="1:9" ht="18.75">
      <c r="A2803" s="262">
        <v>813033</v>
      </c>
      <c r="B2803" s="263" t="s">
        <v>4705</v>
      </c>
      <c r="C2803" s="263" t="s">
        <v>103</v>
      </c>
      <c r="D2803" s="263" t="s">
        <v>459</v>
      </c>
      <c r="E2803" s="263" t="s">
        <v>259</v>
      </c>
      <c r="F2803" s="270">
        <v>32269</v>
      </c>
      <c r="G2803" s="263" t="s">
        <v>549</v>
      </c>
      <c r="H2803" s="263" t="s">
        <v>562</v>
      </c>
      <c r="I2803" s="260" t="s">
        <v>711</v>
      </c>
    </row>
    <row r="2804" spans="1:9" ht="18.75">
      <c r="A2804" s="269">
        <v>813034</v>
      </c>
      <c r="B2804" s="263" t="s">
        <v>4706</v>
      </c>
      <c r="C2804" s="269" t="s">
        <v>156</v>
      </c>
      <c r="D2804" s="269" t="s">
        <v>4707</v>
      </c>
      <c r="E2804" s="269" t="s">
        <v>259</v>
      </c>
      <c r="F2804" s="270">
        <v>29221</v>
      </c>
      <c r="G2804" s="267" t="s">
        <v>549</v>
      </c>
      <c r="H2804" s="263" t="s">
        <v>562</v>
      </c>
      <c r="I2804" s="260" t="s">
        <v>711</v>
      </c>
    </row>
    <row r="2805" spans="1:9" ht="18.75">
      <c r="A2805" s="269">
        <v>813035</v>
      </c>
      <c r="B2805" s="263" t="s">
        <v>4708</v>
      </c>
      <c r="C2805" s="269" t="s">
        <v>94</v>
      </c>
      <c r="D2805" s="269" t="s">
        <v>336</v>
      </c>
      <c r="E2805" s="269" t="s">
        <v>259</v>
      </c>
      <c r="F2805" s="270" t="s">
        <v>5963</v>
      </c>
      <c r="G2805" s="267" t="s">
        <v>549</v>
      </c>
      <c r="H2805" s="263" t="s">
        <v>562</v>
      </c>
      <c r="I2805" s="260" t="s">
        <v>711</v>
      </c>
    </row>
    <row r="2806" spans="1:9" ht="18.75">
      <c r="A2806" s="262">
        <v>813036</v>
      </c>
      <c r="B2806" s="263" t="s">
        <v>4709</v>
      </c>
      <c r="C2806" s="263" t="s">
        <v>4710</v>
      </c>
      <c r="D2806" s="263" t="s">
        <v>345</v>
      </c>
      <c r="E2806" s="263" t="s">
        <v>259</v>
      </c>
      <c r="F2806" s="270">
        <v>35591</v>
      </c>
      <c r="G2806" s="263" t="s">
        <v>549</v>
      </c>
      <c r="H2806" s="263" t="s">
        <v>562</v>
      </c>
      <c r="I2806" s="260" t="s">
        <v>711</v>
      </c>
    </row>
    <row r="2807" spans="1:9" ht="18.75">
      <c r="A2807" s="269">
        <v>813037</v>
      </c>
      <c r="B2807" s="263" t="s">
        <v>4711</v>
      </c>
      <c r="C2807" s="269" t="s">
        <v>82</v>
      </c>
      <c r="D2807" s="269" t="s">
        <v>396</v>
      </c>
      <c r="E2807" s="269" t="s">
        <v>259</v>
      </c>
      <c r="F2807" s="270">
        <v>36270</v>
      </c>
      <c r="G2807" s="267" t="s">
        <v>5262</v>
      </c>
      <c r="H2807" s="263" t="s">
        <v>562</v>
      </c>
      <c r="I2807" s="260" t="s">
        <v>711</v>
      </c>
    </row>
    <row r="2808" spans="1:9" ht="18.75">
      <c r="A2808" s="262">
        <v>813038</v>
      </c>
      <c r="B2808" s="263" t="s">
        <v>4712</v>
      </c>
      <c r="C2808" s="263" t="s">
        <v>783</v>
      </c>
      <c r="D2808" s="263" t="s">
        <v>331</v>
      </c>
      <c r="E2808" s="263" t="s">
        <v>259</v>
      </c>
      <c r="F2808" s="270">
        <v>33512</v>
      </c>
      <c r="G2808" s="263" t="s">
        <v>5208</v>
      </c>
      <c r="H2808" s="263" t="s">
        <v>562</v>
      </c>
      <c r="I2808" s="260" t="s">
        <v>711</v>
      </c>
    </row>
    <row r="2809" spans="1:9" ht="18.75">
      <c r="A2809" s="269">
        <v>813039</v>
      </c>
      <c r="B2809" s="263" t="s">
        <v>4713</v>
      </c>
      <c r="C2809" s="269" t="s">
        <v>79</v>
      </c>
      <c r="D2809" s="269" t="s">
        <v>964</v>
      </c>
      <c r="E2809" s="269" t="s">
        <v>259</v>
      </c>
      <c r="F2809" s="270" t="s">
        <v>5964</v>
      </c>
      <c r="G2809" s="267" t="s">
        <v>661</v>
      </c>
      <c r="H2809" s="263" t="s">
        <v>562</v>
      </c>
      <c r="I2809" s="260" t="s">
        <v>711</v>
      </c>
    </row>
    <row r="2810" spans="1:9" ht="18.75">
      <c r="A2810" s="269">
        <v>813040</v>
      </c>
      <c r="B2810" s="263" t="s">
        <v>4714</v>
      </c>
      <c r="C2810" s="269" t="s">
        <v>1092</v>
      </c>
      <c r="D2810" s="269" t="s">
        <v>422</v>
      </c>
      <c r="E2810" s="269" t="s">
        <v>259</v>
      </c>
      <c r="F2810" s="270" t="s">
        <v>5965</v>
      </c>
      <c r="G2810" s="267" t="s">
        <v>549</v>
      </c>
      <c r="H2810" s="263" t="s">
        <v>562</v>
      </c>
      <c r="I2810" s="260" t="s">
        <v>711</v>
      </c>
    </row>
    <row r="2811" spans="1:9" ht="18.75">
      <c r="A2811" s="262">
        <v>813041</v>
      </c>
      <c r="B2811" s="263" t="s">
        <v>4715</v>
      </c>
      <c r="C2811" s="263" t="s">
        <v>1852</v>
      </c>
      <c r="D2811" s="263" t="s">
        <v>4716</v>
      </c>
      <c r="E2811" s="263" t="s">
        <v>259</v>
      </c>
      <c r="F2811" s="270">
        <v>36161</v>
      </c>
      <c r="G2811" s="263" t="s">
        <v>637</v>
      </c>
      <c r="H2811" s="263" t="s">
        <v>562</v>
      </c>
      <c r="I2811" s="260" t="s">
        <v>711</v>
      </c>
    </row>
    <row r="2812" spans="1:9" ht="18.75">
      <c r="A2812" s="262">
        <v>813042</v>
      </c>
      <c r="B2812" s="263" t="s">
        <v>4717</v>
      </c>
      <c r="C2812" s="263" t="s">
        <v>190</v>
      </c>
      <c r="D2812" s="263" t="s">
        <v>1041</v>
      </c>
      <c r="E2812" s="263" t="s">
        <v>259</v>
      </c>
      <c r="F2812" s="270">
        <v>35796</v>
      </c>
      <c r="G2812" s="263" t="s">
        <v>549</v>
      </c>
      <c r="H2812" s="263" t="s">
        <v>562</v>
      </c>
      <c r="I2812" s="260" t="s">
        <v>711</v>
      </c>
    </row>
    <row r="2813" spans="1:9" ht="18.75">
      <c r="A2813" s="262">
        <v>813043</v>
      </c>
      <c r="B2813" s="263" t="s">
        <v>4718</v>
      </c>
      <c r="C2813" s="263" t="s">
        <v>2073</v>
      </c>
      <c r="D2813" s="263" t="s">
        <v>4719</v>
      </c>
      <c r="E2813" s="263" t="s">
        <v>259</v>
      </c>
      <c r="F2813" s="270">
        <v>33604</v>
      </c>
      <c r="G2813" s="263" t="s">
        <v>560</v>
      </c>
      <c r="H2813" s="263" t="s">
        <v>562</v>
      </c>
      <c r="I2813" s="260" t="s">
        <v>711</v>
      </c>
    </row>
    <row r="2814" spans="1:9" ht="18.75">
      <c r="A2814" s="263">
        <v>813045</v>
      </c>
      <c r="B2814" s="263" t="s">
        <v>4720</v>
      </c>
      <c r="C2814" s="268" t="s">
        <v>4555</v>
      </c>
      <c r="D2814" s="268" t="s">
        <v>2861</v>
      </c>
      <c r="E2814" s="268" t="s">
        <v>259</v>
      </c>
      <c r="F2814" s="270">
        <v>35459</v>
      </c>
      <c r="G2814" s="267" t="s">
        <v>5432</v>
      </c>
      <c r="H2814" s="263" t="s">
        <v>562</v>
      </c>
      <c r="I2814" s="260" t="s">
        <v>711</v>
      </c>
    </row>
    <row r="2815" spans="1:9" ht="18.75">
      <c r="A2815" s="269">
        <v>813046</v>
      </c>
      <c r="B2815" s="263" t="s">
        <v>4721</v>
      </c>
      <c r="C2815" s="269" t="s">
        <v>483</v>
      </c>
      <c r="D2815" s="269" t="s">
        <v>1010</v>
      </c>
      <c r="E2815" s="269" t="s">
        <v>259</v>
      </c>
      <c r="F2815" s="270">
        <v>34459</v>
      </c>
      <c r="G2815" s="267" t="s">
        <v>5282</v>
      </c>
      <c r="H2815" s="263" t="s">
        <v>562</v>
      </c>
      <c r="I2815" s="260" t="s">
        <v>711</v>
      </c>
    </row>
    <row r="2816" spans="1:9" ht="18.75">
      <c r="A2816" s="263">
        <v>813047</v>
      </c>
      <c r="B2816" s="263" t="s">
        <v>4722</v>
      </c>
      <c r="C2816" s="271" t="s">
        <v>2761</v>
      </c>
      <c r="D2816" s="271" t="s">
        <v>356</v>
      </c>
      <c r="E2816" s="263" t="s">
        <v>259</v>
      </c>
      <c r="F2816" s="270">
        <v>29595</v>
      </c>
      <c r="G2816" s="263" t="s">
        <v>549</v>
      </c>
      <c r="H2816" s="263" t="s">
        <v>562</v>
      </c>
      <c r="I2816" s="260" t="s">
        <v>711</v>
      </c>
    </row>
    <row r="2817" spans="1:9" ht="18.75">
      <c r="A2817" s="263">
        <v>813048</v>
      </c>
      <c r="B2817" s="263" t="s">
        <v>4723</v>
      </c>
      <c r="C2817" s="271" t="s">
        <v>205</v>
      </c>
      <c r="D2817" s="271" t="s">
        <v>419</v>
      </c>
      <c r="E2817" s="263" t="s">
        <v>259</v>
      </c>
      <c r="F2817" s="270">
        <v>35431</v>
      </c>
      <c r="G2817" s="267" t="s">
        <v>549</v>
      </c>
      <c r="H2817" s="263" t="s">
        <v>562</v>
      </c>
      <c r="I2817" s="260" t="s">
        <v>711</v>
      </c>
    </row>
    <row r="2818" spans="1:9" ht="18.75">
      <c r="A2818" s="262">
        <v>813049</v>
      </c>
      <c r="B2818" s="263" t="s">
        <v>4724</v>
      </c>
      <c r="C2818" s="263" t="s">
        <v>2785</v>
      </c>
      <c r="D2818" s="263" t="s">
        <v>331</v>
      </c>
      <c r="E2818" s="263" t="s">
        <v>259</v>
      </c>
      <c r="F2818" s="270">
        <v>36162</v>
      </c>
      <c r="G2818" s="263" t="s">
        <v>549</v>
      </c>
      <c r="H2818" s="263" t="s">
        <v>562</v>
      </c>
      <c r="I2818" s="260" t="s">
        <v>711</v>
      </c>
    </row>
    <row r="2819" spans="1:9" ht="18.75">
      <c r="A2819" s="269">
        <v>813050</v>
      </c>
      <c r="B2819" s="263" t="s">
        <v>4725</v>
      </c>
      <c r="C2819" s="269" t="s">
        <v>2785</v>
      </c>
      <c r="D2819" s="269" t="s">
        <v>372</v>
      </c>
      <c r="E2819" s="269" t="s">
        <v>259</v>
      </c>
      <c r="F2819" s="270">
        <v>36423</v>
      </c>
      <c r="G2819" s="267" t="s">
        <v>549</v>
      </c>
      <c r="H2819" s="263" t="s">
        <v>562</v>
      </c>
      <c r="I2819" s="260" t="s">
        <v>711</v>
      </c>
    </row>
    <row r="2820" spans="1:9" ht="18.75">
      <c r="A2820" s="262">
        <v>813051</v>
      </c>
      <c r="B2820" s="263" t="s">
        <v>4726</v>
      </c>
      <c r="C2820" s="263" t="s">
        <v>91</v>
      </c>
      <c r="D2820" s="263" t="s">
        <v>4727</v>
      </c>
      <c r="E2820" s="263" t="s">
        <v>259</v>
      </c>
      <c r="F2820" s="270">
        <v>30901</v>
      </c>
      <c r="G2820" s="263" t="s">
        <v>549</v>
      </c>
      <c r="H2820" s="263" t="s">
        <v>562</v>
      </c>
      <c r="I2820" s="260" t="s">
        <v>711</v>
      </c>
    </row>
    <row r="2821" spans="1:9" ht="18.75">
      <c r="A2821" s="269">
        <v>813052</v>
      </c>
      <c r="B2821" s="263" t="s">
        <v>4728</v>
      </c>
      <c r="C2821" s="269" t="s">
        <v>79</v>
      </c>
      <c r="D2821" s="269" t="s">
        <v>402</v>
      </c>
      <c r="E2821" s="269" t="s">
        <v>259</v>
      </c>
      <c r="F2821" s="270">
        <v>36325</v>
      </c>
      <c r="G2821" s="267" t="s">
        <v>549</v>
      </c>
      <c r="H2821" s="263" t="s">
        <v>562</v>
      </c>
      <c r="I2821" s="260" t="s">
        <v>711</v>
      </c>
    </row>
    <row r="2822" spans="1:9" ht="18.75">
      <c r="A2822" s="263">
        <v>813053</v>
      </c>
      <c r="B2822" s="263" t="s">
        <v>4729</v>
      </c>
      <c r="C2822" s="268" t="s">
        <v>104</v>
      </c>
      <c r="D2822" s="268" t="s">
        <v>335</v>
      </c>
      <c r="E2822" s="268" t="s">
        <v>259</v>
      </c>
      <c r="F2822" s="270">
        <v>30982</v>
      </c>
      <c r="G2822" s="266" t="s">
        <v>646</v>
      </c>
      <c r="H2822" s="263" t="s">
        <v>562</v>
      </c>
      <c r="I2822" s="260" t="s">
        <v>711</v>
      </c>
    </row>
    <row r="2823" spans="1:9" ht="18.75">
      <c r="A2823" s="269">
        <v>813054</v>
      </c>
      <c r="B2823" s="263" t="s">
        <v>4730</v>
      </c>
      <c r="C2823" s="269" t="s">
        <v>106</v>
      </c>
      <c r="D2823" s="269" t="s">
        <v>390</v>
      </c>
      <c r="E2823" s="269" t="s">
        <v>259</v>
      </c>
      <c r="F2823" s="270">
        <v>35079</v>
      </c>
      <c r="G2823" s="267" t="s">
        <v>620</v>
      </c>
      <c r="H2823" s="263" t="s">
        <v>562</v>
      </c>
      <c r="I2823" s="260" t="s">
        <v>711</v>
      </c>
    </row>
    <row r="2824" spans="1:9" ht="18.75">
      <c r="A2824" s="262">
        <v>813055</v>
      </c>
      <c r="B2824" s="263" t="s">
        <v>4731</v>
      </c>
      <c r="C2824" s="263" t="s">
        <v>3695</v>
      </c>
      <c r="D2824" s="263" t="s">
        <v>378</v>
      </c>
      <c r="E2824" s="263" t="s">
        <v>259</v>
      </c>
      <c r="F2824" s="270">
        <v>34494</v>
      </c>
      <c r="G2824" s="263" t="s">
        <v>549</v>
      </c>
      <c r="H2824" s="263" t="s">
        <v>562</v>
      </c>
      <c r="I2824" s="260" t="s">
        <v>711</v>
      </c>
    </row>
    <row r="2825" spans="1:9" ht="18.75">
      <c r="A2825" s="262">
        <v>813056</v>
      </c>
      <c r="B2825" s="263" t="s">
        <v>4732</v>
      </c>
      <c r="C2825" s="263" t="s">
        <v>198</v>
      </c>
      <c r="D2825" s="263" t="s">
        <v>395</v>
      </c>
      <c r="E2825" s="263" t="s">
        <v>259</v>
      </c>
      <c r="F2825" s="270">
        <v>35437</v>
      </c>
      <c r="G2825" s="263" t="s">
        <v>613</v>
      </c>
      <c r="H2825" s="263" t="s">
        <v>562</v>
      </c>
      <c r="I2825" s="260" t="s">
        <v>711</v>
      </c>
    </row>
    <row r="2826" spans="1:9" ht="18.75">
      <c r="A2826" s="262">
        <v>813057</v>
      </c>
      <c r="B2826" s="263" t="s">
        <v>4733</v>
      </c>
      <c r="C2826" s="263" t="s">
        <v>213</v>
      </c>
      <c r="D2826" s="263" t="s">
        <v>332</v>
      </c>
      <c r="E2826" s="263" t="s">
        <v>259</v>
      </c>
      <c r="F2826" s="270">
        <v>36043</v>
      </c>
      <c r="G2826" s="263" t="s">
        <v>549</v>
      </c>
      <c r="H2826" s="263" t="s">
        <v>562</v>
      </c>
      <c r="I2826" s="260" t="s">
        <v>711</v>
      </c>
    </row>
    <row r="2827" spans="1:9" ht="18.75">
      <c r="A2827" s="263">
        <v>813058</v>
      </c>
      <c r="B2827" s="263" t="s">
        <v>4734</v>
      </c>
      <c r="C2827" s="268" t="s">
        <v>3695</v>
      </c>
      <c r="D2827" s="268" t="s">
        <v>476</v>
      </c>
      <c r="E2827" s="268" t="s">
        <v>259</v>
      </c>
      <c r="F2827" s="270">
        <v>36329</v>
      </c>
      <c r="G2827" s="263" t="s">
        <v>549</v>
      </c>
      <c r="H2827" s="263" t="s">
        <v>562</v>
      </c>
      <c r="I2827" s="260" t="s">
        <v>711</v>
      </c>
    </row>
    <row r="2828" spans="1:9" ht="18.75">
      <c r="A2828" s="262">
        <v>813059</v>
      </c>
      <c r="B2828" s="263" t="s">
        <v>4735</v>
      </c>
      <c r="C2828" s="263" t="s">
        <v>120</v>
      </c>
      <c r="D2828" s="263" t="s">
        <v>1354</v>
      </c>
      <c r="E2828" s="263" t="s">
        <v>259</v>
      </c>
      <c r="F2828" s="270">
        <v>36492</v>
      </c>
      <c r="G2828" s="263" t="s">
        <v>549</v>
      </c>
      <c r="H2828" s="263" t="s">
        <v>562</v>
      </c>
      <c r="I2828" s="260" t="s">
        <v>711</v>
      </c>
    </row>
    <row r="2829" spans="1:9" ht="18.75">
      <c r="A2829" s="262">
        <v>813060</v>
      </c>
      <c r="B2829" s="263" t="s">
        <v>4736</v>
      </c>
      <c r="C2829" s="263" t="s">
        <v>4737</v>
      </c>
      <c r="D2829" s="263" t="s">
        <v>1302</v>
      </c>
      <c r="E2829" s="263" t="s">
        <v>259</v>
      </c>
      <c r="F2829" s="270" t="s">
        <v>5966</v>
      </c>
      <c r="G2829" s="263" t="s">
        <v>5306</v>
      </c>
      <c r="H2829" s="263" t="s">
        <v>562</v>
      </c>
      <c r="I2829" s="260" t="s">
        <v>711</v>
      </c>
    </row>
    <row r="2830" spans="1:9" ht="18.75">
      <c r="A2830" s="263">
        <v>813061</v>
      </c>
      <c r="B2830" s="263" t="s">
        <v>4738</v>
      </c>
      <c r="C2830" s="271" t="s">
        <v>1537</v>
      </c>
      <c r="D2830" s="271" t="s">
        <v>1712</v>
      </c>
      <c r="E2830" s="263" t="s">
        <v>259</v>
      </c>
      <c r="F2830" s="270">
        <v>36300</v>
      </c>
      <c r="G2830" s="263" t="s">
        <v>549</v>
      </c>
      <c r="H2830" s="263" t="s">
        <v>562</v>
      </c>
      <c r="I2830" s="260" t="s">
        <v>711</v>
      </c>
    </row>
    <row r="2831" spans="1:9" ht="18.75">
      <c r="A2831" s="263">
        <v>813062</v>
      </c>
      <c r="B2831" s="263" t="s">
        <v>4739</v>
      </c>
      <c r="C2831" s="268" t="s">
        <v>118</v>
      </c>
      <c r="D2831" s="268" t="s">
        <v>4740</v>
      </c>
      <c r="E2831" s="268" t="s">
        <v>259</v>
      </c>
      <c r="F2831" s="270">
        <v>36202</v>
      </c>
      <c r="G2831" s="266" t="s">
        <v>632</v>
      </c>
      <c r="H2831" s="263" t="s">
        <v>562</v>
      </c>
      <c r="I2831" s="260" t="s">
        <v>711</v>
      </c>
    </row>
    <row r="2832" spans="1:9" ht="18.75">
      <c r="A2832" s="269">
        <v>813063</v>
      </c>
      <c r="B2832" s="263" t="s">
        <v>4741</v>
      </c>
      <c r="C2832" s="269" t="s">
        <v>163</v>
      </c>
      <c r="D2832" s="269" t="s">
        <v>4742</v>
      </c>
      <c r="E2832" s="269" t="s">
        <v>259</v>
      </c>
      <c r="F2832" s="270">
        <v>35486</v>
      </c>
      <c r="G2832" s="267" t="s">
        <v>5967</v>
      </c>
      <c r="H2832" s="263" t="s">
        <v>562</v>
      </c>
      <c r="I2832" s="260" t="s">
        <v>711</v>
      </c>
    </row>
    <row r="2833" spans="1:9" ht="18.75">
      <c r="A2833" s="263">
        <v>813064</v>
      </c>
      <c r="B2833" s="263" t="s">
        <v>4743</v>
      </c>
      <c r="C2833" s="268" t="s">
        <v>4744</v>
      </c>
      <c r="D2833" s="268" t="s">
        <v>418</v>
      </c>
      <c r="E2833" s="268" t="s">
        <v>259</v>
      </c>
      <c r="F2833" s="270">
        <v>35948</v>
      </c>
      <c r="G2833" s="266" t="s">
        <v>549</v>
      </c>
      <c r="H2833" s="263" t="s">
        <v>562</v>
      </c>
      <c r="I2833" s="260" t="s">
        <v>711</v>
      </c>
    </row>
    <row r="2834" spans="1:9" ht="18.75">
      <c r="A2834" s="269">
        <v>813065</v>
      </c>
      <c r="B2834" s="263" t="s">
        <v>4745</v>
      </c>
      <c r="C2834" s="269" t="s">
        <v>1135</v>
      </c>
      <c r="D2834" s="269" t="s">
        <v>369</v>
      </c>
      <c r="E2834" s="269" t="s">
        <v>259</v>
      </c>
      <c r="F2834" s="270">
        <v>35913</v>
      </c>
      <c r="G2834" s="267" t="s">
        <v>5306</v>
      </c>
      <c r="H2834" s="263" t="s">
        <v>562</v>
      </c>
      <c r="I2834" s="260" t="s">
        <v>711</v>
      </c>
    </row>
    <row r="2835" spans="1:9" ht="18.75">
      <c r="A2835" s="262">
        <v>813066</v>
      </c>
      <c r="B2835" s="263" t="s">
        <v>4746</v>
      </c>
      <c r="C2835" s="263" t="s">
        <v>4747</v>
      </c>
      <c r="D2835" s="263" t="s">
        <v>991</v>
      </c>
      <c r="E2835" s="263" t="s">
        <v>259</v>
      </c>
      <c r="F2835" s="270">
        <v>35092</v>
      </c>
      <c r="G2835" s="266" t="s">
        <v>549</v>
      </c>
      <c r="H2835" s="263" t="s">
        <v>562</v>
      </c>
      <c r="I2835" s="260" t="s">
        <v>711</v>
      </c>
    </row>
    <row r="2836" spans="1:9" ht="18.75">
      <c r="A2836" s="269">
        <v>813067</v>
      </c>
      <c r="B2836" s="263" t="s">
        <v>4748</v>
      </c>
      <c r="C2836" s="269" t="s">
        <v>140</v>
      </c>
      <c r="D2836" s="269" t="s">
        <v>379</v>
      </c>
      <c r="E2836" s="269" t="s">
        <v>259</v>
      </c>
      <c r="F2836" s="270">
        <v>36190</v>
      </c>
      <c r="G2836" s="267" t="s">
        <v>549</v>
      </c>
      <c r="H2836" s="263" t="s">
        <v>562</v>
      </c>
      <c r="I2836" s="260" t="s">
        <v>711</v>
      </c>
    </row>
    <row r="2837" spans="1:9" ht="18.75">
      <c r="A2837" s="262">
        <v>813068</v>
      </c>
      <c r="B2837" s="263" t="s">
        <v>4749</v>
      </c>
      <c r="C2837" s="263" t="s">
        <v>101</v>
      </c>
      <c r="D2837" s="263" t="s">
        <v>382</v>
      </c>
      <c r="E2837" s="263" t="s">
        <v>259</v>
      </c>
      <c r="F2837" s="270">
        <v>34575</v>
      </c>
      <c r="G2837" s="263" t="s">
        <v>549</v>
      </c>
      <c r="H2837" s="263" t="s">
        <v>562</v>
      </c>
      <c r="I2837" s="260" t="s">
        <v>711</v>
      </c>
    </row>
    <row r="2838" spans="1:9" ht="18.75">
      <c r="A2838" s="269">
        <v>813069</v>
      </c>
      <c r="B2838" s="263" t="s">
        <v>4750</v>
      </c>
      <c r="C2838" s="269" t="s">
        <v>79</v>
      </c>
      <c r="D2838" s="269" t="s">
        <v>1294</v>
      </c>
      <c r="E2838" s="269" t="s">
        <v>259</v>
      </c>
      <c r="F2838" s="270">
        <v>35334</v>
      </c>
      <c r="G2838" s="267" t="s">
        <v>549</v>
      </c>
      <c r="H2838" s="263" t="s">
        <v>562</v>
      </c>
      <c r="I2838" s="260" t="s">
        <v>711</v>
      </c>
    </row>
    <row r="2839" spans="1:9" ht="18.75">
      <c r="A2839" s="262">
        <v>813070</v>
      </c>
      <c r="B2839" s="263" t="s">
        <v>4751</v>
      </c>
      <c r="C2839" s="263" t="s">
        <v>129</v>
      </c>
      <c r="D2839" s="263" t="s">
        <v>474</v>
      </c>
      <c r="E2839" s="263" t="s">
        <v>259</v>
      </c>
      <c r="F2839" s="270">
        <v>28491</v>
      </c>
      <c r="G2839" s="263" t="s">
        <v>549</v>
      </c>
      <c r="H2839" s="263" t="s">
        <v>562</v>
      </c>
      <c r="I2839" s="260" t="s">
        <v>711</v>
      </c>
    </row>
    <row r="2840" spans="1:9" ht="18.75">
      <c r="A2840" s="262">
        <v>813071</v>
      </c>
      <c r="B2840" s="263" t="s">
        <v>4752</v>
      </c>
      <c r="C2840" s="263" t="s">
        <v>77</v>
      </c>
      <c r="D2840" s="263" t="s">
        <v>4753</v>
      </c>
      <c r="E2840" s="263" t="s">
        <v>259</v>
      </c>
      <c r="F2840" s="270">
        <v>37257</v>
      </c>
      <c r="G2840" s="263" t="s">
        <v>560</v>
      </c>
      <c r="H2840" s="263" t="s">
        <v>562</v>
      </c>
      <c r="I2840" s="260" t="s">
        <v>711</v>
      </c>
    </row>
    <row r="2841" spans="1:9" ht="18.75">
      <c r="A2841" s="269">
        <v>813072</v>
      </c>
      <c r="B2841" s="263" t="s">
        <v>4754</v>
      </c>
      <c r="C2841" s="269" t="s">
        <v>88</v>
      </c>
      <c r="D2841" s="269" t="s">
        <v>710</v>
      </c>
      <c r="E2841" s="269" t="s">
        <v>259</v>
      </c>
      <c r="F2841" s="270">
        <v>36180</v>
      </c>
      <c r="G2841" s="267" t="s">
        <v>549</v>
      </c>
      <c r="H2841" s="263" t="s">
        <v>562</v>
      </c>
      <c r="I2841" s="260" t="s">
        <v>711</v>
      </c>
    </row>
    <row r="2842" spans="1:9" ht="18.75">
      <c r="A2842" s="269">
        <v>813073</v>
      </c>
      <c r="B2842" s="263" t="s">
        <v>4755</v>
      </c>
      <c r="C2842" s="269" t="s">
        <v>4756</v>
      </c>
      <c r="D2842" s="269" t="s">
        <v>4757</v>
      </c>
      <c r="E2842" s="269" t="s">
        <v>259</v>
      </c>
      <c r="F2842" s="270">
        <v>32509</v>
      </c>
      <c r="G2842" s="267" t="s">
        <v>573</v>
      </c>
      <c r="H2842" s="263" t="s">
        <v>562</v>
      </c>
      <c r="I2842" s="260" t="s">
        <v>711</v>
      </c>
    </row>
    <row r="2843" spans="1:9" ht="18.75">
      <c r="A2843" s="263">
        <v>813074</v>
      </c>
      <c r="B2843" s="263" t="s">
        <v>4758</v>
      </c>
      <c r="C2843" s="268" t="s">
        <v>79</v>
      </c>
      <c r="D2843" s="268" t="s">
        <v>402</v>
      </c>
      <c r="E2843" s="268" t="s">
        <v>259</v>
      </c>
      <c r="F2843" s="270">
        <v>34335</v>
      </c>
      <c r="G2843" s="263" t="s">
        <v>5220</v>
      </c>
      <c r="H2843" s="263" t="s">
        <v>562</v>
      </c>
      <c r="I2843" s="260" t="s">
        <v>711</v>
      </c>
    </row>
    <row r="2844" spans="1:9" ht="18.75">
      <c r="A2844" s="263">
        <v>813075</v>
      </c>
      <c r="B2844" s="263" t="s">
        <v>4759</v>
      </c>
      <c r="C2844" s="268" t="s">
        <v>118</v>
      </c>
      <c r="D2844" s="266" t="s">
        <v>385</v>
      </c>
      <c r="E2844" s="268" t="s">
        <v>259</v>
      </c>
      <c r="F2844" s="270">
        <v>35796</v>
      </c>
      <c r="G2844" s="266" t="s">
        <v>5278</v>
      </c>
      <c r="H2844" s="263" t="s">
        <v>562</v>
      </c>
      <c r="I2844" s="260" t="s">
        <v>711</v>
      </c>
    </row>
    <row r="2845" spans="1:9" ht="18.75">
      <c r="A2845" s="262">
        <v>813076</v>
      </c>
      <c r="B2845" s="263" t="s">
        <v>4760</v>
      </c>
      <c r="C2845" s="263" t="s">
        <v>79</v>
      </c>
      <c r="D2845" s="263" t="s">
        <v>375</v>
      </c>
      <c r="E2845" s="263" t="s">
        <v>259</v>
      </c>
      <c r="F2845" s="270">
        <v>31937</v>
      </c>
      <c r="G2845" s="267" t="s">
        <v>549</v>
      </c>
      <c r="H2845" s="263" t="s">
        <v>562</v>
      </c>
      <c r="I2845" s="260" t="s">
        <v>711</v>
      </c>
    </row>
    <row r="2846" spans="1:9" ht="18.75">
      <c r="A2846" s="263">
        <v>813077</v>
      </c>
      <c r="B2846" s="263" t="s">
        <v>4761</v>
      </c>
      <c r="C2846" s="268" t="s">
        <v>4762</v>
      </c>
      <c r="D2846" s="268" t="s">
        <v>366</v>
      </c>
      <c r="E2846" s="268" t="s">
        <v>259</v>
      </c>
      <c r="F2846" s="270">
        <v>36501</v>
      </c>
      <c r="G2846" s="266" t="s">
        <v>5784</v>
      </c>
      <c r="H2846" s="263" t="s">
        <v>562</v>
      </c>
      <c r="I2846" s="260" t="s">
        <v>711</v>
      </c>
    </row>
    <row r="2847" spans="1:9" ht="18.75">
      <c r="A2847" s="269">
        <v>813078</v>
      </c>
      <c r="B2847" s="263" t="s">
        <v>4763</v>
      </c>
      <c r="C2847" s="269" t="s">
        <v>79</v>
      </c>
      <c r="D2847" s="269" t="s">
        <v>343</v>
      </c>
      <c r="E2847" s="269" t="s">
        <v>259</v>
      </c>
      <c r="F2847" s="270">
        <v>35623</v>
      </c>
      <c r="G2847" s="267" t="s">
        <v>5238</v>
      </c>
      <c r="H2847" s="263" t="s">
        <v>562</v>
      </c>
      <c r="I2847" s="260" t="s">
        <v>711</v>
      </c>
    </row>
    <row r="2848" spans="1:9" ht="18.75">
      <c r="A2848" s="269">
        <v>813079</v>
      </c>
      <c r="B2848" s="263" t="s">
        <v>4764</v>
      </c>
      <c r="C2848" s="269" t="s">
        <v>126</v>
      </c>
      <c r="D2848" s="269" t="s">
        <v>418</v>
      </c>
      <c r="E2848" s="269" t="s">
        <v>259</v>
      </c>
      <c r="F2848" s="270">
        <v>29068</v>
      </c>
      <c r="G2848" s="267" t="s">
        <v>5414</v>
      </c>
      <c r="H2848" s="263" t="s">
        <v>562</v>
      </c>
      <c r="I2848" s="260" t="s">
        <v>711</v>
      </c>
    </row>
    <row r="2849" spans="1:20" ht="18.75">
      <c r="A2849" s="262">
        <v>813080</v>
      </c>
      <c r="B2849" s="263" t="s">
        <v>4765</v>
      </c>
      <c r="C2849" s="263" t="s">
        <v>232</v>
      </c>
      <c r="D2849" s="263" t="s">
        <v>1083</v>
      </c>
      <c r="E2849" s="263" t="s">
        <v>259</v>
      </c>
      <c r="F2849" s="270">
        <v>35501</v>
      </c>
      <c r="G2849" s="263" t="s">
        <v>559</v>
      </c>
      <c r="H2849" s="263" t="s">
        <v>562</v>
      </c>
      <c r="I2849" s="260" t="s">
        <v>711</v>
      </c>
    </row>
    <row r="2850" spans="1:20" ht="18.75">
      <c r="A2850" s="269">
        <v>813081</v>
      </c>
      <c r="B2850" s="263" t="s">
        <v>4766</v>
      </c>
      <c r="C2850" s="269" t="s">
        <v>143</v>
      </c>
      <c r="D2850" s="269" t="s">
        <v>338</v>
      </c>
      <c r="E2850" s="269" t="s">
        <v>259</v>
      </c>
      <c r="F2850" s="270">
        <v>33239</v>
      </c>
      <c r="G2850" s="267" t="s">
        <v>5588</v>
      </c>
      <c r="H2850" s="263" t="s">
        <v>562</v>
      </c>
      <c r="I2850" s="260" t="s">
        <v>711</v>
      </c>
    </row>
    <row r="2851" spans="1:20" ht="18.75">
      <c r="A2851" s="269">
        <v>813082</v>
      </c>
      <c r="B2851" s="263" t="s">
        <v>4767</v>
      </c>
      <c r="C2851" s="269" t="s">
        <v>1808</v>
      </c>
      <c r="D2851" s="269" t="s">
        <v>4768</v>
      </c>
      <c r="E2851" s="269" t="s">
        <v>259</v>
      </c>
      <c r="F2851" s="270">
        <v>35094</v>
      </c>
      <c r="G2851" s="267" t="s">
        <v>5695</v>
      </c>
      <c r="H2851" s="263" t="s">
        <v>562</v>
      </c>
      <c r="I2851" s="260" t="s">
        <v>711</v>
      </c>
    </row>
    <row r="2852" spans="1:20" ht="18.75">
      <c r="A2852" s="262">
        <v>813083</v>
      </c>
      <c r="B2852" s="263" t="s">
        <v>4769</v>
      </c>
      <c r="C2852" s="263" t="s">
        <v>122</v>
      </c>
      <c r="D2852" s="263" t="s">
        <v>405</v>
      </c>
      <c r="E2852" s="263" t="s">
        <v>259</v>
      </c>
      <c r="F2852" s="270">
        <v>36433</v>
      </c>
      <c r="G2852" s="263" t="s">
        <v>549</v>
      </c>
      <c r="H2852" s="263" t="s">
        <v>562</v>
      </c>
      <c r="I2852" s="260" t="s">
        <v>711</v>
      </c>
    </row>
    <row r="2853" spans="1:20" ht="18.75">
      <c r="A2853" s="262">
        <v>813084</v>
      </c>
      <c r="B2853" s="263" t="s">
        <v>4770</v>
      </c>
      <c r="C2853" s="263" t="s">
        <v>4771</v>
      </c>
      <c r="D2853" s="263" t="s">
        <v>333</v>
      </c>
      <c r="E2853" s="263" t="s">
        <v>259</v>
      </c>
      <c r="F2853" s="270">
        <v>35592</v>
      </c>
      <c r="G2853" s="263" t="s">
        <v>569</v>
      </c>
      <c r="H2853" s="263" t="s">
        <v>562</v>
      </c>
      <c r="I2853" s="260" t="s">
        <v>711</v>
      </c>
      <c r="S2853" s="260">
        <v>639</v>
      </c>
      <c r="T2853" s="261">
        <v>43866</v>
      </c>
    </row>
    <row r="2854" spans="1:20" ht="18.75">
      <c r="A2854" s="269">
        <v>813085</v>
      </c>
      <c r="B2854" s="263" t="s">
        <v>4772</v>
      </c>
      <c r="C2854" s="269" t="s">
        <v>3930</v>
      </c>
      <c r="D2854" s="269" t="s">
        <v>4773</v>
      </c>
      <c r="E2854" s="269" t="s">
        <v>260</v>
      </c>
      <c r="F2854" s="270">
        <v>32832</v>
      </c>
      <c r="G2854" s="267" t="s">
        <v>549</v>
      </c>
      <c r="H2854" s="263" t="s">
        <v>562</v>
      </c>
      <c r="I2854" s="260" t="s">
        <v>711</v>
      </c>
    </row>
    <row r="2855" spans="1:20" ht="18.75">
      <c r="A2855" s="263">
        <v>813086</v>
      </c>
      <c r="B2855" s="263" t="s">
        <v>4774</v>
      </c>
      <c r="C2855" s="268" t="s">
        <v>1457</v>
      </c>
      <c r="D2855" s="266" t="s">
        <v>4775</v>
      </c>
      <c r="E2855" s="268" t="s">
        <v>260</v>
      </c>
      <c r="F2855" s="270">
        <v>35832</v>
      </c>
      <c r="G2855" s="263" t="s">
        <v>549</v>
      </c>
      <c r="H2855" s="263" t="s">
        <v>562</v>
      </c>
      <c r="I2855" s="260" t="s">
        <v>711</v>
      </c>
    </row>
    <row r="2856" spans="1:20" ht="18.75">
      <c r="A2856" s="262">
        <v>813087</v>
      </c>
      <c r="B2856" s="263" t="s">
        <v>4776</v>
      </c>
      <c r="C2856" s="263" t="s">
        <v>84</v>
      </c>
      <c r="D2856" s="263" t="s">
        <v>337</v>
      </c>
      <c r="E2856" s="263" t="s">
        <v>260</v>
      </c>
      <c r="F2856" s="270" t="s">
        <v>5968</v>
      </c>
      <c r="G2856" s="263" t="s">
        <v>637</v>
      </c>
      <c r="H2856" s="263" t="s">
        <v>562</v>
      </c>
      <c r="I2856" s="260" t="s">
        <v>711</v>
      </c>
    </row>
    <row r="2857" spans="1:20" ht="37.5">
      <c r="A2857" s="262">
        <v>813088</v>
      </c>
      <c r="B2857" s="263" t="s">
        <v>4777</v>
      </c>
      <c r="C2857" s="263" t="s">
        <v>79</v>
      </c>
      <c r="D2857" s="263" t="s">
        <v>381</v>
      </c>
      <c r="E2857" s="263" t="s">
        <v>260</v>
      </c>
      <c r="F2857" s="270">
        <v>36357</v>
      </c>
      <c r="G2857" s="263" t="s">
        <v>549</v>
      </c>
      <c r="H2857" s="268" t="s">
        <v>673</v>
      </c>
      <c r="I2857" s="260" t="s">
        <v>711</v>
      </c>
    </row>
    <row r="2858" spans="1:20" ht="18.75">
      <c r="A2858" s="263">
        <v>813089</v>
      </c>
      <c r="B2858" s="263" t="s">
        <v>4778</v>
      </c>
      <c r="C2858" s="271" t="s">
        <v>153</v>
      </c>
      <c r="D2858" s="271" t="s">
        <v>1381</v>
      </c>
      <c r="E2858" s="263" t="s">
        <v>260</v>
      </c>
      <c r="F2858" s="270">
        <v>35688</v>
      </c>
      <c r="G2858" s="263" t="s">
        <v>5262</v>
      </c>
      <c r="H2858" s="263" t="s">
        <v>562</v>
      </c>
      <c r="I2858" s="260" t="s">
        <v>711</v>
      </c>
    </row>
    <row r="2859" spans="1:20" ht="18.75">
      <c r="A2859" s="263">
        <v>813090</v>
      </c>
      <c r="B2859" s="263" t="s">
        <v>4779</v>
      </c>
      <c r="C2859" s="268" t="s">
        <v>106</v>
      </c>
      <c r="D2859" s="268" t="s">
        <v>374</v>
      </c>
      <c r="E2859" s="268" t="s">
        <v>260</v>
      </c>
      <c r="F2859" s="270">
        <v>35797</v>
      </c>
      <c r="G2859" s="263" t="s">
        <v>636</v>
      </c>
      <c r="H2859" s="263" t="s">
        <v>562</v>
      </c>
      <c r="I2859" s="260" t="s">
        <v>711</v>
      </c>
    </row>
    <row r="2860" spans="1:20" ht="18.75">
      <c r="A2860" s="263">
        <v>813091</v>
      </c>
      <c r="B2860" s="263" t="s">
        <v>4780</v>
      </c>
      <c r="C2860" s="268" t="s">
        <v>1303</v>
      </c>
      <c r="D2860" s="268" t="s">
        <v>2485</v>
      </c>
      <c r="E2860" s="268" t="s">
        <v>260</v>
      </c>
      <c r="F2860" s="270">
        <v>34711</v>
      </c>
      <c r="G2860" s="266" t="s">
        <v>5238</v>
      </c>
      <c r="H2860" s="263" t="s">
        <v>562</v>
      </c>
      <c r="I2860" s="260" t="s">
        <v>711</v>
      </c>
    </row>
    <row r="2861" spans="1:20" ht="18.75">
      <c r="A2861" s="262">
        <v>813092</v>
      </c>
      <c r="B2861" s="263" t="s">
        <v>4781</v>
      </c>
      <c r="C2861" s="263" t="s">
        <v>1106</v>
      </c>
      <c r="D2861" s="263" t="s">
        <v>1846</v>
      </c>
      <c r="E2861" s="263" t="s">
        <v>260</v>
      </c>
      <c r="F2861" s="270">
        <v>36423</v>
      </c>
      <c r="G2861" s="263" t="s">
        <v>549</v>
      </c>
      <c r="H2861" s="263" t="s">
        <v>562</v>
      </c>
      <c r="I2861" s="260" t="s">
        <v>711</v>
      </c>
    </row>
    <row r="2862" spans="1:20" ht="18.75">
      <c r="A2862" s="262">
        <v>813093</v>
      </c>
      <c r="B2862" s="263" t="s">
        <v>4782</v>
      </c>
      <c r="C2862" s="263" t="s">
        <v>4783</v>
      </c>
      <c r="D2862" s="263" t="s">
        <v>344</v>
      </c>
      <c r="E2862" s="263" t="s">
        <v>260</v>
      </c>
      <c r="F2862" s="270" t="s">
        <v>5969</v>
      </c>
      <c r="G2862" s="263" t="s">
        <v>549</v>
      </c>
      <c r="H2862" s="263" t="s">
        <v>562</v>
      </c>
      <c r="I2862" s="260" t="s">
        <v>711</v>
      </c>
    </row>
    <row r="2863" spans="1:20" ht="18.75">
      <c r="A2863" s="262">
        <v>813094</v>
      </c>
      <c r="B2863" s="263" t="s">
        <v>4784</v>
      </c>
      <c r="C2863" s="263" t="s">
        <v>117</v>
      </c>
      <c r="D2863" s="263" t="s">
        <v>457</v>
      </c>
      <c r="E2863" s="263" t="s">
        <v>259</v>
      </c>
      <c r="F2863" s="270">
        <v>33970</v>
      </c>
      <c r="G2863" s="263" t="s">
        <v>549</v>
      </c>
      <c r="H2863" s="263" t="s">
        <v>562</v>
      </c>
      <c r="I2863" s="260" t="s">
        <v>711</v>
      </c>
    </row>
    <row r="2864" spans="1:20" ht="18.75">
      <c r="A2864" s="263">
        <v>813095</v>
      </c>
      <c r="B2864" s="263" t="s">
        <v>4785</v>
      </c>
      <c r="C2864" s="271" t="s">
        <v>1143</v>
      </c>
      <c r="D2864" s="271" t="s">
        <v>1527</v>
      </c>
      <c r="E2864" s="263" t="s">
        <v>259</v>
      </c>
      <c r="F2864" s="270">
        <v>34700</v>
      </c>
      <c r="G2864" s="263" t="s">
        <v>5970</v>
      </c>
      <c r="H2864" s="263" t="s">
        <v>562</v>
      </c>
      <c r="I2864" s="260" t="s">
        <v>711</v>
      </c>
    </row>
    <row r="2865" spans="1:9" ht="18.75">
      <c r="A2865" s="269">
        <v>813096</v>
      </c>
      <c r="B2865" s="263" t="s">
        <v>4786</v>
      </c>
      <c r="C2865" s="269" t="s">
        <v>1407</v>
      </c>
      <c r="D2865" s="269" t="s">
        <v>1144</v>
      </c>
      <c r="E2865" s="269" t="s">
        <v>259</v>
      </c>
      <c r="F2865" s="270">
        <v>29051</v>
      </c>
      <c r="G2865" s="267" t="s">
        <v>549</v>
      </c>
      <c r="H2865" s="263" t="s">
        <v>562</v>
      </c>
      <c r="I2865" s="260" t="s">
        <v>711</v>
      </c>
    </row>
    <row r="2866" spans="1:9" ht="18.75">
      <c r="A2866" s="263">
        <v>813097</v>
      </c>
      <c r="B2866" s="263" t="s">
        <v>4787</v>
      </c>
      <c r="C2866" s="268" t="s">
        <v>4788</v>
      </c>
      <c r="D2866" s="268" t="s">
        <v>369</v>
      </c>
      <c r="E2866" s="268" t="s">
        <v>259</v>
      </c>
      <c r="F2866" s="270">
        <v>35796</v>
      </c>
      <c r="G2866" s="263">
        <v>0</v>
      </c>
      <c r="H2866" s="263" t="s">
        <v>562</v>
      </c>
      <c r="I2866" s="260" t="s">
        <v>711</v>
      </c>
    </row>
    <row r="2867" spans="1:9" ht="37.5">
      <c r="A2867" s="263">
        <v>813098</v>
      </c>
      <c r="B2867" s="263" t="s">
        <v>4789</v>
      </c>
      <c r="C2867" s="268" t="s">
        <v>79</v>
      </c>
      <c r="D2867" s="266" t="s">
        <v>505</v>
      </c>
      <c r="E2867" s="268" t="s">
        <v>260</v>
      </c>
      <c r="F2867" s="270">
        <v>34345</v>
      </c>
      <c r="G2867" s="266" t="s">
        <v>549</v>
      </c>
      <c r="H2867" s="268" t="s">
        <v>673</v>
      </c>
      <c r="I2867" s="260" t="s">
        <v>711</v>
      </c>
    </row>
    <row r="2868" spans="1:9" ht="18.75">
      <c r="A2868" s="262">
        <v>813099</v>
      </c>
      <c r="B2868" s="263" t="s">
        <v>4790</v>
      </c>
      <c r="C2868" s="263" t="s">
        <v>1683</v>
      </c>
      <c r="D2868" s="263" t="s">
        <v>4791</v>
      </c>
      <c r="E2868" s="263" t="s">
        <v>260</v>
      </c>
      <c r="F2868" s="270">
        <v>36343</v>
      </c>
      <c r="G2868" s="266" t="s">
        <v>569</v>
      </c>
      <c r="H2868" s="263" t="s">
        <v>562</v>
      </c>
      <c r="I2868" s="260" t="s">
        <v>711</v>
      </c>
    </row>
    <row r="2869" spans="1:9" ht="18.75">
      <c r="A2869" s="263">
        <v>813100</v>
      </c>
      <c r="B2869" s="263" t="s">
        <v>4792</v>
      </c>
      <c r="C2869" s="268" t="s">
        <v>1316</v>
      </c>
      <c r="D2869" s="268" t="s">
        <v>991</v>
      </c>
      <c r="E2869" s="268" t="s">
        <v>260</v>
      </c>
      <c r="F2869" s="270">
        <v>35889</v>
      </c>
      <c r="G2869" s="267" t="s">
        <v>549</v>
      </c>
      <c r="H2869" s="263" t="s">
        <v>562</v>
      </c>
      <c r="I2869" s="260" t="s">
        <v>711</v>
      </c>
    </row>
    <row r="2870" spans="1:9" ht="37.5">
      <c r="A2870" s="269">
        <v>813101</v>
      </c>
      <c r="B2870" s="263" t="s">
        <v>4793</v>
      </c>
      <c r="C2870" s="269" t="s">
        <v>104</v>
      </c>
      <c r="D2870" s="269" t="s">
        <v>339</v>
      </c>
      <c r="E2870" s="269" t="s">
        <v>260</v>
      </c>
      <c r="F2870" s="270">
        <v>34429</v>
      </c>
      <c r="G2870" s="267" t="s">
        <v>549</v>
      </c>
      <c r="H2870" s="268" t="s">
        <v>673</v>
      </c>
      <c r="I2870" s="260" t="s">
        <v>711</v>
      </c>
    </row>
    <row r="2871" spans="1:9" ht="18.75">
      <c r="A2871" s="263">
        <v>813102</v>
      </c>
      <c r="B2871" s="263" t="s">
        <v>4794</v>
      </c>
      <c r="C2871" s="271" t="s">
        <v>4795</v>
      </c>
      <c r="D2871" s="271" t="s">
        <v>703</v>
      </c>
      <c r="E2871" s="263" t="s">
        <v>260</v>
      </c>
      <c r="F2871" s="270">
        <v>31258</v>
      </c>
      <c r="G2871" s="263" t="s">
        <v>549</v>
      </c>
      <c r="H2871" s="263" t="s">
        <v>562</v>
      </c>
      <c r="I2871" s="260" t="s">
        <v>711</v>
      </c>
    </row>
    <row r="2872" spans="1:9" ht="18.75">
      <c r="A2872" s="263">
        <v>813103</v>
      </c>
      <c r="B2872" s="263" t="s">
        <v>4796</v>
      </c>
      <c r="C2872" s="268" t="s">
        <v>155</v>
      </c>
      <c r="D2872" s="268" t="s">
        <v>400</v>
      </c>
      <c r="E2872" s="268" t="s">
        <v>260</v>
      </c>
      <c r="F2872" s="270">
        <v>34732</v>
      </c>
      <c r="G2872" s="266" t="s">
        <v>549</v>
      </c>
      <c r="H2872" s="263" t="s">
        <v>562</v>
      </c>
      <c r="I2872" s="260" t="s">
        <v>711</v>
      </c>
    </row>
    <row r="2873" spans="1:9" ht="18.75">
      <c r="A2873" s="263">
        <v>813104</v>
      </c>
      <c r="B2873" s="263" t="s">
        <v>4797</v>
      </c>
      <c r="C2873" s="268" t="s">
        <v>79</v>
      </c>
      <c r="D2873" s="268" t="s">
        <v>338</v>
      </c>
      <c r="E2873" s="268" t="s">
        <v>260</v>
      </c>
      <c r="F2873" s="270">
        <v>35069</v>
      </c>
      <c r="G2873" s="266" t="s">
        <v>560</v>
      </c>
      <c r="H2873" s="263" t="s">
        <v>562</v>
      </c>
      <c r="I2873" s="260" t="s">
        <v>711</v>
      </c>
    </row>
    <row r="2874" spans="1:9" ht="37.5">
      <c r="A2874" s="262">
        <v>813105</v>
      </c>
      <c r="B2874" s="263" t="s">
        <v>4798</v>
      </c>
      <c r="C2874" s="263" t="s">
        <v>4799</v>
      </c>
      <c r="D2874" s="263" t="s">
        <v>462</v>
      </c>
      <c r="E2874" s="263" t="s">
        <v>260</v>
      </c>
      <c r="F2874" s="270">
        <v>34268</v>
      </c>
      <c r="G2874" s="263" t="s">
        <v>549</v>
      </c>
      <c r="H2874" s="268" t="s">
        <v>673</v>
      </c>
      <c r="I2874" s="260" t="s">
        <v>711</v>
      </c>
    </row>
    <row r="2875" spans="1:9" ht="18.75">
      <c r="A2875" s="262">
        <v>813106</v>
      </c>
      <c r="B2875" s="263" t="s">
        <v>4800</v>
      </c>
      <c r="C2875" s="263" t="s">
        <v>145</v>
      </c>
      <c r="D2875" s="263" t="s">
        <v>366</v>
      </c>
      <c r="E2875" s="263" t="s">
        <v>260</v>
      </c>
      <c r="F2875" s="270">
        <v>34339</v>
      </c>
      <c r="G2875" s="263" t="s">
        <v>549</v>
      </c>
      <c r="H2875" s="263" t="s">
        <v>562</v>
      </c>
      <c r="I2875" s="260" t="s">
        <v>711</v>
      </c>
    </row>
    <row r="2876" spans="1:9" ht="18.75">
      <c r="A2876" s="263">
        <v>813107</v>
      </c>
      <c r="B2876" s="263" t="s">
        <v>4801</v>
      </c>
      <c r="C2876" s="268" t="s">
        <v>4802</v>
      </c>
      <c r="D2876" s="268" t="s">
        <v>4803</v>
      </c>
      <c r="E2876" s="268" t="s">
        <v>260</v>
      </c>
      <c r="F2876" s="270">
        <v>36161</v>
      </c>
      <c r="G2876" s="266" t="s">
        <v>5325</v>
      </c>
      <c r="H2876" s="263" t="s">
        <v>562</v>
      </c>
      <c r="I2876" s="260" t="s">
        <v>711</v>
      </c>
    </row>
    <row r="2877" spans="1:9" ht="18.75">
      <c r="A2877" s="269">
        <v>813108</v>
      </c>
      <c r="B2877" s="263" t="s">
        <v>4804</v>
      </c>
      <c r="C2877" s="269" t="s">
        <v>162</v>
      </c>
      <c r="D2877" s="269" t="s">
        <v>352</v>
      </c>
      <c r="E2877" s="269" t="s">
        <v>260</v>
      </c>
      <c r="F2877" s="270">
        <v>36377</v>
      </c>
      <c r="G2877" s="267" t="s">
        <v>633</v>
      </c>
      <c r="H2877" s="263" t="s">
        <v>562</v>
      </c>
      <c r="I2877" s="260" t="s">
        <v>711</v>
      </c>
    </row>
    <row r="2878" spans="1:9" ht="18.75">
      <c r="A2878" s="262">
        <v>813109</v>
      </c>
      <c r="B2878" s="263" t="s">
        <v>4805</v>
      </c>
      <c r="C2878" s="263" t="s">
        <v>186</v>
      </c>
      <c r="D2878" s="263" t="s">
        <v>601</v>
      </c>
      <c r="E2878" s="263" t="s">
        <v>260</v>
      </c>
      <c r="F2878" s="270">
        <v>32498</v>
      </c>
      <c r="G2878" s="263" t="s">
        <v>615</v>
      </c>
      <c r="H2878" s="263" t="s">
        <v>562</v>
      </c>
      <c r="I2878" s="260" t="s">
        <v>711</v>
      </c>
    </row>
    <row r="2879" spans="1:9" ht="18.75">
      <c r="A2879" s="263">
        <v>813110</v>
      </c>
      <c r="B2879" s="263" t="s">
        <v>4806</v>
      </c>
      <c r="C2879" s="268" t="s">
        <v>4807</v>
      </c>
      <c r="D2879" s="268" t="s">
        <v>422</v>
      </c>
      <c r="E2879" s="268" t="s">
        <v>259</v>
      </c>
      <c r="F2879" s="270">
        <v>30352</v>
      </c>
      <c r="G2879" s="267" t="s">
        <v>549</v>
      </c>
      <c r="H2879" s="263" t="s">
        <v>562</v>
      </c>
      <c r="I2879" s="260" t="s">
        <v>711</v>
      </c>
    </row>
    <row r="2880" spans="1:9" ht="18.75">
      <c r="A2880" s="263">
        <v>813111</v>
      </c>
      <c r="B2880" s="263" t="s">
        <v>4808</v>
      </c>
      <c r="C2880" s="271" t="s">
        <v>1049</v>
      </c>
      <c r="D2880" s="271" t="s">
        <v>4809</v>
      </c>
      <c r="E2880" s="263" t="s">
        <v>259</v>
      </c>
      <c r="F2880" s="270">
        <v>33613</v>
      </c>
      <c r="G2880" s="263" t="s">
        <v>560</v>
      </c>
      <c r="H2880" s="263" t="s">
        <v>562</v>
      </c>
      <c r="I2880" s="260" t="s">
        <v>711</v>
      </c>
    </row>
    <row r="2881" spans="1:9" ht="18.75">
      <c r="A2881" s="263">
        <v>813112</v>
      </c>
      <c r="B2881" s="263" t="s">
        <v>4810</v>
      </c>
      <c r="C2881" s="268" t="s">
        <v>920</v>
      </c>
      <c r="D2881" s="268" t="s">
        <v>1203</v>
      </c>
      <c r="E2881" s="268" t="s">
        <v>259</v>
      </c>
      <c r="F2881" s="270">
        <v>36353</v>
      </c>
      <c r="G2881" s="266" t="s">
        <v>5337</v>
      </c>
      <c r="H2881" s="263" t="s">
        <v>562</v>
      </c>
      <c r="I2881" s="260" t="s">
        <v>711</v>
      </c>
    </row>
    <row r="2882" spans="1:9" ht="18.75">
      <c r="A2882" s="262">
        <v>813113</v>
      </c>
      <c r="B2882" s="263" t="s">
        <v>4811</v>
      </c>
      <c r="C2882" s="263" t="s">
        <v>81</v>
      </c>
      <c r="D2882" s="263" t="s">
        <v>747</v>
      </c>
      <c r="E2882" s="263" t="s">
        <v>259</v>
      </c>
      <c r="F2882" s="270">
        <v>30853</v>
      </c>
      <c r="G2882" s="266" t="s">
        <v>5971</v>
      </c>
      <c r="H2882" s="263" t="s">
        <v>562</v>
      </c>
      <c r="I2882" s="260" t="s">
        <v>711</v>
      </c>
    </row>
    <row r="2883" spans="1:9" ht="18.75">
      <c r="A2883" s="262">
        <v>813114</v>
      </c>
      <c r="B2883" s="263" t="s">
        <v>4812</v>
      </c>
      <c r="C2883" s="263" t="s">
        <v>1159</v>
      </c>
      <c r="D2883" s="263" t="s">
        <v>351</v>
      </c>
      <c r="E2883" s="263" t="s">
        <v>259</v>
      </c>
      <c r="F2883" s="270">
        <v>36175</v>
      </c>
      <c r="G2883" s="263" t="s">
        <v>5972</v>
      </c>
      <c r="H2883" s="263" t="s">
        <v>562</v>
      </c>
      <c r="I2883" s="260" t="s">
        <v>711</v>
      </c>
    </row>
    <row r="2884" spans="1:9" ht="18.75">
      <c r="A2884" s="263">
        <v>813115</v>
      </c>
      <c r="B2884" s="263" t="s">
        <v>4813</v>
      </c>
      <c r="C2884" s="268" t="s">
        <v>126</v>
      </c>
      <c r="D2884" s="266" t="s">
        <v>342</v>
      </c>
      <c r="E2884" s="268" t="s">
        <v>259</v>
      </c>
      <c r="F2884" s="270">
        <v>28632</v>
      </c>
      <c r="G2884" s="266" t="s">
        <v>5668</v>
      </c>
      <c r="H2884" s="263" t="s">
        <v>562</v>
      </c>
      <c r="I2884" s="260" t="s">
        <v>711</v>
      </c>
    </row>
    <row r="2885" spans="1:9" ht="18.75">
      <c r="A2885" s="262">
        <v>813116</v>
      </c>
      <c r="B2885" s="263" t="s">
        <v>4814</v>
      </c>
      <c r="C2885" s="263" t="s">
        <v>513</v>
      </c>
      <c r="D2885" s="263" t="s">
        <v>589</v>
      </c>
      <c r="E2885" s="263" t="s">
        <v>259</v>
      </c>
      <c r="F2885" s="270">
        <v>36161</v>
      </c>
      <c r="G2885" s="263" t="s">
        <v>650</v>
      </c>
      <c r="H2885" s="263" t="s">
        <v>562</v>
      </c>
      <c r="I2885" s="260" t="s">
        <v>711</v>
      </c>
    </row>
    <row r="2886" spans="1:9" ht="18.75">
      <c r="A2886" s="262">
        <v>813117</v>
      </c>
      <c r="B2886" s="263" t="s">
        <v>4815</v>
      </c>
      <c r="C2886" s="263" t="s">
        <v>104</v>
      </c>
      <c r="D2886" s="263" t="s">
        <v>4816</v>
      </c>
      <c r="E2886" s="263" t="s">
        <v>259</v>
      </c>
      <c r="F2886" s="270">
        <v>36008</v>
      </c>
      <c r="G2886" s="263" t="s">
        <v>5262</v>
      </c>
      <c r="H2886" s="263" t="s">
        <v>562</v>
      </c>
      <c r="I2886" s="260" t="s">
        <v>711</v>
      </c>
    </row>
    <row r="2887" spans="1:9" ht="18.75">
      <c r="A2887" s="263">
        <v>813118</v>
      </c>
      <c r="B2887" s="263" t="s">
        <v>4817</v>
      </c>
      <c r="C2887" s="268" t="s">
        <v>802</v>
      </c>
      <c r="D2887" s="268" t="s">
        <v>3083</v>
      </c>
      <c r="E2887" s="268" t="s">
        <v>259</v>
      </c>
      <c r="F2887" s="270">
        <v>35711</v>
      </c>
      <c r="G2887" s="263" t="s">
        <v>549</v>
      </c>
      <c r="H2887" s="263" t="s">
        <v>562</v>
      </c>
      <c r="I2887" s="260" t="s">
        <v>711</v>
      </c>
    </row>
    <row r="2888" spans="1:9" ht="18.75">
      <c r="A2888" s="262">
        <v>813119</v>
      </c>
      <c r="B2888" s="263" t="s">
        <v>4818</v>
      </c>
      <c r="C2888" s="263" t="s">
        <v>85</v>
      </c>
      <c r="D2888" s="263" t="s">
        <v>1167</v>
      </c>
      <c r="E2888" s="263" t="s">
        <v>259</v>
      </c>
      <c r="F2888" s="270">
        <v>36275</v>
      </c>
      <c r="G2888" s="263" t="s">
        <v>637</v>
      </c>
      <c r="H2888" s="263" t="s">
        <v>562</v>
      </c>
      <c r="I2888" s="260" t="s">
        <v>711</v>
      </c>
    </row>
    <row r="2889" spans="1:9" ht="18.75">
      <c r="A2889" s="262">
        <v>813120</v>
      </c>
      <c r="B2889" s="263" t="s">
        <v>4819</v>
      </c>
      <c r="C2889" s="263" t="s">
        <v>79</v>
      </c>
      <c r="D2889" s="263" t="s">
        <v>359</v>
      </c>
      <c r="E2889" s="263" t="s">
        <v>260</v>
      </c>
      <c r="F2889" s="270">
        <v>32417</v>
      </c>
      <c r="G2889" s="263" t="s">
        <v>571</v>
      </c>
      <c r="H2889" s="263" t="s">
        <v>562</v>
      </c>
      <c r="I2889" s="260" t="s">
        <v>711</v>
      </c>
    </row>
    <row r="2890" spans="1:9" ht="18.75">
      <c r="A2890" s="269">
        <v>813121</v>
      </c>
      <c r="B2890" s="263" t="s">
        <v>4820</v>
      </c>
      <c r="C2890" s="269" t="s">
        <v>157</v>
      </c>
      <c r="D2890" s="269" t="s">
        <v>336</v>
      </c>
      <c r="E2890" s="269" t="s">
        <v>259</v>
      </c>
      <c r="F2890" s="270">
        <v>32068</v>
      </c>
      <c r="G2890" s="267" t="s">
        <v>661</v>
      </c>
      <c r="H2890" s="263" t="s">
        <v>562</v>
      </c>
      <c r="I2890" s="260" t="s">
        <v>711</v>
      </c>
    </row>
    <row r="2891" spans="1:9" ht="18.75">
      <c r="A2891" s="263">
        <v>813122</v>
      </c>
      <c r="B2891" s="263" t="s">
        <v>4821</v>
      </c>
      <c r="C2891" s="268" t="s">
        <v>117</v>
      </c>
      <c r="D2891" s="268" t="s">
        <v>331</v>
      </c>
      <c r="E2891" s="268" t="s">
        <v>259</v>
      </c>
      <c r="F2891" s="270">
        <v>35434</v>
      </c>
      <c r="G2891" s="267" t="s">
        <v>549</v>
      </c>
      <c r="H2891" s="263" t="s">
        <v>562</v>
      </c>
      <c r="I2891" s="260" t="s">
        <v>711</v>
      </c>
    </row>
    <row r="2892" spans="1:9" ht="18.75">
      <c r="A2892" s="269">
        <v>813123</v>
      </c>
      <c r="B2892" s="263" t="s">
        <v>4822</v>
      </c>
      <c r="C2892" s="269" t="s">
        <v>110</v>
      </c>
      <c r="D2892" s="269" t="s">
        <v>786</v>
      </c>
      <c r="E2892" s="269" t="s">
        <v>259</v>
      </c>
      <c r="F2892" s="270">
        <v>34826</v>
      </c>
      <c r="G2892" s="267" t="s">
        <v>549</v>
      </c>
      <c r="H2892" s="263" t="s">
        <v>562</v>
      </c>
      <c r="I2892" s="260" t="s">
        <v>711</v>
      </c>
    </row>
    <row r="2893" spans="1:9" ht="18.75">
      <c r="A2893" s="262">
        <v>813124</v>
      </c>
      <c r="B2893" s="263" t="s">
        <v>4823</v>
      </c>
      <c r="C2893" s="263" t="s">
        <v>1420</v>
      </c>
      <c r="D2893" s="263" t="s">
        <v>1421</v>
      </c>
      <c r="E2893" s="263" t="s">
        <v>259</v>
      </c>
      <c r="F2893" s="270" t="s">
        <v>5973</v>
      </c>
      <c r="G2893" s="263" t="s">
        <v>5222</v>
      </c>
      <c r="H2893" s="263" t="s">
        <v>562</v>
      </c>
      <c r="I2893" s="260" t="s">
        <v>711</v>
      </c>
    </row>
    <row r="2894" spans="1:9">
      <c r="A2894" s="260">
        <v>813125</v>
      </c>
      <c r="B2894" s="260" t="s">
        <v>4824</v>
      </c>
      <c r="C2894" s="260" t="s">
        <v>83</v>
      </c>
      <c r="D2894" s="260" t="s">
        <v>6038</v>
      </c>
      <c r="I2894" s="260" t="s">
        <v>711</v>
      </c>
    </row>
    <row r="2895" spans="1:9" ht="18.75">
      <c r="A2895" s="262">
        <v>813127</v>
      </c>
      <c r="B2895" s="263" t="s">
        <v>4825</v>
      </c>
      <c r="C2895" s="263" t="s">
        <v>79</v>
      </c>
      <c r="D2895" s="263" t="s">
        <v>4826</v>
      </c>
      <c r="E2895" s="263" t="s">
        <v>259</v>
      </c>
      <c r="F2895" s="270">
        <v>36526</v>
      </c>
      <c r="G2895" s="263" t="s">
        <v>573</v>
      </c>
      <c r="H2895" s="263" t="s">
        <v>562</v>
      </c>
      <c r="I2895" s="260" t="s">
        <v>711</v>
      </c>
    </row>
    <row r="2896" spans="1:9" ht="18.75">
      <c r="A2896" s="269">
        <v>813128</v>
      </c>
      <c r="B2896" s="263" t="s">
        <v>4827</v>
      </c>
      <c r="C2896" s="269" t="s">
        <v>4632</v>
      </c>
      <c r="D2896" s="269" t="s">
        <v>1637</v>
      </c>
      <c r="E2896" s="269" t="s">
        <v>259</v>
      </c>
      <c r="F2896" s="270">
        <v>27576</v>
      </c>
      <c r="G2896" s="267" t="s">
        <v>5472</v>
      </c>
      <c r="H2896" s="263" t="s">
        <v>562</v>
      </c>
      <c r="I2896" s="260" t="s">
        <v>711</v>
      </c>
    </row>
    <row r="2897" spans="1:9" ht="18.75">
      <c r="A2897" s="262">
        <v>813129</v>
      </c>
      <c r="B2897" s="263" t="s">
        <v>4828</v>
      </c>
      <c r="C2897" s="263" t="s">
        <v>1003</v>
      </c>
      <c r="D2897" s="263" t="s">
        <v>350</v>
      </c>
      <c r="E2897" s="263" t="s">
        <v>259</v>
      </c>
      <c r="F2897" s="270">
        <v>36269</v>
      </c>
      <c r="G2897" s="266" t="s">
        <v>5207</v>
      </c>
      <c r="H2897" s="263" t="s">
        <v>562</v>
      </c>
      <c r="I2897" s="260" t="s">
        <v>711</v>
      </c>
    </row>
    <row r="2898" spans="1:9" ht="18.75">
      <c r="A2898" s="263">
        <v>813130</v>
      </c>
      <c r="B2898" s="263" t="s">
        <v>4829</v>
      </c>
      <c r="C2898" s="271" t="s">
        <v>744</v>
      </c>
      <c r="D2898" s="271" t="s">
        <v>1241</v>
      </c>
      <c r="E2898" s="263" t="s">
        <v>259</v>
      </c>
      <c r="F2898" s="270">
        <v>32083</v>
      </c>
      <c r="G2898" s="263" t="s">
        <v>549</v>
      </c>
      <c r="H2898" s="263" t="s">
        <v>562</v>
      </c>
      <c r="I2898" s="260" t="s">
        <v>711</v>
      </c>
    </row>
    <row r="2899" spans="1:9" ht="18.75">
      <c r="A2899" s="263">
        <v>813131</v>
      </c>
      <c r="B2899" s="263" t="s">
        <v>4830</v>
      </c>
      <c r="C2899" s="268" t="s">
        <v>4831</v>
      </c>
      <c r="D2899" s="268" t="s">
        <v>1472</v>
      </c>
      <c r="E2899" s="268" t="s">
        <v>260</v>
      </c>
      <c r="F2899" s="270">
        <v>31839</v>
      </c>
      <c r="G2899" s="263" t="s">
        <v>5860</v>
      </c>
      <c r="H2899" s="263" t="s">
        <v>562</v>
      </c>
      <c r="I2899" s="260" t="s">
        <v>711</v>
      </c>
    </row>
    <row r="2900" spans="1:9" ht="18.75">
      <c r="A2900" s="269">
        <v>813132</v>
      </c>
      <c r="B2900" s="263" t="s">
        <v>4832</v>
      </c>
      <c r="C2900" s="269" t="s">
        <v>1358</v>
      </c>
      <c r="D2900" s="269" t="s">
        <v>389</v>
      </c>
      <c r="E2900" s="269" t="s">
        <v>260</v>
      </c>
      <c r="F2900" s="270">
        <v>36412</v>
      </c>
      <c r="G2900" s="267" t="s">
        <v>624</v>
      </c>
      <c r="H2900" s="263" t="s">
        <v>562</v>
      </c>
      <c r="I2900" s="260" t="s">
        <v>711</v>
      </c>
    </row>
    <row r="2901" spans="1:9" ht="18.75">
      <c r="A2901" s="269">
        <v>813133</v>
      </c>
      <c r="B2901" s="263" t="s">
        <v>4833</v>
      </c>
      <c r="C2901" s="269" t="s">
        <v>84</v>
      </c>
      <c r="D2901" s="269" t="s">
        <v>4834</v>
      </c>
      <c r="E2901" s="269" t="s">
        <v>260</v>
      </c>
      <c r="F2901" s="270">
        <v>33972</v>
      </c>
      <c r="G2901" s="267" t="s">
        <v>5345</v>
      </c>
      <c r="H2901" s="263" t="s">
        <v>562</v>
      </c>
      <c r="I2901" s="260" t="s">
        <v>711</v>
      </c>
    </row>
    <row r="2902" spans="1:9" ht="18.75">
      <c r="A2902" s="269">
        <v>813134</v>
      </c>
      <c r="B2902" s="263" t="s">
        <v>4835</v>
      </c>
      <c r="C2902" s="269" t="s">
        <v>2301</v>
      </c>
      <c r="D2902" s="269" t="s">
        <v>4836</v>
      </c>
      <c r="E2902" s="269" t="s">
        <v>260</v>
      </c>
      <c r="F2902" s="270">
        <v>36224</v>
      </c>
      <c r="G2902" s="267" t="s">
        <v>549</v>
      </c>
      <c r="H2902" s="263" t="s">
        <v>562</v>
      </c>
      <c r="I2902" s="260" t="s">
        <v>711</v>
      </c>
    </row>
    <row r="2903" spans="1:9" ht="18.75">
      <c r="A2903" s="262">
        <v>813135</v>
      </c>
      <c r="B2903" s="263" t="s">
        <v>4837</v>
      </c>
      <c r="C2903" s="263" t="s">
        <v>77</v>
      </c>
      <c r="D2903" s="263" t="s">
        <v>373</v>
      </c>
      <c r="E2903" s="263" t="s">
        <v>259</v>
      </c>
      <c r="F2903" s="270">
        <v>32996</v>
      </c>
      <c r="G2903" s="263" t="s">
        <v>659</v>
      </c>
      <c r="H2903" s="263" t="s">
        <v>562</v>
      </c>
      <c r="I2903" s="260" t="s">
        <v>711</v>
      </c>
    </row>
    <row r="2904" spans="1:9" ht="18.75">
      <c r="A2904" s="269">
        <v>813136</v>
      </c>
      <c r="B2904" s="263" t="s">
        <v>4838</v>
      </c>
      <c r="C2904" s="269" t="s">
        <v>167</v>
      </c>
      <c r="D2904" s="269" t="s">
        <v>343</v>
      </c>
      <c r="E2904" s="269" t="s">
        <v>259</v>
      </c>
      <c r="F2904" s="270" t="s">
        <v>5974</v>
      </c>
      <c r="G2904" s="267" t="s">
        <v>549</v>
      </c>
      <c r="H2904" s="263" t="s">
        <v>562</v>
      </c>
      <c r="I2904" s="260" t="s">
        <v>711</v>
      </c>
    </row>
    <row r="2905" spans="1:9" ht="18.75">
      <c r="A2905" s="263">
        <v>813137</v>
      </c>
      <c r="B2905" s="263" t="s">
        <v>4839</v>
      </c>
      <c r="C2905" s="268" t="s">
        <v>114</v>
      </c>
      <c r="D2905" s="266" t="s">
        <v>1560</v>
      </c>
      <c r="E2905" s="268" t="s">
        <v>259</v>
      </c>
      <c r="F2905" s="270">
        <v>32575</v>
      </c>
      <c r="G2905" s="266" t="s">
        <v>5975</v>
      </c>
      <c r="H2905" s="263" t="s">
        <v>562</v>
      </c>
      <c r="I2905" s="260" t="s">
        <v>711</v>
      </c>
    </row>
    <row r="2906" spans="1:9" ht="18.75">
      <c r="A2906" s="263">
        <v>813138</v>
      </c>
      <c r="B2906" s="263" t="s">
        <v>4840</v>
      </c>
      <c r="C2906" s="271" t="s">
        <v>112</v>
      </c>
      <c r="D2906" s="271" t="s">
        <v>2612</v>
      </c>
      <c r="E2906" s="263" t="s">
        <v>260</v>
      </c>
      <c r="F2906" s="270">
        <v>34066</v>
      </c>
      <c r="G2906" s="263" t="s">
        <v>549</v>
      </c>
      <c r="H2906" s="263" t="s">
        <v>562</v>
      </c>
      <c r="I2906" s="260" t="s">
        <v>711</v>
      </c>
    </row>
    <row r="2907" spans="1:9" ht="18.75">
      <c r="A2907" s="269">
        <v>813139</v>
      </c>
      <c r="B2907" s="263" t="s">
        <v>4841</v>
      </c>
      <c r="C2907" s="269" t="s">
        <v>4379</v>
      </c>
      <c r="D2907" s="269" t="s">
        <v>4842</v>
      </c>
      <c r="E2907" s="269" t="s">
        <v>260</v>
      </c>
      <c r="F2907" s="270">
        <v>34465</v>
      </c>
      <c r="G2907" s="267" t="s">
        <v>560</v>
      </c>
      <c r="H2907" s="263" t="s">
        <v>562</v>
      </c>
      <c r="I2907" s="260" t="s">
        <v>711</v>
      </c>
    </row>
    <row r="2908" spans="1:9" ht="18.75">
      <c r="A2908" s="262">
        <v>813140</v>
      </c>
      <c r="B2908" s="263" t="s">
        <v>4843</v>
      </c>
      <c r="C2908" s="263" t="s">
        <v>118</v>
      </c>
      <c r="D2908" s="263" t="s">
        <v>333</v>
      </c>
      <c r="E2908" s="263" t="s">
        <v>260</v>
      </c>
      <c r="F2908" s="270">
        <v>36526</v>
      </c>
      <c r="G2908" s="263" t="s">
        <v>549</v>
      </c>
      <c r="H2908" s="263" t="s">
        <v>562</v>
      </c>
      <c r="I2908" s="260" t="s">
        <v>711</v>
      </c>
    </row>
    <row r="2909" spans="1:9" ht="18.75">
      <c r="A2909" s="262">
        <v>813141</v>
      </c>
      <c r="B2909" s="263" t="s">
        <v>4844</v>
      </c>
      <c r="C2909" s="263" t="s">
        <v>1253</v>
      </c>
      <c r="D2909" s="263" t="s">
        <v>498</v>
      </c>
      <c r="E2909" s="263" t="s">
        <v>260</v>
      </c>
      <c r="F2909" s="270">
        <v>33071</v>
      </c>
      <c r="G2909" s="263" t="s">
        <v>661</v>
      </c>
      <c r="H2909" s="263" t="s">
        <v>562</v>
      </c>
      <c r="I2909" s="260" t="s">
        <v>711</v>
      </c>
    </row>
    <row r="2910" spans="1:9" ht="18.75">
      <c r="A2910" s="269">
        <v>813142</v>
      </c>
      <c r="B2910" s="263" t="s">
        <v>4845</v>
      </c>
      <c r="C2910" s="269" t="s">
        <v>118</v>
      </c>
      <c r="D2910" s="269" t="s">
        <v>462</v>
      </c>
      <c r="E2910" s="269" t="s">
        <v>259</v>
      </c>
      <c r="F2910" s="270">
        <v>34201</v>
      </c>
      <c r="G2910" s="267" t="s">
        <v>573</v>
      </c>
      <c r="H2910" s="263" t="s">
        <v>562</v>
      </c>
      <c r="I2910" s="260" t="s">
        <v>711</v>
      </c>
    </row>
    <row r="2911" spans="1:9" ht="18.75">
      <c r="A2911" s="269">
        <v>813143</v>
      </c>
      <c r="B2911" s="263" t="s">
        <v>4846</v>
      </c>
      <c r="C2911" s="269" t="s">
        <v>102</v>
      </c>
      <c r="D2911" s="269" t="s">
        <v>411</v>
      </c>
      <c r="E2911" s="269" t="s">
        <v>260</v>
      </c>
      <c r="F2911" s="270">
        <v>35524</v>
      </c>
      <c r="G2911" s="267" t="s">
        <v>549</v>
      </c>
      <c r="H2911" s="263" t="s">
        <v>562</v>
      </c>
      <c r="I2911" s="260" t="s">
        <v>711</v>
      </c>
    </row>
    <row r="2912" spans="1:9" ht="18.75">
      <c r="A2912" s="262">
        <v>813144</v>
      </c>
      <c r="B2912" s="263" t="s">
        <v>4847</v>
      </c>
      <c r="C2912" s="263" t="s">
        <v>101</v>
      </c>
      <c r="D2912" s="263" t="s">
        <v>381</v>
      </c>
      <c r="E2912" s="263" t="s">
        <v>260</v>
      </c>
      <c r="F2912" s="270">
        <v>34261</v>
      </c>
      <c r="G2912" s="263" t="s">
        <v>549</v>
      </c>
      <c r="H2912" s="263" t="s">
        <v>562</v>
      </c>
      <c r="I2912" s="260" t="s">
        <v>711</v>
      </c>
    </row>
    <row r="2913" spans="1:9" ht="18.75">
      <c r="A2913" s="269">
        <v>813145</v>
      </c>
      <c r="B2913" s="263" t="s">
        <v>4848</v>
      </c>
      <c r="C2913" s="269" t="s">
        <v>182</v>
      </c>
      <c r="D2913" s="269" t="s">
        <v>467</v>
      </c>
      <c r="E2913" s="269" t="s">
        <v>259</v>
      </c>
      <c r="F2913" s="270">
        <v>34700</v>
      </c>
      <c r="G2913" s="267" t="s">
        <v>569</v>
      </c>
      <c r="H2913" s="263" t="s">
        <v>562</v>
      </c>
      <c r="I2913" s="260" t="s">
        <v>711</v>
      </c>
    </row>
    <row r="2914" spans="1:9" ht="37.5">
      <c r="A2914" s="263">
        <v>813146</v>
      </c>
      <c r="B2914" s="263" t="s">
        <v>4849</v>
      </c>
      <c r="C2914" s="268" t="s">
        <v>138</v>
      </c>
      <c r="D2914" s="268" t="s">
        <v>858</v>
      </c>
      <c r="E2914" s="268" t="s">
        <v>259</v>
      </c>
      <c r="F2914" s="270">
        <v>35883</v>
      </c>
      <c r="G2914" s="263" t="s">
        <v>549</v>
      </c>
      <c r="H2914" s="268" t="s">
        <v>673</v>
      </c>
      <c r="I2914" s="260" t="s">
        <v>711</v>
      </c>
    </row>
    <row r="2915" spans="1:9" ht="18.75">
      <c r="A2915" s="269">
        <v>813147</v>
      </c>
      <c r="B2915" s="263" t="s">
        <v>4850</v>
      </c>
      <c r="C2915" s="269" t="s">
        <v>1795</v>
      </c>
      <c r="D2915" s="269" t="s">
        <v>330</v>
      </c>
      <c r="E2915" s="269" t="s">
        <v>259</v>
      </c>
      <c r="F2915" s="270">
        <v>35771</v>
      </c>
      <c r="G2915" s="267" t="s">
        <v>613</v>
      </c>
      <c r="H2915" s="263" t="s">
        <v>562</v>
      </c>
      <c r="I2915" s="260" t="s">
        <v>711</v>
      </c>
    </row>
    <row r="2916" spans="1:9" ht="18.75">
      <c r="A2916" s="263">
        <v>813148</v>
      </c>
      <c r="B2916" s="263" t="s">
        <v>4851</v>
      </c>
      <c r="C2916" s="271" t="s">
        <v>2507</v>
      </c>
      <c r="D2916" s="271" t="s">
        <v>4852</v>
      </c>
      <c r="E2916" s="263" t="s">
        <v>259</v>
      </c>
      <c r="F2916" s="270">
        <v>36239</v>
      </c>
      <c r="G2916" s="263" t="s">
        <v>573</v>
      </c>
      <c r="H2916" s="263" t="s">
        <v>562</v>
      </c>
      <c r="I2916" s="260" t="s">
        <v>711</v>
      </c>
    </row>
    <row r="2917" spans="1:9" ht="18.75">
      <c r="A2917" s="262">
        <v>813149</v>
      </c>
      <c r="B2917" s="263" t="s">
        <v>4853</v>
      </c>
      <c r="C2917" s="263" t="s">
        <v>142</v>
      </c>
      <c r="D2917" s="263" t="s">
        <v>826</v>
      </c>
      <c r="E2917" s="263" t="s">
        <v>259</v>
      </c>
      <c r="F2917" s="270">
        <v>28286</v>
      </c>
      <c r="G2917" s="263" t="s">
        <v>5909</v>
      </c>
      <c r="H2917" s="263" t="s">
        <v>562</v>
      </c>
      <c r="I2917" s="260" t="s">
        <v>711</v>
      </c>
    </row>
    <row r="2918" spans="1:9" ht="18.75">
      <c r="A2918" s="262">
        <v>813150</v>
      </c>
      <c r="B2918" s="263" t="s">
        <v>4854</v>
      </c>
      <c r="C2918" s="263" t="s">
        <v>92</v>
      </c>
      <c r="D2918" s="263" t="s">
        <v>3704</v>
      </c>
      <c r="E2918" s="263" t="s">
        <v>260</v>
      </c>
      <c r="F2918" s="270">
        <v>30090</v>
      </c>
      <c r="G2918" s="263" t="s">
        <v>549</v>
      </c>
      <c r="H2918" s="263" t="s">
        <v>562</v>
      </c>
      <c r="I2918" s="260" t="s">
        <v>711</v>
      </c>
    </row>
    <row r="2919" spans="1:9" ht="18.75">
      <c r="A2919" s="269">
        <v>813151</v>
      </c>
      <c r="B2919" s="263" t="s">
        <v>4855</v>
      </c>
      <c r="C2919" s="269" t="s">
        <v>104</v>
      </c>
      <c r="D2919" s="269" t="s">
        <v>2485</v>
      </c>
      <c r="E2919" s="269" t="s">
        <v>260</v>
      </c>
      <c r="F2919" s="270">
        <v>35533</v>
      </c>
      <c r="G2919" s="267" t="s">
        <v>5976</v>
      </c>
      <c r="H2919" s="263" t="s">
        <v>562</v>
      </c>
      <c r="I2919" s="260" t="s">
        <v>711</v>
      </c>
    </row>
    <row r="2920" spans="1:9" ht="18.75">
      <c r="A2920" s="269">
        <v>813152</v>
      </c>
      <c r="B2920" s="263" t="s">
        <v>4856</v>
      </c>
      <c r="C2920" s="269" t="s">
        <v>4857</v>
      </c>
      <c r="D2920" s="269" t="s">
        <v>360</v>
      </c>
      <c r="E2920" s="269" t="s">
        <v>260</v>
      </c>
      <c r="F2920" s="270">
        <v>36526</v>
      </c>
      <c r="G2920" s="267" t="s">
        <v>573</v>
      </c>
      <c r="H2920" s="263" t="s">
        <v>562</v>
      </c>
      <c r="I2920" s="260" t="s">
        <v>711</v>
      </c>
    </row>
    <row r="2921" spans="1:9" ht="18.75">
      <c r="A2921" s="262">
        <v>813153</v>
      </c>
      <c r="B2921" s="263" t="s">
        <v>4858</v>
      </c>
      <c r="C2921" s="263" t="s">
        <v>79</v>
      </c>
      <c r="D2921" s="263" t="s">
        <v>1147</v>
      </c>
      <c r="E2921" s="263" t="s">
        <v>260</v>
      </c>
      <c r="F2921" s="270" t="s">
        <v>5977</v>
      </c>
      <c r="G2921" s="263" t="s">
        <v>549</v>
      </c>
      <c r="H2921" s="263" t="s">
        <v>562</v>
      </c>
      <c r="I2921" s="260" t="s">
        <v>711</v>
      </c>
    </row>
    <row r="2922" spans="1:9" ht="18.75">
      <c r="A2922" s="262">
        <v>813154</v>
      </c>
      <c r="B2922" s="263" t="s">
        <v>4859</v>
      </c>
      <c r="C2922" s="263" t="s">
        <v>724</v>
      </c>
      <c r="D2922" s="263" t="s">
        <v>443</v>
      </c>
      <c r="E2922" s="263" t="s">
        <v>260</v>
      </c>
      <c r="F2922" s="270">
        <v>34004</v>
      </c>
      <c r="G2922" s="263" t="s">
        <v>549</v>
      </c>
      <c r="H2922" s="263" t="s">
        <v>562</v>
      </c>
      <c r="I2922" s="260" t="s">
        <v>711</v>
      </c>
    </row>
    <row r="2923" spans="1:9" ht="18.75">
      <c r="A2923" s="263">
        <v>813155</v>
      </c>
      <c r="B2923" s="263" t="s">
        <v>4860</v>
      </c>
      <c r="C2923" s="268" t="s">
        <v>83</v>
      </c>
      <c r="D2923" s="268" t="s">
        <v>336</v>
      </c>
      <c r="E2923" s="268" t="s">
        <v>259</v>
      </c>
      <c r="F2923" s="270">
        <v>36288</v>
      </c>
      <c r="G2923" s="267" t="s">
        <v>5684</v>
      </c>
      <c r="H2923" s="263" t="s">
        <v>562</v>
      </c>
      <c r="I2923" s="260" t="s">
        <v>711</v>
      </c>
    </row>
    <row r="2924" spans="1:9" ht="18.75">
      <c r="A2924" s="269">
        <v>813156</v>
      </c>
      <c r="B2924" s="263" t="s">
        <v>4861</v>
      </c>
      <c r="C2924" s="269" t="s">
        <v>1441</v>
      </c>
      <c r="D2924" s="269" t="s">
        <v>944</v>
      </c>
      <c r="E2924" s="269" t="s">
        <v>259</v>
      </c>
      <c r="F2924" s="270">
        <v>36537</v>
      </c>
      <c r="G2924" s="267" t="s">
        <v>571</v>
      </c>
      <c r="H2924" s="263" t="s">
        <v>562</v>
      </c>
      <c r="I2924" s="260" t="s">
        <v>711</v>
      </c>
    </row>
    <row r="2925" spans="1:9" ht="18.75">
      <c r="A2925" s="263">
        <v>813157</v>
      </c>
      <c r="B2925" s="263" t="s">
        <v>4862</v>
      </c>
      <c r="C2925" s="268" t="s">
        <v>4863</v>
      </c>
      <c r="D2925" s="268" t="s">
        <v>4864</v>
      </c>
      <c r="E2925" s="268" t="s">
        <v>260</v>
      </c>
      <c r="F2925" s="270">
        <v>31413</v>
      </c>
      <c r="G2925" s="263" t="s">
        <v>574</v>
      </c>
      <c r="H2925" s="263" t="s">
        <v>562</v>
      </c>
      <c r="I2925" s="260" t="s">
        <v>711</v>
      </c>
    </row>
    <row r="2926" spans="1:9" ht="18.75">
      <c r="A2926" s="263">
        <v>813158</v>
      </c>
      <c r="B2926" s="263" t="s">
        <v>4865</v>
      </c>
      <c r="C2926" s="268" t="s">
        <v>84</v>
      </c>
      <c r="D2926" s="268" t="s">
        <v>333</v>
      </c>
      <c r="E2926" s="268" t="s">
        <v>260</v>
      </c>
      <c r="F2926" s="270">
        <v>36453</v>
      </c>
      <c r="G2926" s="263" t="s">
        <v>637</v>
      </c>
      <c r="H2926" s="263" t="s">
        <v>562</v>
      </c>
      <c r="I2926" s="260" t="s">
        <v>711</v>
      </c>
    </row>
    <row r="2927" spans="1:9" ht="18.75">
      <c r="A2927" s="263">
        <v>813159</v>
      </c>
      <c r="B2927" s="263" t="s">
        <v>4866</v>
      </c>
      <c r="C2927" s="268" t="s">
        <v>4867</v>
      </c>
      <c r="D2927" s="268" t="s">
        <v>376</v>
      </c>
      <c r="E2927" s="268" t="s">
        <v>260</v>
      </c>
      <c r="F2927" s="270">
        <v>28491</v>
      </c>
      <c r="G2927" s="263" t="s">
        <v>549</v>
      </c>
      <c r="H2927" s="263" t="s">
        <v>562</v>
      </c>
      <c r="I2927" s="260" t="s">
        <v>711</v>
      </c>
    </row>
    <row r="2928" spans="1:9" ht="18.75">
      <c r="A2928" s="269">
        <v>813160</v>
      </c>
      <c r="B2928" s="263" t="s">
        <v>4868</v>
      </c>
      <c r="C2928" s="269" t="s">
        <v>124</v>
      </c>
      <c r="D2928" s="269" t="s">
        <v>431</v>
      </c>
      <c r="E2928" s="269" t="s">
        <v>260</v>
      </c>
      <c r="F2928" s="270">
        <v>36526</v>
      </c>
      <c r="G2928" s="267" t="s">
        <v>549</v>
      </c>
      <c r="H2928" s="263" t="s">
        <v>562</v>
      </c>
      <c r="I2928" s="260" t="s">
        <v>711</v>
      </c>
    </row>
    <row r="2929" spans="1:9" ht="18.75">
      <c r="A2929" s="262">
        <v>813161</v>
      </c>
      <c r="B2929" s="263" t="s">
        <v>4869</v>
      </c>
      <c r="C2929" s="263" t="s">
        <v>4870</v>
      </c>
      <c r="D2929" s="263" t="s">
        <v>223</v>
      </c>
      <c r="E2929" s="263" t="s">
        <v>259</v>
      </c>
      <c r="F2929" s="270">
        <v>36529</v>
      </c>
      <c r="G2929" s="263" t="s">
        <v>613</v>
      </c>
      <c r="H2929" s="263" t="s">
        <v>562</v>
      </c>
      <c r="I2929" s="260" t="s">
        <v>711</v>
      </c>
    </row>
    <row r="2930" spans="1:9" ht="18.75">
      <c r="A2930" s="263">
        <v>813162</v>
      </c>
      <c r="B2930" s="263" t="s">
        <v>4871</v>
      </c>
      <c r="C2930" s="271" t="s">
        <v>79</v>
      </c>
      <c r="D2930" s="271" t="s">
        <v>359</v>
      </c>
      <c r="E2930" s="263" t="s">
        <v>259</v>
      </c>
      <c r="F2930" s="270">
        <v>35847</v>
      </c>
      <c r="G2930" s="263" t="s">
        <v>571</v>
      </c>
      <c r="H2930" s="263" t="s">
        <v>562</v>
      </c>
      <c r="I2930" s="260" t="s">
        <v>711</v>
      </c>
    </row>
    <row r="2931" spans="1:9" ht="18.75">
      <c r="A2931" s="263">
        <v>813163</v>
      </c>
      <c r="B2931" s="263" t="s">
        <v>4872</v>
      </c>
      <c r="C2931" s="268" t="s">
        <v>4873</v>
      </c>
      <c r="D2931" s="268" t="s">
        <v>701</v>
      </c>
      <c r="E2931" s="268" t="s">
        <v>259</v>
      </c>
      <c r="F2931" s="270">
        <v>31274</v>
      </c>
      <c r="G2931" s="263" t="s">
        <v>5978</v>
      </c>
      <c r="H2931" s="263" t="s">
        <v>562</v>
      </c>
      <c r="I2931" s="260" t="s">
        <v>711</v>
      </c>
    </row>
    <row r="2932" spans="1:9" ht="18.75">
      <c r="A2932" s="262">
        <v>813164</v>
      </c>
      <c r="B2932" s="263" t="s">
        <v>4874</v>
      </c>
      <c r="C2932" s="263" t="s">
        <v>79</v>
      </c>
      <c r="D2932" s="263" t="s">
        <v>1147</v>
      </c>
      <c r="E2932" s="263" t="s">
        <v>259</v>
      </c>
      <c r="F2932" s="270">
        <v>36161</v>
      </c>
      <c r="G2932" s="263" t="s">
        <v>5979</v>
      </c>
      <c r="H2932" s="263" t="s">
        <v>562</v>
      </c>
      <c r="I2932" s="260" t="s">
        <v>711</v>
      </c>
    </row>
    <row r="2933" spans="1:9" ht="18.75">
      <c r="A2933" s="262">
        <v>813165</v>
      </c>
      <c r="B2933" s="263" t="s">
        <v>4875</v>
      </c>
      <c r="C2933" s="263" t="s">
        <v>988</v>
      </c>
      <c r="D2933" s="263"/>
      <c r="E2933" s="263" t="s">
        <v>259</v>
      </c>
      <c r="F2933" s="270">
        <v>29545</v>
      </c>
      <c r="G2933" s="263" t="s">
        <v>841</v>
      </c>
      <c r="H2933" s="263" t="s">
        <v>562</v>
      </c>
      <c r="I2933" s="260" t="s">
        <v>711</v>
      </c>
    </row>
    <row r="2934" spans="1:9" ht="18.75">
      <c r="A2934" s="262">
        <v>813166</v>
      </c>
      <c r="B2934" s="263" t="s">
        <v>4876</v>
      </c>
      <c r="C2934" s="263" t="s">
        <v>104</v>
      </c>
      <c r="D2934" s="263" t="s">
        <v>2530</v>
      </c>
      <c r="E2934" s="263" t="s">
        <v>259</v>
      </c>
      <c r="F2934" s="270">
        <v>26872</v>
      </c>
      <c r="G2934" s="263" t="s">
        <v>549</v>
      </c>
      <c r="H2934" s="263" t="s">
        <v>562</v>
      </c>
      <c r="I2934" s="260" t="s">
        <v>711</v>
      </c>
    </row>
    <row r="2935" spans="1:9" ht="18.75">
      <c r="A2935" s="263">
        <v>813167</v>
      </c>
      <c r="B2935" s="263" t="s">
        <v>4877</v>
      </c>
      <c r="C2935" s="268" t="s">
        <v>161</v>
      </c>
      <c r="D2935" s="268" t="s">
        <v>4878</v>
      </c>
      <c r="E2935" s="268" t="s">
        <v>259</v>
      </c>
      <c r="F2935" s="270">
        <v>35431</v>
      </c>
      <c r="G2935" s="266" t="s">
        <v>5980</v>
      </c>
      <c r="H2935" s="263" t="s">
        <v>562</v>
      </c>
      <c r="I2935" s="260" t="s">
        <v>711</v>
      </c>
    </row>
    <row r="2936" spans="1:9" ht="37.5">
      <c r="A2936" s="262">
        <v>813169</v>
      </c>
      <c r="B2936" s="263" t="s">
        <v>4879</v>
      </c>
      <c r="C2936" s="263" t="s">
        <v>77</v>
      </c>
      <c r="D2936" s="263" t="s">
        <v>1720</v>
      </c>
      <c r="E2936" s="263" t="s">
        <v>259</v>
      </c>
      <c r="F2936" s="270">
        <v>34700</v>
      </c>
      <c r="G2936" s="263" t="s">
        <v>626</v>
      </c>
      <c r="H2936" s="268" t="s">
        <v>673</v>
      </c>
      <c r="I2936" s="260" t="s">
        <v>711</v>
      </c>
    </row>
    <row r="2937" spans="1:9" ht="18.75">
      <c r="A2937" s="269">
        <v>813170</v>
      </c>
      <c r="B2937" s="263" t="s">
        <v>4880</v>
      </c>
      <c r="C2937" s="269" t="s">
        <v>1554</v>
      </c>
      <c r="D2937" s="269" t="s">
        <v>463</v>
      </c>
      <c r="E2937" s="269" t="s">
        <v>259</v>
      </c>
      <c r="F2937" s="270">
        <v>36526</v>
      </c>
      <c r="G2937" s="267" t="s">
        <v>549</v>
      </c>
      <c r="H2937" s="263" t="s">
        <v>562</v>
      </c>
      <c r="I2937" s="260" t="s">
        <v>711</v>
      </c>
    </row>
    <row r="2938" spans="1:9" ht="18.75">
      <c r="A2938" s="263">
        <v>813171</v>
      </c>
      <c r="B2938" s="263" t="s">
        <v>4881</v>
      </c>
      <c r="C2938" s="268" t="s">
        <v>79</v>
      </c>
      <c r="D2938" s="268" t="s">
        <v>2480</v>
      </c>
      <c r="E2938" s="268" t="s">
        <v>259</v>
      </c>
      <c r="F2938" s="270">
        <v>34829</v>
      </c>
      <c r="G2938" s="263" t="s">
        <v>5981</v>
      </c>
      <c r="H2938" s="263" t="s">
        <v>562</v>
      </c>
      <c r="I2938" s="260" t="s">
        <v>711</v>
      </c>
    </row>
    <row r="2939" spans="1:9" ht="18.75">
      <c r="A2939" s="269">
        <v>813172</v>
      </c>
      <c r="B2939" s="263" t="s">
        <v>4882</v>
      </c>
      <c r="C2939" s="269" t="s">
        <v>859</v>
      </c>
      <c r="D2939" s="269" t="s">
        <v>378</v>
      </c>
      <c r="E2939" s="269" t="s">
        <v>259</v>
      </c>
      <c r="F2939" s="270">
        <v>35721</v>
      </c>
      <c r="G2939" s="267" t="s">
        <v>5206</v>
      </c>
      <c r="H2939" s="263" t="s">
        <v>562</v>
      </c>
      <c r="I2939" s="260" t="s">
        <v>711</v>
      </c>
    </row>
    <row r="2940" spans="1:9" ht="18.75">
      <c r="A2940" s="269">
        <v>813173</v>
      </c>
      <c r="B2940" s="263" t="s">
        <v>4883</v>
      </c>
      <c r="C2940" s="269" t="s">
        <v>171</v>
      </c>
      <c r="D2940" s="269" t="s">
        <v>435</v>
      </c>
      <c r="E2940" s="269" t="s">
        <v>259</v>
      </c>
      <c r="F2940" s="270">
        <v>34700</v>
      </c>
      <c r="G2940" s="267" t="s">
        <v>549</v>
      </c>
      <c r="H2940" s="263" t="s">
        <v>562</v>
      </c>
      <c r="I2940" s="260" t="s">
        <v>711</v>
      </c>
    </row>
    <row r="2941" spans="1:9" ht="18.75">
      <c r="A2941" s="262">
        <v>813174</v>
      </c>
      <c r="B2941" s="263" t="s">
        <v>4884</v>
      </c>
      <c r="C2941" s="268" t="s">
        <v>1022</v>
      </c>
      <c r="D2941" s="268" t="s">
        <v>343</v>
      </c>
      <c r="E2941" s="268" t="s">
        <v>260</v>
      </c>
      <c r="F2941" s="270">
        <v>30494</v>
      </c>
      <c r="G2941" s="266" t="s">
        <v>549</v>
      </c>
      <c r="H2941" s="263" t="s">
        <v>562</v>
      </c>
      <c r="I2941" s="260" t="s">
        <v>711</v>
      </c>
    </row>
    <row r="2942" spans="1:9" ht="18.75">
      <c r="A2942" s="262">
        <v>813175</v>
      </c>
      <c r="B2942" s="263" t="s">
        <v>4885</v>
      </c>
      <c r="C2942" s="263" t="s">
        <v>159</v>
      </c>
      <c r="D2942" s="263" t="s">
        <v>225</v>
      </c>
      <c r="E2942" s="263" t="s">
        <v>260</v>
      </c>
      <c r="F2942" s="270">
        <v>35886</v>
      </c>
      <c r="G2942" s="263" t="s">
        <v>5754</v>
      </c>
      <c r="H2942" s="263" t="s">
        <v>562</v>
      </c>
      <c r="I2942" s="260" t="s">
        <v>711</v>
      </c>
    </row>
    <row r="2943" spans="1:9" ht="18.75">
      <c r="A2943" s="269">
        <v>813176</v>
      </c>
      <c r="B2943" s="263" t="s">
        <v>4886</v>
      </c>
      <c r="C2943" s="269" t="s">
        <v>979</v>
      </c>
      <c r="D2943" s="269" t="s">
        <v>127</v>
      </c>
      <c r="E2943" s="269" t="s">
        <v>260</v>
      </c>
      <c r="F2943" s="270">
        <v>30934</v>
      </c>
      <c r="G2943" s="267" t="s">
        <v>549</v>
      </c>
      <c r="H2943" s="263" t="s">
        <v>562</v>
      </c>
      <c r="I2943" s="260" t="s">
        <v>711</v>
      </c>
    </row>
    <row r="2944" spans="1:9" ht="18.75">
      <c r="A2944" s="263">
        <v>813177</v>
      </c>
      <c r="B2944" s="263" t="s">
        <v>4887</v>
      </c>
      <c r="C2944" s="268" t="s">
        <v>699</v>
      </c>
      <c r="D2944" s="268" t="s">
        <v>430</v>
      </c>
      <c r="E2944" s="268" t="s">
        <v>259</v>
      </c>
      <c r="F2944" s="270">
        <v>35065</v>
      </c>
      <c r="G2944" s="266" t="s">
        <v>5262</v>
      </c>
      <c r="H2944" s="263" t="s">
        <v>562</v>
      </c>
      <c r="I2944" s="260" t="s">
        <v>711</v>
      </c>
    </row>
    <row r="2945" spans="1:21" ht="18.75">
      <c r="A2945" s="269">
        <v>813178</v>
      </c>
      <c r="B2945" s="263" t="s">
        <v>4888</v>
      </c>
      <c r="C2945" s="269" t="s">
        <v>111</v>
      </c>
      <c r="D2945" s="269" t="s">
        <v>377</v>
      </c>
      <c r="E2945" s="269" t="s">
        <v>259</v>
      </c>
      <c r="F2945" s="270">
        <v>34258</v>
      </c>
      <c r="G2945" s="267" t="s">
        <v>565</v>
      </c>
      <c r="H2945" s="263" t="s">
        <v>562</v>
      </c>
      <c r="I2945" s="260" t="s">
        <v>711</v>
      </c>
    </row>
    <row r="2946" spans="1:21" ht="18.75">
      <c r="A2946" s="262">
        <v>813179</v>
      </c>
      <c r="B2946" s="263" t="s">
        <v>4888</v>
      </c>
      <c r="C2946" s="263" t="s">
        <v>107</v>
      </c>
      <c r="D2946" s="263" t="s">
        <v>2183</v>
      </c>
      <c r="E2946" s="263" t="s">
        <v>259</v>
      </c>
      <c r="F2946" s="270">
        <v>37257</v>
      </c>
      <c r="G2946" s="263" t="s">
        <v>549</v>
      </c>
      <c r="H2946" s="263" t="s">
        <v>562</v>
      </c>
      <c r="I2946" s="260" t="s">
        <v>711</v>
      </c>
    </row>
    <row r="2947" spans="1:21" ht="18.75">
      <c r="A2947" s="269">
        <v>813180</v>
      </c>
      <c r="B2947" s="263" t="s">
        <v>4889</v>
      </c>
      <c r="C2947" s="269" t="s">
        <v>4890</v>
      </c>
      <c r="D2947" s="269" t="s">
        <v>4891</v>
      </c>
      <c r="E2947" s="269" t="s">
        <v>259</v>
      </c>
      <c r="F2947" s="270">
        <v>35065</v>
      </c>
      <c r="G2947" s="267" t="s">
        <v>5982</v>
      </c>
      <c r="H2947" s="263" t="s">
        <v>562</v>
      </c>
      <c r="I2947" s="260" t="s">
        <v>711</v>
      </c>
    </row>
    <row r="2948" spans="1:21" ht="18.75">
      <c r="A2948" s="269">
        <v>813181</v>
      </c>
      <c r="B2948" s="263" t="s">
        <v>4892</v>
      </c>
      <c r="C2948" s="269" t="s">
        <v>79</v>
      </c>
      <c r="D2948" s="269" t="s">
        <v>1051</v>
      </c>
      <c r="E2948" s="269" t="s">
        <v>260</v>
      </c>
      <c r="F2948" s="270">
        <v>32043</v>
      </c>
      <c r="G2948" s="267" t="s">
        <v>549</v>
      </c>
      <c r="H2948" s="263" t="s">
        <v>562</v>
      </c>
      <c r="I2948" s="260" t="s">
        <v>711</v>
      </c>
    </row>
    <row r="2949" spans="1:21" ht="18.75">
      <c r="A2949" s="262">
        <v>813182</v>
      </c>
      <c r="B2949" s="263" t="s">
        <v>4893</v>
      </c>
      <c r="C2949" s="263" t="s">
        <v>118</v>
      </c>
      <c r="D2949" s="263" t="s">
        <v>439</v>
      </c>
      <c r="E2949" s="263" t="s">
        <v>260</v>
      </c>
      <c r="F2949" s="270">
        <v>35238</v>
      </c>
      <c r="G2949" s="263" t="s">
        <v>646</v>
      </c>
      <c r="H2949" s="263" t="s">
        <v>6021</v>
      </c>
      <c r="I2949" s="260" t="s">
        <v>711</v>
      </c>
    </row>
    <row r="2950" spans="1:21" ht="18.75">
      <c r="A2950" s="269">
        <v>813183</v>
      </c>
      <c r="B2950" s="263" t="s">
        <v>4894</v>
      </c>
      <c r="C2950" s="269" t="s">
        <v>1365</v>
      </c>
      <c r="D2950" s="269" t="s">
        <v>4895</v>
      </c>
      <c r="E2950" s="269" t="s">
        <v>260</v>
      </c>
      <c r="F2950" s="270">
        <v>35069</v>
      </c>
      <c r="G2950" s="267" t="s">
        <v>4334</v>
      </c>
      <c r="H2950" s="263" t="s">
        <v>562</v>
      </c>
      <c r="I2950" s="260" t="s">
        <v>711</v>
      </c>
    </row>
    <row r="2951" spans="1:21" ht="18.75">
      <c r="A2951" s="269">
        <v>813184</v>
      </c>
      <c r="B2951" s="263" t="s">
        <v>4896</v>
      </c>
      <c r="C2951" s="269" t="s">
        <v>1249</v>
      </c>
      <c r="D2951" s="269" t="s">
        <v>4897</v>
      </c>
      <c r="E2951" s="269" t="s">
        <v>260</v>
      </c>
      <c r="F2951" s="270">
        <v>36017</v>
      </c>
      <c r="G2951" s="267" t="s">
        <v>612</v>
      </c>
      <c r="H2951" s="263" t="s">
        <v>562</v>
      </c>
      <c r="I2951" s="260" t="s">
        <v>711</v>
      </c>
    </row>
    <row r="2952" spans="1:21" ht="18.75">
      <c r="A2952" s="262">
        <v>813185</v>
      </c>
      <c r="B2952" s="263" t="s">
        <v>4898</v>
      </c>
      <c r="C2952" s="263" t="s">
        <v>4899</v>
      </c>
      <c r="D2952" s="263" t="s">
        <v>342</v>
      </c>
      <c r="E2952" s="263" t="s">
        <v>260</v>
      </c>
      <c r="F2952" s="270">
        <v>35626</v>
      </c>
      <c r="G2952" s="263" t="s">
        <v>549</v>
      </c>
      <c r="H2952" s="263" t="s">
        <v>562</v>
      </c>
      <c r="I2952" s="260" t="s">
        <v>711</v>
      </c>
    </row>
    <row r="2953" spans="1:21" ht="37.5">
      <c r="A2953" s="269">
        <v>813186</v>
      </c>
      <c r="B2953" s="263" t="s">
        <v>4900</v>
      </c>
      <c r="C2953" s="269" t="s">
        <v>1350</v>
      </c>
      <c r="D2953" s="269" t="s">
        <v>366</v>
      </c>
      <c r="E2953" s="269" t="s">
        <v>260</v>
      </c>
      <c r="F2953" s="270">
        <v>29517</v>
      </c>
      <c r="G2953" s="267" t="s">
        <v>648</v>
      </c>
      <c r="H2953" s="268" t="s">
        <v>673</v>
      </c>
      <c r="I2953" s="260" t="s">
        <v>711</v>
      </c>
    </row>
    <row r="2954" spans="1:21" ht="18.75">
      <c r="A2954" s="262">
        <v>813187</v>
      </c>
      <c r="B2954" s="263" t="s">
        <v>4901</v>
      </c>
      <c r="C2954" s="263" t="s">
        <v>3367</v>
      </c>
      <c r="D2954" s="263" t="s">
        <v>371</v>
      </c>
      <c r="E2954" s="263" t="s">
        <v>260</v>
      </c>
      <c r="F2954" s="270">
        <v>35866</v>
      </c>
      <c r="G2954" s="263" t="s">
        <v>569</v>
      </c>
      <c r="H2954" s="263" t="s">
        <v>562</v>
      </c>
      <c r="I2954" s="260" t="s">
        <v>711</v>
      </c>
    </row>
    <row r="2955" spans="1:21" ht="18.75">
      <c r="A2955" s="263">
        <v>813188</v>
      </c>
      <c r="B2955" s="263" t="s">
        <v>4902</v>
      </c>
      <c r="C2955" s="271" t="s">
        <v>4903</v>
      </c>
      <c r="D2955" s="271" t="s">
        <v>1720</v>
      </c>
      <c r="E2955" s="263" t="s">
        <v>260</v>
      </c>
      <c r="F2955" s="270">
        <v>30357</v>
      </c>
      <c r="G2955" s="263" t="s">
        <v>573</v>
      </c>
      <c r="H2955" s="263" t="s">
        <v>562</v>
      </c>
      <c r="I2955" s="260" t="s">
        <v>711</v>
      </c>
    </row>
    <row r="2956" spans="1:21" ht="18.75">
      <c r="A2956" s="269">
        <v>813189</v>
      </c>
      <c r="B2956" s="263" t="s">
        <v>4904</v>
      </c>
      <c r="C2956" s="269" t="s">
        <v>83</v>
      </c>
      <c r="D2956" s="269" t="s">
        <v>4905</v>
      </c>
      <c r="E2956" s="269" t="s">
        <v>260</v>
      </c>
      <c r="F2956" s="270">
        <v>31413</v>
      </c>
      <c r="G2956" s="267" t="s">
        <v>5282</v>
      </c>
      <c r="H2956" s="263" t="s">
        <v>562</v>
      </c>
      <c r="I2956" s="260" t="s">
        <v>711</v>
      </c>
      <c r="S2956" s="260">
        <v>771</v>
      </c>
      <c r="T2956" s="261">
        <v>43879</v>
      </c>
      <c r="U2956" s="260">
        <v>20000</v>
      </c>
    </row>
    <row r="2957" spans="1:21" ht="18.75">
      <c r="A2957" s="263">
        <v>813190</v>
      </c>
      <c r="B2957" s="263" t="s">
        <v>4906</v>
      </c>
      <c r="C2957" s="271" t="s">
        <v>1303</v>
      </c>
      <c r="D2957" s="271" t="s">
        <v>4907</v>
      </c>
      <c r="E2957" s="263" t="s">
        <v>260</v>
      </c>
      <c r="F2957" s="270">
        <v>31066</v>
      </c>
      <c r="G2957" s="263" t="s">
        <v>549</v>
      </c>
      <c r="H2957" s="263" t="s">
        <v>562</v>
      </c>
      <c r="I2957" s="260" t="s">
        <v>711</v>
      </c>
    </row>
    <row r="2958" spans="1:21" ht="18.75">
      <c r="A2958" s="269">
        <v>813191</v>
      </c>
      <c r="B2958" s="263" t="s">
        <v>4908</v>
      </c>
      <c r="C2958" s="269" t="s">
        <v>109</v>
      </c>
      <c r="D2958" s="269" t="s">
        <v>241</v>
      </c>
      <c r="E2958" s="269" t="s">
        <v>260</v>
      </c>
      <c r="F2958" s="270">
        <v>34718</v>
      </c>
      <c r="G2958" s="267" t="s">
        <v>636</v>
      </c>
      <c r="H2958" s="263" t="s">
        <v>562</v>
      </c>
      <c r="I2958" s="260" t="s">
        <v>711</v>
      </c>
    </row>
    <row r="2959" spans="1:21" ht="18.75">
      <c r="A2959" s="263">
        <v>813192</v>
      </c>
      <c r="B2959" s="263" t="s">
        <v>4909</v>
      </c>
      <c r="C2959" s="268" t="s">
        <v>77</v>
      </c>
      <c r="D2959" s="268" t="s">
        <v>4910</v>
      </c>
      <c r="E2959" s="268" t="s">
        <v>260</v>
      </c>
      <c r="F2959" s="270">
        <v>32938</v>
      </c>
      <c r="G2959" s="267" t="s">
        <v>549</v>
      </c>
      <c r="H2959" s="263" t="s">
        <v>562</v>
      </c>
      <c r="I2959" s="260" t="s">
        <v>711</v>
      </c>
    </row>
    <row r="2960" spans="1:21" ht="18.75">
      <c r="A2960" s="269">
        <v>813193</v>
      </c>
      <c r="B2960" s="263" t="s">
        <v>4911</v>
      </c>
      <c r="C2960" s="269" t="s">
        <v>4912</v>
      </c>
      <c r="D2960" s="269" t="s">
        <v>1085</v>
      </c>
      <c r="E2960" s="269" t="s">
        <v>260</v>
      </c>
      <c r="F2960" s="270">
        <v>28058</v>
      </c>
      <c r="G2960" s="267" t="s">
        <v>549</v>
      </c>
      <c r="H2960" s="263" t="s">
        <v>562</v>
      </c>
      <c r="I2960" s="260" t="s">
        <v>711</v>
      </c>
    </row>
    <row r="2961" spans="1:21" ht="18.75">
      <c r="A2961" s="269">
        <v>813194</v>
      </c>
      <c r="B2961" s="263" t="s">
        <v>4913</v>
      </c>
      <c r="C2961" s="269" t="s">
        <v>78</v>
      </c>
      <c r="D2961" s="269" t="s">
        <v>358</v>
      </c>
      <c r="E2961" s="269" t="s">
        <v>259</v>
      </c>
      <c r="F2961" s="270">
        <v>35074</v>
      </c>
      <c r="G2961" s="267" t="s">
        <v>5946</v>
      </c>
      <c r="H2961" s="263" t="s">
        <v>562</v>
      </c>
      <c r="I2961" s="260" t="s">
        <v>711</v>
      </c>
    </row>
    <row r="2962" spans="1:21" ht="18.75">
      <c r="A2962" s="262">
        <v>813195</v>
      </c>
      <c r="B2962" s="263" t="s">
        <v>4914</v>
      </c>
      <c r="C2962" s="263" t="s">
        <v>79</v>
      </c>
      <c r="D2962" s="263" t="s">
        <v>338</v>
      </c>
      <c r="E2962" s="263" t="s">
        <v>259</v>
      </c>
      <c r="F2962" s="270">
        <v>31794</v>
      </c>
      <c r="G2962" s="263" t="s">
        <v>563</v>
      </c>
      <c r="H2962" s="263" t="s">
        <v>562</v>
      </c>
      <c r="I2962" s="260" t="s">
        <v>711</v>
      </c>
    </row>
    <row r="2963" spans="1:21" ht="18.75">
      <c r="A2963" s="263">
        <v>813196</v>
      </c>
      <c r="B2963" s="263" t="s">
        <v>4915</v>
      </c>
      <c r="C2963" s="268" t="s">
        <v>153</v>
      </c>
      <c r="D2963" s="268" t="s">
        <v>506</v>
      </c>
      <c r="E2963" s="268" t="s">
        <v>260</v>
      </c>
      <c r="F2963" s="270">
        <v>35796</v>
      </c>
      <c r="G2963" s="263" t="s">
        <v>549</v>
      </c>
      <c r="H2963" s="263" t="s">
        <v>562</v>
      </c>
      <c r="I2963" s="260" t="s">
        <v>711</v>
      </c>
    </row>
    <row r="2964" spans="1:21" ht="18.75">
      <c r="A2964" s="269">
        <v>813197</v>
      </c>
      <c r="B2964" s="263" t="s">
        <v>4916</v>
      </c>
      <c r="C2964" s="269" t="s">
        <v>4917</v>
      </c>
      <c r="D2964" s="269" t="s">
        <v>364</v>
      </c>
      <c r="E2964" s="269" t="s">
        <v>260</v>
      </c>
      <c r="F2964" s="270">
        <v>36161</v>
      </c>
      <c r="G2964" s="267" t="s">
        <v>646</v>
      </c>
      <c r="H2964" s="263" t="s">
        <v>562</v>
      </c>
      <c r="I2964" s="260" t="s">
        <v>711</v>
      </c>
    </row>
    <row r="2965" spans="1:21" ht="18.75">
      <c r="A2965" s="262">
        <v>813198</v>
      </c>
      <c r="B2965" s="263" t="s">
        <v>4918</v>
      </c>
      <c r="C2965" s="263" t="s">
        <v>4919</v>
      </c>
      <c r="D2965" s="263" t="s">
        <v>4920</v>
      </c>
      <c r="E2965" s="263" t="s">
        <v>260</v>
      </c>
      <c r="F2965" s="270">
        <v>31993</v>
      </c>
      <c r="G2965" s="263" t="s">
        <v>569</v>
      </c>
      <c r="H2965" s="263" t="s">
        <v>562</v>
      </c>
      <c r="I2965" s="260" t="s">
        <v>711</v>
      </c>
    </row>
    <row r="2966" spans="1:21" ht="18.75">
      <c r="A2966" s="269">
        <v>813199</v>
      </c>
      <c r="B2966" s="263" t="s">
        <v>4921</v>
      </c>
      <c r="C2966" s="269" t="s">
        <v>4922</v>
      </c>
      <c r="D2966" s="269" t="s">
        <v>4923</v>
      </c>
      <c r="E2966" s="269" t="s">
        <v>260</v>
      </c>
      <c r="F2966" s="270">
        <v>35796</v>
      </c>
      <c r="G2966" s="267" t="s">
        <v>549</v>
      </c>
      <c r="H2966" s="263" t="s">
        <v>562</v>
      </c>
      <c r="I2966" s="260" t="s">
        <v>711</v>
      </c>
    </row>
    <row r="2967" spans="1:21" ht="18.75">
      <c r="A2967" s="262">
        <v>813200</v>
      </c>
      <c r="B2967" s="263" t="s">
        <v>4924</v>
      </c>
      <c r="C2967" s="263" t="s">
        <v>4925</v>
      </c>
      <c r="D2967" s="263" t="s">
        <v>1545</v>
      </c>
      <c r="E2967" s="263" t="s">
        <v>260</v>
      </c>
      <c r="F2967" s="270">
        <v>34829</v>
      </c>
      <c r="G2967" s="263" t="s">
        <v>5983</v>
      </c>
      <c r="H2967" s="263" t="s">
        <v>562</v>
      </c>
      <c r="I2967" s="260" t="s">
        <v>711</v>
      </c>
    </row>
    <row r="2968" spans="1:21" ht="18.75">
      <c r="A2968" s="263">
        <v>813201</v>
      </c>
      <c r="B2968" s="263" t="s">
        <v>4926</v>
      </c>
      <c r="C2968" s="268" t="s">
        <v>531</v>
      </c>
      <c r="D2968" s="268" t="s">
        <v>421</v>
      </c>
      <c r="E2968" s="268" t="s">
        <v>260</v>
      </c>
      <c r="F2968" s="270">
        <v>28143</v>
      </c>
      <c r="G2968" s="266" t="s">
        <v>5928</v>
      </c>
      <c r="H2968" s="263" t="s">
        <v>562</v>
      </c>
      <c r="I2968" s="260" t="s">
        <v>711</v>
      </c>
      <c r="S2968" s="260">
        <v>840</v>
      </c>
      <c r="T2968" s="261">
        <v>43881</v>
      </c>
      <c r="U2968" s="260">
        <v>15000</v>
      </c>
    </row>
    <row r="2969" spans="1:21" ht="18.75">
      <c r="A2969" s="263">
        <v>813202</v>
      </c>
      <c r="B2969" s="263" t="s">
        <v>4927</v>
      </c>
      <c r="C2969" s="268" t="s">
        <v>106</v>
      </c>
      <c r="D2969" s="268" t="s">
        <v>1255</v>
      </c>
      <c r="E2969" s="268" t="s">
        <v>260</v>
      </c>
      <c r="F2969" s="270">
        <v>32388</v>
      </c>
      <c r="G2969" s="263" t="s">
        <v>5466</v>
      </c>
      <c r="H2969" s="263" t="s">
        <v>562</v>
      </c>
      <c r="I2969" s="260" t="s">
        <v>711</v>
      </c>
    </row>
    <row r="2970" spans="1:21" ht="18.75">
      <c r="A2970" s="262">
        <v>813203</v>
      </c>
      <c r="B2970" s="263" t="s">
        <v>4928</v>
      </c>
      <c r="C2970" s="263" t="s">
        <v>103</v>
      </c>
      <c r="D2970" s="263" t="s">
        <v>732</v>
      </c>
      <c r="E2970" s="263" t="s">
        <v>260</v>
      </c>
      <c r="F2970" s="270">
        <v>32418</v>
      </c>
      <c r="G2970" s="266" t="s">
        <v>560</v>
      </c>
      <c r="H2970" s="263" t="s">
        <v>562</v>
      </c>
      <c r="I2970" s="260" t="s">
        <v>711</v>
      </c>
      <c r="S2970" s="260">
        <v>317</v>
      </c>
      <c r="T2970" s="261">
        <v>43845</v>
      </c>
      <c r="U2970" s="260">
        <v>10000</v>
      </c>
    </row>
    <row r="2971" spans="1:21" ht="18.75">
      <c r="A2971" s="269">
        <v>813204</v>
      </c>
      <c r="B2971" s="263" t="s">
        <v>4929</v>
      </c>
      <c r="C2971" s="269" t="s">
        <v>153</v>
      </c>
      <c r="D2971" s="269" t="s">
        <v>328</v>
      </c>
      <c r="E2971" s="269" t="s">
        <v>259</v>
      </c>
      <c r="F2971" s="270">
        <v>36281</v>
      </c>
      <c r="G2971" s="267" t="s">
        <v>5806</v>
      </c>
      <c r="H2971" s="263" t="s">
        <v>562</v>
      </c>
      <c r="I2971" s="260" t="s">
        <v>711</v>
      </c>
    </row>
    <row r="2972" spans="1:21" ht="18.75">
      <c r="A2972" s="262">
        <v>813205</v>
      </c>
      <c r="B2972" s="263" t="s">
        <v>4930</v>
      </c>
      <c r="C2972" s="263" t="s">
        <v>1808</v>
      </c>
      <c r="D2972" s="263" t="s">
        <v>1072</v>
      </c>
      <c r="E2972" s="263" t="s">
        <v>260</v>
      </c>
      <c r="F2972" s="270">
        <v>32051</v>
      </c>
      <c r="G2972" s="263" t="s">
        <v>5984</v>
      </c>
      <c r="H2972" s="263" t="s">
        <v>562</v>
      </c>
      <c r="I2972" s="260" t="s">
        <v>711</v>
      </c>
    </row>
    <row r="2973" spans="1:21" ht="18.75">
      <c r="A2973" s="263">
        <v>813206</v>
      </c>
      <c r="B2973" s="263" t="s">
        <v>4931</v>
      </c>
      <c r="C2973" s="271" t="s">
        <v>175</v>
      </c>
      <c r="D2973" s="271" t="s">
        <v>987</v>
      </c>
      <c r="E2973" s="263" t="s">
        <v>260</v>
      </c>
      <c r="F2973" s="270">
        <v>31594</v>
      </c>
      <c r="G2973" s="263" t="s">
        <v>549</v>
      </c>
      <c r="H2973" s="263" t="s">
        <v>562</v>
      </c>
      <c r="I2973" s="260" t="s">
        <v>711</v>
      </c>
    </row>
    <row r="2974" spans="1:21" ht="18.75">
      <c r="A2974" s="262">
        <v>813207</v>
      </c>
      <c r="B2974" s="263" t="s">
        <v>4932</v>
      </c>
      <c r="C2974" s="268" t="s">
        <v>1367</v>
      </c>
      <c r="D2974" s="268" t="s">
        <v>4933</v>
      </c>
      <c r="E2974" s="268" t="s">
        <v>260</v>
      </c>
      <c r="F2974" s="270" t="s">
        <v>5985</v>
      </c>
      <c r="G2974" s="263" t="s">
        <v>5986</v>
      </c>
      <c r="H2974" s="263" t="s">
        <v>562</v>
      </c>
      <c r="I2974" s="260" t="s">
        <v>711</v>
      </c>
    </row>
    <row r="2975" spans="1:21" ht="18.75">
      <c r="A2975" s="269">
        <v>813208</v>
      </c>
      <c r="B2975" s="263" t="s">
        <v>4934</v>
      </c>
      <c r="C2975" s="269" t="s">
        <v>145</v>
      </c>
      <c r="D2975" s="269" t="s">
        <v>337</v>
      </c>
      <c r="E2975" s="269" t="s">
        <v>260</v>
      </c>
      <c r="F2975" s="270">
        <v>34700</v>
      </c>
      <c r="G2975" s="267" t="s">
        <v>636</v>
      </c>
      <c r="H2975" s="263" t="s">
        <v>562</v>
      </c>
      <c r="I2975" s="260" t="s">
        <v>711</v>
      </c>
    </row>
    <row r="2976" spans="1:21" ht="18.75">
      <c r="A2976" s="262">
        <v>813209</v>
      </c>
      <c r="B2976" s="263" t="s">
        <v>4935</v>
      </c>
      <c r="C2976" s="263" t="s">
        <v>159</v>
      </c>
      <c r="D2976" s="263" t="s">
        <v>353</v>
      </c>
      <c r="E2976" s="263" t="s">
        <v>260</v>
      </c>
      <c r="F2976" s="270">
        <v>31083</v>
      </c>
      <c r="G2976" s="263" t="s">
        <v>5987</v>
      </c>
      <c r="H2976" s="263" t="s">
        <v>562</v>
      </c>
      <c r="I2976" s="260" t="s">
        <v>711</v>
      </c>
    </row>
    <row r="2977" spans="1:21" ht="18.75">
      <c r="A2977" s="262">
        <v>813210</v>
      </c>
      <c r="B2977" s="263" t="s">
        <v>4936</v>
      </c>
      <c r="C2977" s="263" t="s">
        <v>79</v>
      </c>
      <c r="D2977" s="263" t="s">
        <v>4937</v>
      </c>
      <c r="E2977" s="263" t="s">
        <v>260</v>
      </c>
      <c r="F2977" s="270" t="s">
        <v>5988</v>
      </c>
      <c r="G2977" s="263" t="s">
        <v>549</v>
      </c>
      <c r="H2977" s="263" t="s">
        <v>562</v>
      </c>
      <c r="I2977" s="260" t="s">
        <v>711</v>
      </c>
    </row>
    <row r="2978" spans="1:21" ht="18.75">
      <c r="A2978" s="262">
        <v>813211</v>
      </c>
      <c r="B2978" s="263" t="s">
        <v>4938</v>
      </c>
      <c r="C2978" s="263" t="s">
        <v>104</v>
      </c>
      <c r="D2978" s="263" t="s">
        <v>2029</v>
      </c>
      <c r="E2978" s="263" t="s">
        <v>260</v>
      </c>
      <c r="F2978" s="270">
        <v>33911</v>
      </c>
      <c r="G2978" s="263" t="s">
        <v>5989</v>
      </c>
      <c r="H2978" s="263" t="s">
        <v>562</v>
      </c>
      <c r="I2978" s="260" t="s">
        <v>711</v>
      </c>
    </row>
    <row r="2979" spans="1:21" ht="18.75">
      <c r="A2979" s="262">
        <v>813212</v>
      </c>
      <c r="B2979" s="263" t="s">
        <v>4939</v>
      </c>
      <c r="C2979" s="263" t="s">
        <v>119</v>
      </c>
      <c r="D2979" s="263" t="s">
        <v>1020</v>
      </c>
      <c r="E2979" s="263" t="s">
        <v>260</v>
      </c>
      <c r="F2979" s="270">
        <v>28936</v>
      </c>
      <c r="G2979" s="263" t="s">
        <v>549</v>
      </c>
      <c r="H2979" s="263" t="s">
        <v>562</v>
      </c>
      <c r="I2979" s="260" t="s">
        <v>711</v>
      </c>
    </row>
    <row r="2980" spans="1:21" ht="18.75">
      <c r="A2980" s="262">
        <v>813213</v>
      </c>
      <c r="B2980" s="263" t="s">
        <v>4940</v>
      </c>
      <c r="C2980" s="263" t="s">
        <v>160</v>
      </c>
      <c r="D2980" s="263" t="s">
        <v>3618</v>
      </c>
      <c r="E2980" s="263" t="s">
        <v>260</v>
      </c>
      <c r="F2980" s="270">
        <v>35315</v>
      </c>
      <c r="G2980" s="263" t="s">
        <v>5209</v>
      </c>
      <c r="H2980" s="263" t="s">
        <v>674</v>
      </c>
      <c r="I2980" s="260" t="s">
        <v>711</v>
      </c>
    </row>
    <row r="2981" spans="1:21" ht="18.75">
      <c r="A2981" s="263">
        <v>813214</v>
      </c>
      <c r="B2981" s="263" t="s">
        <v>4941</v>
      </c>
      <c r="C2981" s="268" t="s">
        <v>4373</v>
      </c>
      <c r="D2981" s="268" t="s">
        <v>451</v>
      </c>
      <c r="E2981" s="268" t="s">
        <v>260</v>
      </c>
      <c r="F2981" s="270">
        <v>31991</v>
      </c>
      <c r="G2981" s="266" t="s">
        <v>5990</v>
      </c>
      <c r="H2981" s="263" t="s">
        <v>562</v>
      </c>
      <c r="I2981" s="260" t="s">
        <v>711</v>
      </c>
    </row>
    <row r="2982" spans="1:21" ht="18.75">
      <c r="A2982" s="262">
        <v>813215</v>
      </c>
      <c r="B2982" s="263" t="s">
        <v>4942</v>
      </c>
      <c r="C2982" s="263" t="s">
        <v>4943</v>
      </c>
      <c r="D2982" s="263" t="s">
        <v>1057</v>
      </c>
      <c r="E2982" s="263" t="s">
        <v>260</v>
      </c>
      <c r="F2982" s="270">
        <v>30321</v>
      </c>
      <c r="G2982" s="263" t="s">
        <v>646</v>
      </c>
      <c r="H2982" s="263" t="s">
        <v>562</v>
      </c>
      <c r="I2982" s="260" t="s">
        <v>711</v>
      </c>
    </row>
    <row r="2983" spans="1:21" ht="18.75">
      <c r="A2983" s="263">
        <v>813216</v>
      </c>
      <c r="B2983" s="263" t="s">
        <v>4944</v>
      </c>
      <c r="C2983" s="268" t="s">
        <v>4945</v>
      </c>
      <c r="D2983" s="268" t="s">
        <v>4946</v>
      </c>
      <c r="E2983" s="268" t="s">
        <v>259</v>
      </c>
      <c r="F2983" s="270" t="s">
        <v>5991</v>
      </c>
      <c r="G2983" s="263" t="s">
        <v>549</v>
      </c>
      <c r="H2983" s="263" t="s">
        <v>562</v>
      </c>
      <c r="I2983" s="260" t="s">
        <v>711</v>
      </c>
    </row>
    <row r="2984" spans="1:21" ht="18.75">
      <c r="A2984" s="269">
        <v>813217</v>
      </c>
      <c r="B2984" s="263" t="s">
        <v>4947</v>
      </c>
      <c r="C2984" s="269" t="s">
        <v>111</v>
      </c>
      <c r="D2984" s="269" t="s">
        <v>602</v>
      </c>
      <c r="E2984" s="269" t="s">
        <v>260</v>
      </c>
      <c r="F2984" s="270">
        <v>35486</v>
      </c>
      <c r="G2984" s="267" t="s">
        <v>549</v>
      </c>
      <c r="H2984" s="263" t="s">
        <v>562</v>
      </c>
      <c r="I2984" s="260" t="s">
        <v>711</v>
      </c>
    </row>
    <row r="2985" spans="1:21" ht="18.75">
      <c r="A2985" s="269">
        <v>813218</v>
      </c>
      <c r="B2985" s="263" t="s">
        <v>4948</v>
      </c>
      <c r="C2985" s="269" t="s">
        <v>168</v>
      </c>
      <c r="D2985" s="269" t="s">
        <v>414</v>
      </c>
      <c r="E2985" s="269" t="s">
        <v>260</v>
      </c>
      <c r="F2985" s="270">
        <v>35344</v>
      </c>
      <c r="G2985" s="267" t="s">
        <v>549</v>
      </c>
      <c r="H2985" s="263" t="s">
        <v>562</v>
      </c>
      <c r="I2985" s="260" t="s">
        <v>711</v>
      </c>
    </row>
    <row r="2986" spans="1:21" ht="18.75">
      <c r="A2986" s="263">
        <v>813219</v>
      </c>
      <c r="B2986" s="263" t="s">
        <v>4949</v>
      </c>
      <c r="C2986" s="268" t="s">
        <v>178</v>
      </c>
      <c r="D2986" s="268" t="s">
        <v>384</v>
      </c>
      <c r="E2986" s="268" t="s">
        <v>260</v>
      </c>
      <c r="F2986" s="270">
        <v>27731</v>
      </c>
      <c r="G2986" s="267" t="s">
        <v>549</v>
      </c>
      <c r="H2986" s="263" t="s">
        <v>562</v>
      </c>
      <c r="I2986" s="260" t="s">
        <v>711</v>
      </c>
      <c r="S2986" s="260">
        <v>610</v>
      </c>
      <c r="T2986" s="261">
        <v>43864</v>
      </c>
      <c r="U2986" s="260">
        <v>20000</v>
      </c>
    </row>
    <row r="2987" spans="1:21" ht="18.75">
      <c r="A2987" s="269">
        <v>813220</v>
      </c>
      <c r="B2987" s="263" t="s">
        <v>4950</v>
      </c>
      <c r="C2987" s="269" t="s">
        <v>429</v>
      </c>
      <c r="D2987" s="269" t="s">
        <v>582</v>
      </c>
      <c r="E2987" s="269" t="s">
        <v>260</v>
      </c>
      <c r="F2987" s="270">
        <v>32143</v>
      </c>
      <c r="G2987" s="267" t="s">
        <v>5992</v>
      </c>
      <c r="H2987" s="263" t="s">
        <v>562</v>
      </c>
      <c r="I2987" s="260" t="s">
        <v>711</v>
      </c>
    </row>
    <row r="2988" spans="1:21" ht="18.75">
      <c r="A2988" s="262">
        <v>813221</v>
      </c>
      <c r="B2988" s="263" t="s">
        <v>4951</v>
      </c>
      <c r="C2988" s="263" t="s">
        <v>4952</v>
      </c>
      <c r="D2988" s="263" t="s">
        <v>347</v>
      </c>
      <c r="E2988" s="263" t="s">
        <v>260</v>
      </c>
      <c r="F2988" s="270">
        <v>30011</v>
      </c>
      <c r="G2988" s="263" t="s">
        <v>573</v>
      </c>
      <c r="H2988" s="263" t="s">
        <v>562</v>
      </c>
      <c r="I2988" s="260" t="s">
        <v>711</v>
      </c>
    </row>
    <row r="2989" spans="1:21" ht="18.75">
      <c r="A2989" s="269">
        <v>813222</v>
      </c>
      <c r="B2989" s="263" t="s">
        <v>4953</v>
      </c>
      <c r="C2989" s="269" t="s">
        <v>180</v>
      </c>
      <c r="D2989" s="269" t="s">
        <v>4166</v>
      </c>
      <c r="E2989" s="269" t="s">
        <v>259</v>
      </c>
      <c r="F2989" s="270">
        <v>28491</v>
      </c>
      <c r="G2989" s="267" t="s">
        <v>5238</v>
      </c>
      <c r="H2989" s="263" t="s">
        <v>562</v>
      </c>
      <c r="I2989" s="260" t="s">
        <v>711</v>
      </c>
      <c r="S2989" s="260">
        <v>667</v>
      </c>
      <c r="T2989" s="261">
        <v>43867</v>
      </c>
      <c r="U2989" s="260">
        <v>15000</v>
      </c>
    </row>
    <row r="2990" spans="1:21" ht="18.75">
      <c r="A2990" s="262">
        <v>813223</v>
      </c>
      <c r="B2990" s="263" t="s">
        <v>4954</v>
      </c>
      <c r="C2990" s="263" t="s">
        <v>4955</v>
      </c>
      <c r="D2990" s="263" t="s">
        <v>358</v>
      </c>
      <c r="E2990" s="263" t="s">
        <v>260</v>
      </c>
      <c r="F2990" s="270">
        <v>34971</v>
      </c>
      <c r="G2990" s="263" t="s">
        <v>667</v>
      </c>
      <c r="H2990" s="263" t="s">
        <v>562</v>
      </c>
      <c r="I2990" s="260" t="s">
        <v>711</v>
      </c>
    </row>
    <row r="2991" spans="1:21" ht="18.75">
      <c r="A2991" s="269">
        <v>813224</v>
      </c>
      <c r="B2991" s="263" t="s">
        <v>4956</v>
      </c>
      <c r="C2991" s="269" t="s">
        <v>750</v>
      </c>
      <c r="D2991" s="269" t="s">
        <v>1001</v>
      </c>
      <c r="E2991" s="269" t="s">
        <v>260</v>
      </c>
      <c r="F2991" s="270">
        <v>36526</v>
      </c>
      <c r="G2991" s="267" t="s">
        <v>549</v>
      </c>
      <c r="H2991" s="263" t="s">
        <v>562</v>
      </c>
      <c r="I2991" s="260" t="s">
        <v>711</v>
      </c>
    </row>
    <row r="2992" spans="1:21" ht="18.75">
      <c r="A2992" s="269">
        <v>813225</v>
      </c>
      <c r="B2992" s="263" t="s">
        <v>4957</v>
      </c>
      <c r="C2992" s="269" t="s">
        <v>1295</v>
      </c>
      <c r="D2992" s="269" t="s">
        <v>450</v>
      </c>
      <c r="E2992" s="269" t="s">
        <v>260</v>
      </c>
      <c r="F2992" s="270">
        <v>36281</v>
      </c>
      <c r="G2992" s="267" t="s">
        <v>549</v>
      </c>
      <c r="H2992" s="263" t="s">
        <v>562</v>
      </c>
      <c r="I2992" s="260" t="s">
        <v>711</v>
      </c>
    </row>
    <row r="2993" spans="1:21" ht="18.75">
      <c r="A2993" s="269">
        <v>813226</v>
      </c>
      <c r="B2993" s="263" t="s">
        <v>4958</v>
      </c>
      <c r="C2993" s="269" t="s">
        <v>104</v>
      </c>
      <c r="D2993" s="269" t="s">
        <v>378</v>
      </c>
      <c r="E2993" s="269" t="s">
        <v>260</v>
      </c>
      <c r="F2993" s="270">
        <v>34705</v>
      </c>
      <c r="G2993" s="267" t="s">
        <v>563</v>
      </c>
      <c r="H2993" s="263" t="s">
        <v>562</v>
      </c>
      <c r="I2993" s="260" t="s">
        <v>711</v>
      </c>
    </row>
    <row r="2994" spans="1:21" ht="18.75">
      <c r="A2994" s="269">
        <v>813227</v>
      </c>
      <c r="B2994" s="263" t="s">
        <v>4959</v>
      </c>
      <c r="C2994" s="269" t="s">
        <v>823</v>
      </c>
      <c r="D2994" s="269" t="s">
        <v>422</v>
      </c>
      <c r="E2994" s="269" t="s">
        <v>260</v>
      </c>
      <c r="F2994" s="270">
        <v>35862</v>
      </c>
      <c r="G2994" s="267" t="s">
        <v>624</v>
      </c>
      <c r="H2994" s="263" t="s">
        <v>562</v>
      </c>
      <c r="I2994" s="260" t="s">
        <v>711</v>
      </c>
    </row>
    <row r="2995" spans="1:21" ht="18.75">
      <c r="A2995" s="262">
        <v>813228</v>
      </c>
      <c r="B2995" s="263" t="s">
        <v>4960</v>
      </c>
      <c r="C2995" s="263" t="s">
        <v>215</v>
      </c>
      <c r="D2995" s="263" t="s">
        <v>948</v>
      </c>
      <c r="E2995" s="263" t="s">
        <v>259</v>
      </c>
      <c r="F2995" s="270" t="s">
        <v>5993</v>
      </c>
      <c r="G2995" s="263" t="s">
        <v>5262</v>
      </c>
      <c r="H2995" s="263" t="s">
        <v>562</v>
      </c>
      <c r="I2995" s="260" t="s">
        <v>711</v>
      </c>
    </row>
    <row r="2996" spans="1:21" ht="18.75">
      <c r="A2996" s="269">
        <v>813229</v>
      </c>
      <c r="B2996" s="263" t="s">
        <v>4961</v>
      </c>
      <c r="C2996" s="269" t="s">
        <v>4962</v>
      </c>
      <c r="D2996" s="269" t="s">
        <v>335</v>
      </c>
      <c r="E2996" s="269" t="s">
        <v>260</v>
      </c>
      <c r="F2996" s="270">
        <v>35607</v>
      </c>
      <c r="G2996" s="267" t="s">
        <v>549</v>
      </c>
      <c r="H2996" s="263" t="s">
        <v>562</v>
      </c>
      <c r="I2996" s="260" t="s">
        <v>711</v>
      </c>
    </row>
    <row r="2997" spans="1:21" ht="18.75">
      <c r="A2997" s="269">
        <v>813230</v>
      </c>
      <c r="B2997" s="263" t="s">
        <v>4963</v>
      </c>
      <c r="C2997" s="269" t="s">
        <v>1803</v>
      </c>
      <c r="D2997" s="269" t="s">
        <v>4964</v>
      </c>
      <c r="E2997" s="269" t="s">
        <v>260</v>
      </c>
      <c r="F2997" s="270">
        <v>34638</v>
      </c>
      <c r="G2997" s="267" t="s">
        <v>549</v>
      </c>
      <c r="H2997" s="263" t="s">
        <v>562</v>
      </c>
      <c r="I2997" s="260" t="s">
        <v>711</v>
      </c>
    </row>
    <row r="2998" spans="1:21" ht="18.75">
      <c r="A2998" s="262">
        <v>813231</v>
      </c>
      <c r="B2998" s="263" t="s">
        <v>4965</v>
      </c>
      <c r="C2998" s="263" t="s">
        <v>109</v>
      </c>
      <c r="D2998" s="263" t="s">
        <v>425</v>
      </c>
      <c r="E2998" s="263" t="s">
        <v>259</v>
      </c>
      <c r="F2998" s="270">
        <v>28333</v>
      </c>
      <c r="G2998" s="263" t="s">
        <v>5900</v>
      </c>
      <c r="H2998" s="263" t="s">
        <v>562</v>
      </c>
      <c r="I2998" s="260" t="s">
        <v>711</v>
      </c>
    </row>
    <row r="2999" spans="1:21" ht="18.75">
      <c r="A2999" s="262">
        <v>813232</v>
      </c>
      <c r="B2999" s="263" t="s">
        <v>4966</v>
      </c>
      <c r="C2999" s="263" t="s">
        <v>79</v>
      </c>
      <c r="D2999" s="263" t="s">
        <v>335</v>
      </c>
      <c r="E2999" s="263" t="s">
        <v>259</v>
      </c>
      <c r="F2999" s="270">
        <v>36300</v>
      </c>
      <c r="G2999" s="263" t="s">
        <v>5255</v>
      </c>
      <c r="H2999" s="263" t="s">
        <v>562</v>
      </c>
      <c r="I2999" s="260" t="s">
        <v>711</v>
      </c>
    </row>
    <row r="3000" spans="1:21" ht="18.75">
      <c r="A3000" s="263">
        <v>813233</v>
      </c>
      <c r="B3000" s="263" t="s">
        <v>4967</v>
      </c>
      <c r="C3000" s="268" t="s">
        <v>118</v>
      </c>
      <c r="D3000" s="268" t="s">
        <v>1270</v>
      </c>
      <c r="E3000" s="268" t="s">
        <v>259</v>
      </c>
      <c r="F3000" s="270">
        <v>36282</v>
      </c>
      <c r="G3000" s="267" t="s">
        <v>549</v>
      </c>
      <c r="H3000" s="263" t="s">
        <v>562</v>
      </c>
      <c r="I3000" s="260" t="s">
        <v>711</v>
      </c>
    </row>
    <row r="3001" spans="1:21" ht="18.75">
      <c r="A3001" s="262">
        <v>813234</v>
      </c>
      <c r="B3001" s="263" t="s">
        <v>4968</v>
      </c>
      <c r="C3001" s="263" t="s">
        <v>156</v>
      </c>
      <c r="D3001" s="263" t="s">
        <v>431</v>
      </c>
      <c r="E3001" s="263" t="s">
        <v>259</v>
      </c>
      <c r="F3001" s="270">
        <v>36350</v>
      </c>
      <c r="G3001" s="263" t="s">
        <v>5994</v>
      </c>
      <c r="H3001" s="263" t="s">
        <v>562</v>
      </c>
      <c r="I3001" s="260" t="s">
        <v>711</v>
      </c>
    </row>
    <row r="3002" spans="1:21" ht="18.75">
      <c r="A3002" s="263">
        <v>813235</v>
      </c>
      <c r="B3002" s="263" t="s">
        <v>4969</v>
      </c>
      <c r="C3002" s="268" t="s">
        <v>209</v>
      </c>
      <c r="D3002" s="268" t="s">
        <v>1408</v>
      </c>
      <c r="E3002" s="268" t="s">
        <v>259</v>
      </c>
      <c r="F3002" s="270">
        <v>33414</v>
      </c>
      <c r="G3002" s="263" t="s">
        <v>549</v>
      </c>
      <c r="H3002" s="263" t="s">
        <v>562</v>
      </c>
      <c r="I3002" s="260" t="s">
        <v>711</v>
      </c>
    </row>
    <row r="3003" spans="1:21" ht="18.75">
      <c r="A3003" s="263">
        <v>813236</v>
      </c>
      <c r="B3003" s="263" t="s">
        <v>4970</v>
      </c>
      <c r="C3003" s="268" t="s">
        <v>4971</v>
      </c>
      <c r="D3003" s="266" t="s">
        <v>424</v>
      </c>
      <c r="E3003" s="268" t="s">
        <v>260</v>
      </c>
      <c r="F3003" s="270">
        <v>36656</v>
      </c>
      <c r="G3003" s="263" t="s">
        <v>612</v>
      </c>
      <c r="H3003" s="263" t="s">
        <v>562</v>
      </c>
      <c r="I3003" s="260" t="s">
        <v>711</v>
      </c>
    </row>
    <row r="3004" spans="1:21" ht="18.75">
      <c r="A3004" s="262">
        <v>813237</v>
      </c>
      <c r="B3004" s="263" t="s">
        <v>4972</v>
      </c>
      <c r="C3004" s="263" t="s">
        <v>721</v>
      </c>
      <c r="D3004" s="263" t="s">
        <v>336</v>
      </c>
      <c r="E3004" s="265" t="s">
        <v>260</v>
      </c>
      <c r="F3004" s="270">
        <v>30682</v>
      </c>
      <c r="G3004" s="263" t="s">
        <v>549</v>
      </c>
      <c r="H3004" s="263" t="s">
        <v>562</v>
      </c>
      <c r="I3004" s="260" t="s">
        <v>711</v>
      </c>
    </row>
    <row r="3005" spans="1:21" ht="18.75">
      <c r="A3005" s="262">
        <v>813238</v>
      </c>
      <c r="B3005" s="263" t="s">
        <v>4973</v>
      </c>
      <c r="C3005" s="263" t="s">
        <v>1292</v>
      </c>
      <c r="D3005" s="263" t="s">
        <v>4974</v>
      </c>
      <c r="E3005" s="263" t="s">
        <v>260</v>
      </c>
      <c r="F3005" s="270">
        <v>29619</v>
      </c>
      <c r="G3005" s="263" t="s">
        <v>5605</v>
      </c>
      <c r="H3005" s="263" t="s">
        <v>562</v>
      </c>
      <c r="I3005" s="260" t="s">
        <v>711</v>
      </c>
    </row>
    <row r="3006" spans="1:21" ht="18.75">
      <c r="A3006" s="263">
        <v>813239</v>
      </c>
      <c r="B3006" s="263" t="s">
        <v>4975</v>
      </c>
      <c r="C3006" s="268" t="s">
        <v>129</v>
      </c>
      <c r="D3006" s="268" t="s">
        <v>1072</v>
      </c>
      <c r="E3006" s="268" t="s">
        <v>260</v>
      </c>
      <c r="F3006" s="270">
        <v>34354</v>
      </c>
      <c r="G3006" s="266" t="s">
        <v>5384</v>
      </c>
      <c r="H3006" s="263" t="s">
        <v>562</v>
      </c>
      <c r="I3006" s="260" t="s">
        <v>711</v>
      </c>
      <c r="S3006" s="260">
        <v>762</v>
      </c>
      <c r="T3006" s="261">
        <v>43878</v>
      </c>
      <c r="U3006" s="260">
        <v>15000</v>
      </c>
    </row>
    <row r="3007" spans="1:21" ht="18.75">
      <c r="A3007" s="263">
        <v>813240</v>
      </c>
      <c r="B3007" s="263" t="s">
        <v>4976</v>
      </c>
      <c r="C3007" s="268" t="s">
        <v>2204</v>
      </c>
      <c r="D3007" s="268" t="s">
        <v>2070</v>
      </c>
      <c r="E3007" s="268" t="s">
        <v>260</v>
      </c>
      <c r="F3007" s="270">
        <v>35706</v>
      </c>
      <c r="G3007" s="266">
        <v>0</v>
      </c>
      <c r="H3007" s="268" t="s">
        <v>674</v>
      </c>
      <c r="I3007" s="260" t="s">
        <v>711</v>
      </c>
    </row>
    <row r="3008" spans="1:21" ht="18.75">
      <c r="A3008" s="269">
        <v>813241</v>
      </c>
      <c r="B3008" s="263" t="s">
        <v>4977</v>
      </c>
      <c r="C3008" s="269" t="s">
        <v>1524</v>
      </c>
      <c r="D3008" s="269" t="s">
        <v>225</v>
      </c>
      <c r="E3008" s="269" t="s">
        <v>259</v>
      </c>
      <c r="F3008" s="270">
        <v>35641</v>
      </c>
      <c r="G3008" s="267" t="s">
        <v>5623</v>
      </c>
      <c r="H3008" s="263" t="s">
        <v>562</v>
      </c>
      <c r="I3008" s="260" t="s">
        <v>711</v>
      </c>
    </row>
    <row r="3009" spans="1:21" ht="18.75">
      <c r="A3009" s="263">
        <v>813242</v>
      </c>
      <c r="B3009" s="263" t="s">
        <v>4978</v>
      </c>
      <c r="C3009" s="268" t="s">
        <v>104</v>
      </c>
      <c r="D3009" s="268" t="s">
        <v>334</v>
      </c>
      <c r="E3009" s="268" t="s">
        <v>260</v>
      </c>
      <c r="F3009" s="270">
        <v>36548</v>
      </c>
      <c r="G3009" s="267" t="s">
        <v>5224</v>
      </c>
      <c r="H3009" s="263" t="s">
        <v>562</v>
      </c>
      <c r="I3009" s="260" t="s">
        <v>711</v>
      </c>
    </row>
    <row r="3010" spans="1:21" ht="37.5">
      <c r="A3010" s="269">
        <v>813243</v>
      </c>
      <c r="B3010" s="263" t="s">
        <v>4979</v>
      </c>
      <c r="C3010" s="269" t="s">
        <v>81</v>
      </c>
      <c r="D3010" s="269" t="s">
        <v>412</v>
      </c>
      <c r="E3010" s="269" t="s">
        <v>260</v>
      </c>
      <c r="F3010" s="270">
        <v>36162</v>
      </c>
      <c r="G3010" s="267" t="s">
        <v>549</v>
      </c>
      <c r="H3010" s="268" t="s">
        <v>673</v>
      </c>
      <c r="I3010" s="260" t="s">
        <v>711</v>
      </c>
    </row>
    <row r="3011" spans="1:21" ht="18.75">
      <c r="A3011" s="263">
        <v>813244</v>
      </c>
      <c r="B3011" s="263" t="s">
        <v>4980</v>
      </c>
      <c r="C3011" s="271" t="s">
        <v>79</v>
      </c>
      <c r="D3011" s="271" t="s">
        <v>378</v>
      </c>
      <c r="E3011" s="263" t="s">
        <v>260</v>
      </c>
      <c r="F3011" s="270">
        <v>35977</v>
      </c>
      <c r="G3011" s="263" t="s">
        <v>549</v>
      </c>
      <c r="H3011" s="263" t="s">
        <v>562</v>
      </c>
      <c r="I3011" s="260" t="s">
        <v>711</v>
      </c>
    </row>
    <row r="3012" spans="1:21" ht="18.75">
      <c r="A3012" s="263">
        <v>813245</v>
      </c>
      <c r="B3012" s="263" t="s">
        <v>4981</v>
      </c>
      <c r="C3012" s="268" t="s">
        <v>1015</v>
      </c>
      <c r="D3012" s="268" t="s">
        <v>503</v>
      </c>
      <c r="E3012" s="268" t="s">
        <v>260</v>
      </c>
      <c r="F3012" s="270">
        <v>29708</v>
      </c>
      <c r="G3012" s="263" t="s">
        <v>549</v>
      </c>
      <c r="H3012" s="263" t="s">
        <v>562</v>
      </c>
      <c r="I3012" s="260" t="s">
        <v>711</v>
      </c>
      <c r="S3012" s="260">
        <v>181</v>
      </c>
      <c r="T3012" s="261">
        <v>43842</v>
      </c>
      <c r="U3012" s="260">
        <v>20000</v>
      </c>
    </row>
    <row r="3013" spans="1:21">
      <c r="A3013" s="260">
        <v>813246</v>
      </c>
      <c r="B3013" s="260" t="s">
        <v>6039</v>
      </c>
      <c r="C3013" s="260" t="s">
        <v>947</v>
      </c>
      <c r="D3013" s="260" t="s">
        <v>6040</v>
      </c>
      <c r="I3013" s="260" t="s">
        <v>711</v>
      </c>
    </row>
    <row r="3014" spans="1:21" ht="18.75">
      <c r="A3014" s="269">
        <v>813247</v>
      </c>
      <c r="B3014" s="263" t="s">
        <v>4982</v>
      </c>
      <c r="C3014" s="269" t="s">
        <v>139</v>
      </c>
      <c r="D3014" s="269" t="s">
        <v>4983</v>
      </c>
      <c r="E3014" s="269" t="s">
        <v>260</v>
      </c>
      <c r="F3014" s="270">
        <v>32339</v>
      </c>
      <c r="G3014" s="267" t="s">
        <v>549</v>
      </c>
      <c r="H3014" s="263" t="s">
        <v>562</v>
      </c>
      <c r="I3014" s="260" t="s">
        <v>711</v>
      </c>
    </row>
    <row r="3015" spans="1:21" ht="18.75">
      <c r="A3015" s="269">
        <v>813248</v>
      </c>
      <c r="B3015" s="263" t="s">
        <v>4984</v>
      </c>
      <c r="C3015" s="269" t="s">
        <v>740</v>
      </c>
      <c r="D3015" s="269" t="s">
        <v>413</v>
      </c>
      <c r="E3015" s="269" t="s">
        <v>260</v>
      </c>
      <c r="F3015" s="270">
        <v>29952</v>
      </c>
      <c r="G3015" s="267" t="s">
        <v>549</v>
      </c>
      <c r="H3015" s="263" t="s">
        <v>562</v>
      </c>
      <c r="I3015" s="260" t="s">
        <v>711</v>
      </c>
    </row>
    <row r="3016" spans="1:21" ht="18.75">
      <c r="A3016" s="263">
        <v>813249</v>
      </c>
      <c r="B3016" s="263" t="s">
        <v>4985</v>
      </c>
      <c r="C3016" s="268" t="s">
        <v>4153</v>
      </c>
      <c r="D3016" s="268" t="s">
        <v>347</v>
      </c>
      <c r="E3016" s="268" t="s">
        <v>260</v>
      </c>
      <c r="F3016" s="270">
        <v>33970</v>
      </c>
      <c r="G3016" s="266" t="s">
        <v>549</v>
      </c>
      <c r="H3016" s="263" t="s">
        <v>562</v>
      </c>
      <c r="I3016" s="260" t="s">
        <v>711</v>
      </c>
    </row>
    <row r="3017" spans="1:21" ht="18.75">
      <c r="A3017" s="263">
        <v>813250</v>
      </c>
      <c r="B3017" s="263" t="s">
        <v>4986</v>
      </c>
      <c r="C3017" s="268" t="s">
        <v>155</v>
      </c>
      <c r="D3017" s="268" t="s">
        <v>377</v>
      </c>
      <c r="E3017" s="268" t="s">
        <v>259</v>
      </c>
      <c r="F3017" s="270">
        <v>33604</v>
      </c>
      <c r="G3017" s="263" t="s">
        <v>617</v>
      </c>
      <c r="H3017" s="263" t="s">
        <v>562</v>
      </c>
      <c r="I3017" s="260" t="s">
        <v>711</v>
      </c>
    </row>
    <row r="3018" spans="1:21" ht="18.75">
      <c r="A3018" s="262">
        <v>813251</v>
      </c>
      <c r="B3018" s="263" t="s">
        <v>4987</v>
      </c>
      <c r="C3018" s="263" t="s">
        <v>191</v>
      </c>
      <c r="D3018" s="263" t="s">
        <v>370</v>
      </c>
      <c r="E3018" s="263" t="s">
        <v>259</v>
      </c>
      <c r="F3018" s="270">
        <v>36526</v>
      </c>
      <c r="G3018" s="263" t="s">
        <v>549</v>
      </c>
      <c r="H3018" s="263" t="s">
        <v>562</v>
      </c>
      <c r="I3018" s="260" t="s">
        <v>711</v>
      </c>
    </row>
    <row r="3019" spans="1:21" ht="18.75">
      <c r="A3019" s="262">
        <v>813252</v>
      </c>
      <c r="B3019" s="263" t="s">
        <v>4988</v>
      </c>
      <c r="C3019" s="263" t="s">
        <v>1166</v>
      </c>
      <c r="D3019" s="263" t="s">
        <v>330</v>
      </c>
      <c r="E3019" s="263" t="s">
        <v>260</v>
      </c>
      <c r="F3019" s="270">
        <v>33972</v>
      </c>
      <c r="G3019" s="263" t="s">
        <v>571</v>
      </c>
      <c r="H3019" s="263" t="s">
        <v>562</v>
      </c>
      <c r="I3019" s="260" t="s">
        <v>711</v>
      </c>
    </row>
    <row r="3020" spans="1:21" ht="18.75">
      <c r="A3020" s="269">
        <v>813253</v>
      </c>
      <c r="B3020" s="263" t="s">
        <v>4989</v>
      </c>
      <c r="C3020" s="269" t="s">
        <v>106</v>
      </c>
      <c r="D3020" s="269" t="s">
        <v>804</v>
      </c>
      <c r="E3020" s="269" t="s">
        <v>260</v>
      </c>
      <c r="F3020" s="270">
        <v>34335</v>
      </c>
      <c r="G3020" s="267" t="s">
        <v>549</v>
      </c>
      <c r="H3020" s="263" t="s">
        <v>562</v>
      </c>
      <c r="I3020" s="260" t="s">
        <v>711</v>
      </c>
    </row>
    <row r="3021" spans="1:21" ht="18.75">
      <c r="A3021" s="263">
        <v>813254</v>
      </c>
      <c r="B3021" s="263" t="s">
        <v>4990</v>
      </c>
      <c r="C3021" s="268" t="s">
        <v>81</v>
      </c>
      <c r="D3021" s="268" t="s">
        <v>1024</v>
      </c>
      <c r="E3021" s="268" t="s">
        <v>260</v>
      </c>
      <c r="F3021" s="270">
        <v>32787</v>
      </c>
      <c r="G3021" s="266" t="s">
        <v>622</v>
      </c>
      <c r="H3021" s="263" t="s">
        <v>562</v>
      </c>
      <c r="I3021" s="260" t="s">
        <v>711</v>
      </c>
    </row>
    <row r="3022" spans="1:21" ht="18.75">
      <c r="A3022" s="263">
        <v>813255</v>
      </c>
      <c r="B3022" s="263" t="s">
        <v>4991</v>
      </c>
      <c r="C3022" s="268" t="s">
        <v>103</v>
      </c>
      <c r="D3022" s="266" t="s">
        <v>422</v>
      </c>
      <c r="E3022" s="268" t="s">
        <v>260</v>
      </c>
      <c r="F3022" s="270">
        <v>31778</v>
      </c>
      <c r="G3022" s="263" t="s">
        <v>5231</v>
      </c>
      <c r="H3022" s="263" t="s">
        <v>562</v>
      </c>
      <c r="I3022" s="260" t="s">
        <v>711</v>
      </c>
    </row>
    <row r="3023" spans="1:21" ht="18.75">
      <c r="A3023" s="262">
        <v>813256</v>
      </c>
      <c r="B3023" s="263" t="s">
        <v>4992</v>
      </c>
      <c r="C3023" s="263" t="s">
        <v>1439</v>
      </c>
      <c r="D3023" s="263" t="s">
        <v>485</v>
      </c>
      <c r="E3023" s="263" t="s">
        <v>260</v>
      </c>
      <c r="F3023" s="270">
        <v>31986</v>
      </c>
      <c r="G3023" s="263" t="s">
        <v>549</v>
      </c>
      <c r="H3023" s="263" t="s">
        <v>562</v>
      </c>
      <c r="I3023" s="260" t="s">
        <v>711</v>
      </c>
    </row>
    <row r="3024" spans="1:21" ht="18.75">
      <c r="A3024" s="263">
        <v>813257</v>
      </c>
      <c r="B3024" s="263" t="s">
        <v>4993</v>
      </c>
      <c r="C3024" s="271" t="s">
        <v>77</v>
      </c>
      <c r="D3024" s="271" t="s">
        <v>838</v>
      </c>
      <c r="E3024" s="263" t="s">
        <v>260</v>
      </c>
      <c r="F3024" s="270">
        <v>34029</v>
      </c>
      <c r="G3024" s="263" t="s">
        <v>5553</v>
      </c>
      <c r="H3024" s="263" t="s">
        <v>562</v>
      </c>
      <c r="I3024" s="260" t="s">
        <v>711</v>
      </c>
    </row>
    <row r="3025" spans="1:9" ht="18.75">
      <c r="A3025" s="269">
        <v>813258</v>
      </c>
      <c r="B3025" s="263" t="s">
        <v>4994</v>
      </c>
      <c r="C3025" s="269" t="s">
        <v>111</v>
      </c>
      <c r="D3025" s="269" t="s">
        <v>362</v>
      </c>
      <c r="E3025" s="269" t="s">
        <v>260</v>
      </c>
      <c r="F3025" s="270">
        <v>35065</v>
      </c>
      <c r="G3025" s="267" t="s">
        <v>549</v>
      </c>
      <c r="H3025" s="263" t="s">
        <v>562</v>
      </c>
      <c r="I3025" s="260" t="s">
        <v>711</v>
      </c>
    </row>
    <row r="3026" spans="1:9" ht="18.75">
      <c r="A3026" s="263">
        <v>813259</v>
      </c>
      <c r="B3026" s="263" t="s">
        <v>4995</v>
      </c>
      <c r="C3026" s="268" t="s">
        <v>209</v>
      </c>
      <c r="D3026" s="268" t="s">
        <v>342</v>
      </c>
      <c r="E3026" s="268" t="s">
        <v>259</v>
      </c>
      <c r="F3026" s="270">
        <v>28911</v>
      </c>
      <c r="G3026" s="266" t="s">
        <v>5268</v>
      </c>
      <c r="H3026" s="263" t="s">
        <v>562</v>
      </c>
      <c r="I3026" s="260" t="s">
        <v>711</v>
      </c>
    </row>
    <row r="3027" spans="1:9" ht="18.75">
      <c r="A3027" s="262">
        <v>813260</v>
      </c>
      <c r="B3027" s="263" t="s">
        <v>4996</v>
      </c>
      <c r="C3027" s="263" t="s">
        <v>79</v>
      </c>
      <c r="D3027" s="263" t="s">
        <v>4997</v>
      </c>
      <c r="E3027" s="263" t="s">
        <v>259</v>
      </c>
      <c r="F3027" s="270">
        <v>31874</v>
      </c>
      <c r="G3027" s="263" t="s">
        <v>563</v>
      </c>
      <c r="H3027" s="263" t="s">
        <v>562</v>
      </c>
      <c r="I3027" s="260" t="s">
        <v>711</v>
      </c>
    </row>
    <row r="3028" spans="1:9" ht="18.75">
      <c r="A3028" s="262">
        <v>813261</v>
      </c>
      <c r="B3028" s="263" t="s">
        <v>4998</v>
      </c>
      <c r="C3028" s="263" t="s">
        <v>3617</v>
      </c>
      <c r="D3028" s="263" t="s">
        <v>4999</v>
      </c>
      <c r="E3028" s="263" t="s">
        <v>260</v>
      </c>
      <c r="F3028" s="270">
        <v>36229</v>
      </c>
      <c r="G3028" s="266" t="s">
        <v>613</v>
      </c>
      <c r="H3028" s="263" t="s">
        <v>562</v>
      </c>
      <c r="I3028" s="260" t="s">
        <v>711</v>
      </c>
    </row>
    <row r="3029" spans="1:9" ht="18.75">
      <c r="A3029" s="262">
        <v>813262</v>
      </c>
      <c r="B3029" s="263" t="s">
        <v>5000</v>
      </c>
      <c r="C3029" s="263" t="s">
        <v>1439</v>
      </c>
      <c r="D3029" s="263" t="s">
        <v>412</v>
      </c>
      <c r="E3029" s="263" t="s">
        <v>260</v>
      </c>
      <c r="F3029" s="270">
        <v>35707</v>
      </c>
      <c r="G3029" s="263" t="s">
        <v>549</v>
      </c>
      <c r="H3029" s="263" t="s">
        <v>562</v>
      </c>
      <c r="I3029" s="260" t="s">
        <v>711</v>
      </c>
    </row>
    <row r="3030" spans="1:9" ht="18.75">
      <c r="A3030" s="262">
        <v>813263</v>
      </c>
      <c r="B3030" s="263" t="s">
        <v>5001</v>
      </c>
      <c r="C3030" s="263" t="s">
        <v>5002</v>
      </c>
      <c r="D3030" s="263" t="s">
        <v>5003</v>
      </c>
      <c r="E3030" s="263" t="s">
        <v>260</v>
      </c>
      <c r="F3030" s="270">
        <v>32119</v>
      </c>
      <c r="G3030" s="263" t="s">
        <v>5995</v>
      </c>
      <c r="H3030" s="263" t="s">
        <v>562</v>
      </c>
      <c r="I3030" s="260" t="s">
        <v>711</v>
      </c>
    </row>
    <row r="3031" spans="1:9" ht="18.75">
      <c r="A3031" s="262">
        <v>813264</v>
      </c>
      <c r="B3031" s="263" t="s">
        <v>5004</v>
      </c>
      <c r="C3031" s="263" t="s">
        <v>937</v>
      </c>
      <c r="D3031" s="263" t="s">
        <v>403</v>
      </c>
      <c r="E3031" s="263" t="s">
        <v>260</v>
      </c>
      <c r="F3031" s="270">
        <v>33604</v>
      </c>
      <c r="G3031" s="263" t="s">
        <v>5996</v>
      </c>
      <c r="H3031" s="263" t="s">
        <v>562</v>
      </c>
      <c r="I3031" s="260" t="s">
        <v>711</v>
      </c>
    </row>
    <row r="3032" spans="1:9" ht="18.75">
      <c r="A3032" s="269">
        <v>813265</v>
      </c>
      <c r="B3032" s="263" t="s">
        <v>5005</v>
      </c>
      <c r="C3032" s="269" t="s">
        <v>81</v>
      </c>
      <c r="D3032" s="269" t="s">
        <v>375</v>
      </c>
      <c r="E3032" s="269" t="s">
        <v>260</v>
      </c>
      <c r="F3032" s="270">
        <v>35810</v>
      </c>
      <c r="G3032" s="267" t="s">
        <v>549</v>
      </c>
      <c r="H3032" s="263" t="s">
        <v>562</v>
      </c>
      <c r="I3032" s="260" t="s">
        <v>711</v>
      </c>
    </row>
    <row r="3033" spans="1:9" ht="18.75">
      <c r="A3033" s="263">
        <v>813266</v>
      </c>
      <c r="B3033" s="263" t="s">
        <v>5006</v>
      </c>
      <c r="C3033" s="268" t="s">
        <v>118</v>
      </c>
      <c r="D3033" s="268" t="s">
        <v>5007</v>
      </c>
      <c r="E3033" s="268" t="s">
        <v>260</v>
      </c>
      <c r="F3033" s="270">
        <v>34977</v>
      </c>
      <c r="G3033" s="263" t="s">
        <v>549</v>
      </c>
      <c r="H3033" s="263" t="s">
        <v>562</v>
      </c>
      <c r="I3033" s="260" t="s">
        <v>711</v>
      </c>
    </row>
    <row r="3034" spans="1:9" ht="18.75">
      <c r="A3034" s="262">
        <v>813267</v>
      </c>
      <c r="B3034" s="263" t="s">
        <v>5008</v>
      </c>
      <c r="C3034" s="263" t="s">
        <v>4373</v>
      </c>
      <c r="D3034" s="263" t="s">
        <v>5009</v>
      </c>
      <c r="E3034" s="263" t="s">
        <v>260</v>
      </c>
      <c r="F3034" s="270">
        <v>36039</v>
      </c>
      <c r="G3034" s="263" t="s">
        <v>5997</v>
      </c>
      <c r="H3034" s="263" t="s">
        <v>562</v>
      </c>
      <c r="I3034" s="260" t="s">
        <v>711</v>
      </c>
    </row>
    <row r="3035" spans="1:9" ht="18.75">
      <c r="A3035" s="263">
        <v>813268</v>
      </c>
      <c r="B3035" s="263" t="s">
        <v>5010</v>
      </c>
      <c r="C3035" s="268" t="s">
        <v>79</v>
      </c>
      <c r="D3035" s="266" t="s">
        <v>5011</v>
      </c>
      <c r="E3035" s="268" t="s">
        <v>260</v>
      </c>
      <c r="F3035" s="270">
        <v>33994</v>
      </c>
      <c r="G3035" s="266" t="s">
        <v>5998</v>
      </c>
      <c r="H3035" s="263" t="s">
        <v>562</v>
      </c>
      <c r="I3035" s="260" t="s">
        <v>711</v>
      </c>
    </row>
    <row r="3036" spans="1:9" ht="18.75">
      <c r="A3036" s="262">
        <v>813269</v>
      </c>
      <c r="B3036" s="263" t="s">
        <v>5012</v>
      </c>
      <c r="C3036" s="263" t="s">
        <v>5013</v>
      </c>
      <c r="D3036" s="263" t="s">
        <v>5014</v>
      </c>
      <c r="E3036" s="263" t="s">
        <v>259</v>
      </c>
      <c r="F3036" s="270">
        <v>32994</v>
      </c>
      <c r="G3036" s="263" t="s">
        <v>5999</v>
      </c>
      <c r="H3036" s="263" t="s">
        <v>562</v>
      </c>
      <c r="I3036" s="260" t="s">
        <v>711</v>
      </c>
    </row>
    <row r="3037" spans="1:9" ht="18.75">
      <c r="A3037" s="262">
        <v>813270</v>
      </c>
      <c r="B3037" s="263" t="s">
        <v>5015</v>
      </c>
      <c r="C3037" s="263" t="s">
        <v>79</v>
      </c>
      <c r="D3037" s="263" t="s">
        <v>5016</v>
      </c>
      <c r="E3037" s="263" t="s">
        <v>260</v>
      </c>
      <c r="F3037" s="270">
        <v>35139</v>
      </c>
      <c r="G3037" s="263" t="s">
        <v>549</v>
      </c>
      <c r="H3037" s="263" t="s">
        <v>562</v>
      </c>
      <c r="I3037" s="260" t="s">
        <v>711</v>
      </c>
    </row>
    <row r="3038" spans="1:9" ht="37.5">
      <c r="A3038" s="269">
        <v>813271</v>
      </c>
      <c r="B3038" s="263" t="s">
        <v>5017</v>
      </c>
      <c r="C3038" s="269" t="s">
        <v>3009</v>
      </c>
      <c r="D3038" s="269" t="s">
        <v>335</v>
      </c>
      <c r="E3038" s="269" t="s">
        <v>260</v>
      </c>
      <c r="F3038" s="270">
        <v>35111</v>
      </c>
      <c r="G3038" s="267" t="s">
        <v>549</v>
      </c>
      <c r="H3038" s="268" t="s">
        <v>673</v>
      </c>
      <c r="I3038" s="260" t="s">
        <v>711</v>
      </c>
    </row>
    <row r="3039" spans="1:9" ht="18.75">
      <c r="A3039" s="262">
        <v>813272</v>
      </c>
      <c r="B3039" s="263" t="s">
        <v>5018</v>
      </c>
      <c r="C3039" s="263" t="s">
        <v>184</v>
      </c>
      <c r="D3039" s="263" t="s">
        <v>337</v>
      </c>
      <c r="E3039" s="263" t="s">
        <v>260</v>
      </c>
      <c r="F3039" s="270">
        <v>36209</v>
      </c>
      <c r="G3039" s="263" t="s">
        <v>1440</v>
      </c>
      <c r="H3039" s="263" t="s">
        <v>562</v>
      </c>
      <c r="I3039" s="260" t="s">
        <v>711</v>
      </c>
    </row>
    <row r="3040" spans="1:9" ht="18.75">
      <c r="A3040" s="269">
        <v>813273</v>
      </c>
      <c r="B3040" s="263" t="s">
        <v>5019</v>
      </c>
      <c r="C3040" s="269" t="s">
        <v>144</v>
      </c>
      <c r="D3040" s="269" t="s">
        <v>351</v>
      </c>
      <c r="E3040" s="269" t="s">
        <v>260</v>
      </c>
      <c r="F3040" s="270">
        <v>34865</v>
      </c>
      <c r="G3040" s="267" t="s">
        <v>650</v>
      </c>
      <c r="H3040" s="263" t="s">
        <v>562</v>
      </c>
      <c r="I3040" s="260" t="s">
        <v>711</v>
      </c>
    </row>
    <row r="3041" spans="1:21" ht="18.75">
      <c r="A3041" s="263">
        <v>813274</v>
      </c>
      <c r="B3041" s="263" t="s">
        <v>5020</v>
      </c>
      <c r="C3041" s="268" t="s">
        <v>920</v>
      </c>
      <c r="D3041" s="266" t="s">
        <v>817</v>
      </c>
      <c r="E3041" s="268" t="s">
        <v>259</v>
      </c>
      <c r="F3041" s="270">
        <v>36026</v>
      </c>
      <c r="G3041" s="266" t="s">
        <v>549</v>
      </c>
      <c r="H3041" s="263" t="s">
        <v>562</v>
      </c>
      <c r="I3041" s="260" t="s">
        <v>711</v>
      </c>
    </row>
    <row r="3042" spans="1:21" ht="18.75">
      <c r="A3042" s="269">
        <v>813275</v>
      </c>
      <c r="B3042" s="263" t="s">
        <v>5021</v>
      </c>
      <c r="C3042" s="269" t="s">
        <v>125</v>
      </c>
      <c r="D3042" s="269" t="s">
        <v>422</v>
      </c>
      <c r="E3042" s="269" t="s">
        <v>260</v>
      </c>
      <c r="F3042" s="270">
        <v>29221</v>
      </c>
      <c r="G3042" s="267" t="s">
        <v>5311</v>
      </c>
      <c r="H3042" s="263" t="s">
        <v>562</v>
      </c>
      <c r="I3042" s="260" t="s">
        <v>711</v>
      </c>
    </row>
    <row r="3043" spans="1:21" ht="18.75">
      <c r="A3043" s="262">
        <v>813276</v>
      </c>
      <c r="B3043" s="263" t="s">
        <v>5022</v>
      </c>
      <c r="C3043" s="263" t="s">
        <v>5023</v>
      </c>
      <c r="D3043" s="263" t="s">
        <v>329</v>
      </c>
      <c r="E3043" s="263" t="s">
        <v>260</v>
      </c>
      <c r="F3043" s="270">
        <v>31778</v>
      </c>
      <c r="G3043" s="263" t="s">
        <v>569</v>
      </c>
      <c r="H3043" s="263" t="s">
        <v>562</v>
      </c>
      <c r="I3043" s="260" t="s">
        <v>711</v>
      </c>
    </row>
    <row r="3044" spans="1:21" ht="18.75">
      <c r="A3044" s="263">
        <v>813277</v>
      </c>
      <c r="B3044" s="263" t="s">
        <v>5024</v>
      </c>
      <c r="C3044" s="268" t="s">
        <v>1561</v>
      </c>
      <c r="D3044" s="268" t="s">
        <v>523</v>
      </c>
      <c r="E3044" s="268" t="s">
        <v>260</v>
      </c>
      <c r="F3044" s="270">
        <v>36250</v>
      </c>
      <c r="G3044" s="266" t="s">
        <v>549</v>
      </c>
      <c r="H3044" s="263" t="s">
        <v>562</v>
      </c>
      <c r="I3044" s="260" t="s">
        <v>711</v>
      </c>
    </row>
    <row r="3045" spans="1:21" ht="18.75">
      <c r="A3045" s="263">
        <v>813278</v>
      </c>
      <c r="B3045" s="263" t="s">
        <v>5025</v>
      </c>
      <c r="C3045" s="268" t="s">
        <v>80</v>
      </c>
      <c r="D3045" s="268" t="s">
        <v>936</v>
      </c>
      <c r="E3045" s="268" t="s">
        <v>260</v>
      </c>
      <c r="F3045" s="270">
        <v>33375</v>
      </c>
      <c r="G3045" s="263" t="s">
        <v>6000</v>
      </c>
      <c r="H3045" s="263" t="s">
        <v>562</v>
      </c>
      <c r="I3045" s="260" t="s">
        <v>711</v>
      </c>
    </row>
    <row r="3046" spans="1:21" ht="18.75">
      <c r="A3046" s="262">
        <v>813279</v>
      </c>
      <c r="B3046" s="263" t="s">
        <v>5026</v>
      </c>
      <c r="C3046" s="263" t="s">
        <v>110</v>
      </c>
      <c r="D3046" s="263" t="s">
        <v>367</v>
      </c>
      <c r="E3046" s="263" t="s">
        <v>260</v>
      </c>
      <c r="F3046" s="270">
        <v>34700</v>
      </c>
      <c r="G3046" s="263" t="s">
        <v>549</v>
      </c>
      <c r="H3046" s="263" t="s">
        <v>562</v>
      </c>
      <c r="I3046" s="260" t="s">
        <v>711</v>
      </c>
    </row>
    <row r="3047" spans="1:21" ht="18.75">
      <c r="A3047" s="263">
        <v>813280</v>
      </c>
      <c r="B3047" s="263" t="s">
        <v>5027</v>
      </c>
      <c r="C3047" s="271" t="s">
        <v>140</v>
      </c>
      <c r="D3047" s="271" t="s">
        <v>2468</v>
      </c>
      <c r="E3047" s="263" t="s">
        <v>260</v>
      </c>
      <c r="F3047" s="270">
        <v>34558</v>
      </c>
      <c r="G3047" s="263" t="s">
        <v>549</v>
      </c>
      <c r="H3047" s="263" t="s">
        <v>562</v>
      </c>
      <c r="I3047" s="260" t="s">
        <v>711</v>
      </c>
    </row>
    <row r="3048" spans="1:21" ht="18.75">
      <c r="A3048" s="263">
        <v>813281</v>
      </c>
      <c r="B3048" s="263" t="s">
        <v>5028</v>
      </c>
      <c r="C3048" s="268" t="s">
        <v>74</v>
      </c>
      <c r="D3048" s="268" t="s">
        <v>385</v>
      </c>
      <c r="E3048" s="268" t="s">
        <v>260</v>
      </c>
      <c r="F3048" s="270">
        <v>35440</v>
      </c>
      <c r="G3048" s="266" t="s">
        <v>5264</v>
      </c>
      <c r="H3048" s="263" t="s">
        <v>562</v>
      </c>
      <c r="I3048" s="260" t="s">
        <v>711</v>
      </c>
    </row>
    <row r="3049" spans="1:21" ht="18.75">
      <c r="A3049" s="262">
        <v>813282</v>
      </c>
      <c r="B3049" s="263" t="s">
        <v>5029</v>
      </c>
      <c r="C3049" s="263" t="s">
        <v>1411</v>
      </c>
      <c r="D3049" s="263" t="s">
        <v>870</v>
      </c>
      <c r="E3049" s="263" t="s">
        <v>260</v>
      </c>
      <c r="F3049" s="270">
        <v>34788</v>
      </c>
      <c r="G3049" s="263" t="s">
        <v>613</v>
      </c>
      <c r="H3049" s="263" t="s">
        <v>562</v>
      </c>
      <c r="I3049" s="260" t="s">
        <v>711</v>
      </c>
    </row>
    <row r="3050" spans="1:21" ht="18.75">
      <c r="A3050" s="263">
        <v>813283</v>
      </c>
      <c r="B3050" s="263" t="s">
        <v>5030</v>
      </c>
      <c r="C3050" s="268" t="s">
        <v>1115</v>
      </c>
      <c r="D3050" s="268" t="s">
        <v>441</v>
      </c>
      <c r="E3050" s="268" t="s">
        <v>260</v>
      </c>
      <c r="F3050" s="270">
        <v>33714</v>
      </c>
      <c r="G3050" s="266" t="s">
        <v>549</v>
      </c>
      <c r="H3050" s="263" t="s">
        <v>562</v>
      </c>
      <c r="I3050" s="260" t="s">
        <v>711</v>
      </c>
    </row>
    <row r="3051" spans="1:21" ht="18.75">
      <c r="A3051" s="262">
        <v>813284</v>
      </c>
      <c r="B3051" s="263" t="s">
        <v>5031</v>
      </c>
      <c r="C3051" s="263" t="s">
        <v>871</v>
      </c>
      <c r="D3051" s="263" t="s">
        <v>428</v>
      </c>
      <c r="E3051" s="263" t="s">
        <v>260</v>
      </c>
      <c r="F3051" s="270">
        <v>34337</v>
      </c>
      <c r="G3051" s="266" t="s">
        <v>6001</v>
      </c>
      <c r="H3051" s="263" t="s">
        <v>562</v>
      </c>
      <c r="I3051" s="260" t="s">
        <v>711</v>
      </c>
      <c r="S3051" s="260">
        <v>4409</v>
      </c>
      <c r="T3051" s="261">
        <v>43823</v>
      </c>
      <c r="U3051" s="260">
        <v>15000</v>
      </c>
    </row>
    <row r="3052" spans="1:21" ht="18.75">
      <c r="A3052" s="262">
        <v>813285</v>
      </c>
      <c r="B3052" s="263" t="s">
        <v>5032</v>
      </c>
      <c r="C3052" s="263" t="s">
        <v>106</v>
      </c>
      <c r="D3052" s="263" t="s">
        <v>1014</v>
      </c>
      <c r="E3052" s="263" t="s">
        <v>260</v>
      </c>
      <c r="F3052" s="270" t="s">
        <v>6002</v>
      </c>
      <c r="G3052" s="263" t="s">
        <v>5466</v>
      </c>
      <c r="H3052" s="263" t="s">
        <v>562</v>
      </c>
      <c r="I3052" s="260" t="s">
        <v>711</v>
      </c>
      <c r="S3052" s="260">
        <v>301</v>
      </c>
      <c r="T3052" s="261">
        <v>43845</v>
      </c>
      <c r="U3052" s="260">
        <v>30000</v>
      </c>
    </row>
    <row r="3053" spans="1:21" ht="18.75">
      <c r="A3053" s="263">
        <v>813286</v>
      </c>
      <c r="B3053" s="263" t="s">
        <v>5033</v>
      </c>
      <c r="C3053" s="268" t="s">
        <v>124</v>
      </c>
      <c r="D3053" s="268" t="s">
        <v>361</v>
      </c>
      <c r="E3053" s="268" t="s">
        <v>260</v>
      </c>
      <c r="F3053" s="270">
        <v>35588</v>
      </c>
      <c r="G3053" s="266" t="s">
        <v>549</v>
      </c>
      <c r="H3053" s="263" t="s">
        <v>562</v>
      </c>
      <c r="I3053" s="260" t="s">
        <v>711</v>
      </c>
    </row>
    <row r="3054" spans="1:21" ht="18.75">
      <c r="A3054" s="263">
        <v>813287</v>
      </c>
      <c r="B3054" s="263" t="s">
        <v>5034</v>
      </c>
      <c r="C3054" s="268" t="s">
        <v>2745</v>
      </c>
      <c r="D3054" s="268" t="s">
        <v>3390</v>
      </c>
      <c r="E3054" s="268" t="s">
        <v>260</v>
      </c>
      <c r="F3054" s="270">
        <v>36316</v>
      </c>
      <c r="G3054" s="266" t="s">
        <v>5213</v>
      </c>
      <c r="H3054" s="263" t="s">
        <v>562</v>
      </c>
      <c r="I3054" s="260" t="s">
        <v>711</v>
      </c>
    </row>
    <row r="3055" spans="1:21" ht="18.75">
      <c r="A3055" s="269">
        <v>813288</v>
      </c>
      <c r="B3055" s="263" t="s">
        <v>5035</v>
      </c>
      <c r="C3055" s="269" t="s">
        <v>193</v>
      </c>
      <c r="D3055" s="269" t="s">
        <v>241</v>
      </c>
      <c r="E3055" s="269" t="s">
        <v>260</v>
      </c>
      <c r="F3055" s="270">
        <v>33543</v>
      </c>
      <c r="G3055" s="267" t="s">
        <v>646</v>
      </c>
      <c r="H3055" s="263" t="s">
        <v>562</v>
      </c>
      <c r="I3055" s="260" t="s">
        <v>711</v>
      </c>
    </row>
    <row r="3056" spans="1:21" ht="18.75">
      <c r="A3056" s="269">
        <v>813289</v>
      </c>
      <c r="B3056" s="263" t="s">
        <v>5036</v>
      </c>
      <c r="C3056" s="269" t="s">
        <v>511</v>
      </c>
      <c r="D3056" s="269" t="s">
        <v>779</v>
      </c>
      <c r="E3056" s="269" t="s">
        <v>260</v>
      </c>
      <c r="F3056" s="270">
        <v>34458</v>
      </c>
      <c r="G3056" s="267" t="s">
        <v>635</v>
      </c>
      <c r="H3056" s="263" t="s">
        <v>562</v>
      </c>
      <c r="I3056" s="260" t="s">
        <v>711</v>
      </c>
    </row>
    <row r="3057" spans="1:9" ht="18.75">
      <c r="A3057" s="263">
        <v>813290</v>
      </c>
      <c r="B3057" s="263" t="s">
        <v>5037</v>
      </c>
      <c r="C3057" s="268" t="s">
        <v>74</v>
      </c>
      <c r="D3057" s="268" t="s">
        <v>5038</v>
      </c>
      <c r="E3057" s="268" t="s">
        <v>260</v>
      </c>
      <c r="F3057" s="270">
        <v>35942</v>
      </c>
      <c r="G3057" s="263" t="s">
        <v>5651</v>
      </c>
      <c r="H3057" s="263" t="s">
        <v>562</v>
      </c>
      <c r="I3057" s="260" t="s">
        <v>711</v>
      </c>
    </row>
    <row r="3058" spans="1:9" ht="18.75">
      <c r="A3058" s="263">
        <v>813291</v>
      </c>
      <c r="B3058" s="263" t="s">
        <v>5039</v>
      </c>
      <c r="C3058" s="268" t="s">
        <v>1295</v>
      </c>
      <c r="D3058" s="268" t="s">
        <v>341</v>
      </c>
      <c r="E3058" s="268" t="s">
        <v>260</v>
      </c>
      <c r="F3058" s="270">
        <v>35674</v>
      </c>
      <c r="G3058" s="263" t="s">
        <v>549</v>
      </c>
      <c r="H3058" s="263" t="s">
        <v>562</v>
      </c>
      <c r="I3058" s="260" t="s">
        <v>711</v>
      </c>
    </row>
    <row r="3059" spans="1:9" ht="18.75">
      <c r="A3059" s="263">
        <v>813292</v>
      </c>
      <c r="B3059" s="263" t="s">
        <v>5040</v>
      </c>
      <c r="C3059" s="268" t="s">
        <v>104</v>
      </c>
      <c r="D3059" s="268" t="s">
        <v>5041</v>
      </c>
      <c r="E3059" s="268" t="s">
        <v>260</v>
      </c>
      <c r="F3059" s="270">
        <v>30001</v>
      </c>
      <c r="G3059" s="263" t="s">
        <v>5814</v>
      </c>
      <c r="H3059" s="263" t="s">
        <v>562</v>
      </c>
      <c r="I3059" s="260" t="s">
        <v>711</v>
      </c>
    </row>
    <row r="3060" spans="1:9" ht="18.75">
      <c r="A3060" s="263">
        <v>813293</v>
      </c>
      <c r="B3060" s="263" t="s">
        <v>5042</v>
      </c>
      <c r="C3060" s="268" t="s">
        <v>140</v>
      </c>
      <c r="D3060" s="268" t="s">
        <v>404</v>
      </c>
      <c r="E3060" s="268" t="s">
        <v>260</v>
      </c>
      <c r="F3060" s="270">
        <v>36241</v>
      </c>
      <c r="G3060" s="263" t="s">
        <v>549</v>
      </c>
      <c r="H3060" s="263" t="s">
        <v>562</v>
      </c>
      <c r="I3060" s="260" t="s">
        <v>711</v>
      </c>
    </row>
    <row r="3061" spans="1:9" ht="18.75">
      <c r="A3061" s="263">
        <v>813294</v>
      </c>
      <c r="B3061" s="263" t="s">
        <v>5043</v>
      </c>
      <c r="C3061" s="271" t="s">
        <v>871</v>
      </c>
      <c r="D3061" s="266" t="s">
        <v>330</v>
      </c>
      <c r="E3061" s="263" t="s">
        <v>260</v>
      </c>
      <c r="F3061" s="270">
        <v>34129</v>
      </c>
      <c r="G3061" s="263" t="s">
        <v>5208</v>
      </c>
      <c r="H3061" s="263" t="s">
        <v>562</v>
      </c>
      <c r="I3061" s="260" t="s">
        <v>711</v>
      </c>
    </row>
    <row r="3062" spans="1:9" ht="18.75">
      <c r="A3062" s="263">
        <v>813295</v>
      </c>
      <c r="B3062" s="263" t="s">
        <v>5044</v>
      </c>
      <c r="C3062" s="268" t="s">
        <v>104</v>
      </c>
      <c r="D3062" s="268" t="s">
        <v>485</v>
      </c>
      <c r="E3062" s="268" t="s">
        <v>260</v>
      </c>
      <c r="F3062" s="270">
        <v>36414</v>
      </c>
      <c r="G3062" s="263" t="s">
        <v>549</v>
      </c>
      <c r="H3062" s="263" t="s">
        <v>562</v>
      </c>
      <c r="I3062" s="260" t="s">
        <v>711</v>
      </c>
    </row>
    <row r="3063" spans="1:9" ht="18.75">
      <c r="A3063" s="262">
        <v>813296</v>
      </c>
      <c r="B3063" s="263" t="s">
        <v>5045</v>
      </c>
      <c r="C3063" s="263" t="s">
        <v>148</v>
      </c>
      <c r="D3063" s="263" t="s">
        <v>336</v>
      </c>
      <c r="E3063" s="263" t="s">
        <v>260</v>
      </c>
      <c r="F3063" s="270">
        <v>36048</v>
      </c>
      <c r="G3063" s="263" t="s">
        <v>6003</v>
      </c>
      <c r="H3063" s="263" t="s">
        <v>562</v>
      </c>
      <c r="I3063" s="260" t="s">
        <v>711</v>
      </c>
    </row>
    <row r="3064" spans="1:9" ht="18.75">
      <c r="A3064" s="262">
        <v>813297</v>
      </c>
      <c r="B3064" s="263" t="s">
        <v>5046</v>
      </c>
      <c r="C3064" s="263" t="s">
        <v>110</v>
      </c>
      <c r="D3064" s="263" t="s">
        <v>1878</v>
      </c>
      <c r="E3064" s="263" t="s">
        <v>260</v>
      </c>
      <c r="F3064" s="270">
        <v>34508</v>
      </c>
      <c r="G3064" s="263" t="s">
        <v>569</v>
      </c>
      <c r="H3064" s="263" t="s">
        <v>562</v>
      </c>
      <c r="I3064" s="260" t="s">
        <v>711</v>
      </c>
    </row>
    <row r="3065" spans="1:9" ht="18.75">
      <c r="A3065" s="263">
        <v>813298</v>
      </c>
      <c r="B3065" s="263" t="s">
        <v>5047</v>
      </c>
      <c r="C3065" s="268" t="s">
        <v>153</v>
      </c>
      <c r="D3065" s="268" t="s">
        <v>1914</v>
      </c>
      <c r="E3065" s="268" t="s">
        <v>260</v>
      </c>
      <c r="F3065" s="270">
        <v>35129</v>
      </c>
      <c r="G3065" s="263" t="s">
        <v>6004</v>
      </c>
      <c r="H3065" s="263" t="s">
        <v>562</v>
      </c>
      <c r="I3065" s="260" t="s">
        <v>711</v>
      </c>
    </row>
    <row r="3066" spans="1:9" ht="18.75">
      <c r="A3066" s="262">
        <v>813299</v>
      </c>
      <c r="B3066" s="263" t="s">
        <v>5048</v>
      </c>
      <c r="C3066" s="263" t="s">
        <v>823</v>
      </c>
      <c r="D3066" s="263" t="s">
        <v>1954</v>
      </c>
      <c r="E3066" s="263" t="s">
        <v>260</v>
      </c>
      <c r="F3066" s="270">
        <v>33748</v>
      </c>
      <c r="G3066" s="263" t="s">
        <v>5261</v>
      </c>
      <c r="H3066" s="263" t="s">
        <v>562</v>
      </c>
      <c r="I3066" s="260" t="s">
        <v>711</v>
      </c>
    </row>
    <row r="3067" spans="1:9" ht="18.75">
      <c r="A3067" s="262">
        <v>813300</v>
      </c>
      <c r="B3067" s="263" t="s">
        <v>5049</v>
      </c>
      <c r="C3067" s="263" t="s">
        <v>5050</v>
      </c>
      <c r="D3067" s="263" t="s">
        <v>1596</v>
      </c>
      <c r="E3067" s="263" t="s">
        <v>260</v>
      </c>
      <c r="F3067" s="270">
        <v>28655</v>
      </c>
      <c r="G3067" s="263" t="s">
        <v>549</v>
      </c>
      <c r="H3067" s="263" t="s">
        <v>562</v>
      </c>
      <c r="I3067" s="260" t="s">
        <v>711</v>
      </c>
    </row>
    <row r="3068" spans="1:9" ht="18.75">
      <c r="A3068" s="262">
        <v>813301</v>
      </c>
      <c r="B3068" s="263" t="s">
        <v>5051</v>
      </c>
      <c r="C3068" s="263" t="s">
        <v>3230</v>
      </c>
      <c r="D3068" s="263" t="s">
        <v>369</v>
      </c>
      <c r="E3068" s="263" t="s">
        <v>260</v>
      </c>
      <c r="F3068" s="270">
        <v>34439</v>
      </c>
      <c r="G3068" s="263" t="s">
        <v>5575</v>
      </c>
      <c r="H3068" s="263" t="s">
        <v>562</v>
      </c>
      <c r="I3068" s="260" t="s">
        <v>711</v>
      </c>
    </row>
    <row r="3069" spans="1:9" ht="18.75">
      <c r="A3069" s="269">
        <v>813302</v>
      </c>
      <c r="B3069" s="263" t="s">
        <v>5052</v>
      </c>
      <c r="C3069" s="269" t="s">
        <v>172</v>
      </c>
      <c r="D3069" s="269" t="s">
        <v>2060</v>
      </c>
      <c r="E3069" s="269" t="s">
        <v>259</v>
      </c>
      <c r="F3069" s="270">
        <v>36983</v>
      </c>
      <c r="G3069" s="267" t="s">
        <v>661</v>
      </c>
      <c r="H3069" s="263" t="s">
        <v>562</v>
      </c>
      <c r="I3069" s="260" t="s">
        <v>711</v>
      </c>
    </row>
    <row r="3070" spans="1:9" ht="18.75">
      <c r="A3070" s="269">
        <v>813303</v>
      </c>
      <c r="B3070" s="263" t="s">
        <v>5053</v>
      </c>
      <c r="C3070" s="269" t="s">
        <v>5054</v>
      </c>
      <c r="D3070" s="269" t="s">
        <v>5055</v>
      </c>
      <c r="E3070" s="269" t="s">
        <v>260</v>
      </c>
      <c r="F3070" s="270">
        <v>33005</v>
      </c>
      <c r="G3070" s="267" t="s">
        <v>5263</v>
      </c>
      <c r="H3070" s="263" t="s">
        <v>562</v>
      </c>
      <c r="I3070" s="260" t="s">
        <v>711</v>
      </c>
    </row>
    <row r="3071" spans="1:9" ht="18.75">
      <c r="A3071" s="263">
        <v>813304</v>
      </c>
      <c r="B3071" s="263" t="s">
        <v>5056</v>
      </c>
      <c r="C3071" s="271" t="s">
        <v>77</v>
      </c>
      <c r="D3071" s="271" t="s">
        <v>1072</v>
      </c>
      <c r="E3071" s="263" t="s">
        <v>260</v>
      </c>
      <c r="F3071" s="270">
        <v>32030</v>
      </c>
      <c r="G3071" s="263" t="s">
        <v>5842</v>
      </c>
      <c r="H3071" s="263" t="s">
        <v>562</v>
      </c>
      <c r="I3071" s="260" t="s">
        <v>711</v>
      </c>
    </row>
    <row r="3072" spans="1:9" ht="18.75">
      <c r="A3072" s="263">
        <v>813305</v>
      </c>
      <c r="B3072" s="263" t="s">
        <v>5057</v>
      </c>
      <c r="C3072" s="268" t="s">
        <v>122</v>
      </c>
      <c r="D3072" s="268" t="s">
        <v>373</v>
      </c>
      <c r="E3072" s="268" t="s">
        <v>260</v>
      </c>
      <c r="F3072" s="270">
        <v>36209</v>
      </c>
      <c r="G3072" s="263" t="s">
        <v>549</v>
      </c>
      <c r="H3072" s="263" t="s">
        <v>562</v>
      </c>
      <c r="I3072" s="260" t="s">
        <v>711</v>
      </c>
    </row>
    <row r="3073" spans="1:9" ht="18.75">
      <c r="A3073" s="262">
        <v>813306</v>
      </c>
      <c r="B3073" s="263" t="s">
        <v>5058</v>
      </c>
      <c r="C3073" s="263" t="s">
        <v>118</v>
      </c>
      <c r="D3073" s="263" t="s">
        <v>870</v>
      </c>
      <c r="E3073" s="263" t="s">
        <v>260</v>
      </c>
      <c r="F3073" s="270">
        <v>35525</v>
      </c>
      <c r="G3073" s="263" t="s">
        <v>6005</v>
      </c>
      <c r="H3073" s="263" t="s">
        <v>562</v>
      </c>
      <c r="I3073" s="260" t="s">
        <v>711</v>
      </c>
    </row>
    <row r="3074" spans="1:9" ht="18.75">
      <c r="A3074" s="263">
        <v>813307</v>
      </c>
      <c r="B3074" s="263" t="s">
        <v>5059</v>
      </c>
      <c r="C3074" s="268" t="s">
        <v>5060</v>
      </c>
      <c r="D3074" s="268" t="s">
        <v>342</v>
      </c>
      <c r="E3074" s="268" t="s">
        <v>260</v>
      </c>
      <c r="F3074" s="270">
        <v>36165</v>
      </c>
      <c r="G3074" s="263" t="s">
        <v>549</v>
      </c>
      <c r="H3074" s="263" t="s">
        <v>562</v>
      </c>
      <c r="I3074" s="260" t="s">
        <v>711</v>
      </c>
    </row>
    <row r="3075" spans="1:9" ht="18.75">
      <c r="A3075" s="269">
        <v>813308</v>
      </c>
      <c r="B3075" s="263" t="s">
        <v>5061</v>
      </c>
      <c r="C3075" s="269" t="s">
        <v>990</v>
      </c>
      <c r="D3075" s="269" t="s">
        <v>503</v>
      </c>
      <c r="E3075" s="269" t="s">
        <v>260</v>
      </c>
      <c r="F3075" s="270">
        <v>34876</v>
      </c>
      <c r="G3075" s="267" t="s">
        <v>5246</v>
      </c>
      <c r="H3075" s="263" t="s">
        <v>562</v>
      </c>
      <c r="I3075" s="260" t="s">
        <v>711</v>
      </c>
    </row>
    <row r="3076" spans="1:9" ht="18.75">
      <c r="A3076" s="263">
        <v>813309</v>
      </c>
      <c r="B3076" s="263" t="s">
        <v>5062</v>
      </c>
      <c r="C3076" s="268" t="s">
        <v>108</v>
      </c>
      <c r="D3076" s="268" t="s">
        <v>1001</v>
      </c>
      <c r="E3076" s="268" t="s">
        <v>260</v>
      </c>
      <c r="F3076" s="270">
        <v>34700</v>
      </c>
      <c r="G3076" s="266" t="s">
        <v>549</v>
      </c>
      <c r="H3076" s="263" t="s">
        <v>562</v>
      </c>
      <c r="I3076" s="260" t="s">
        <v>711</v>
      </c>
    </row>
    <row r="3077" spans="1:9" ht="37.5">
      <c r="A3077" s="262">
        <v>813310</v>
      </c>
      <c r="B3077" s="263" t="s">
        <v>5063</v>
      </c>
      <c r="C3077" s="263" t="s">
        <v>77</v>
      </c>
      <c r="D3077" s="263" t="s">
        <v>332</v>
      </c>
      <c r="E3077" s="263" t="s">
        <v>260</v>
      </c>
      <c r="F3077" s="270">
        <v>31359</v>
      </c>
      <c r="G3077" s="263" t="s">
        <v>623</v>
      </c>
      <c r="H3077" s="268" t="s">
        <v>673</v>
      </c>
      <c r="I3077" s="260" t="s">
        <v>711</v>
      </c>
    </row>
    <row r="3078" spans="1:9" ht="18.75">
      <c r="A3078" s="262">
        <v>813311</v>
      </c>
      <c r="B3078" s="263" t="s">
        <v>5064</v>
      </c>
      <c r="C3078" s="263" t="s">
        <v>104</v>
      </c>
      <c r="D3078" s="263" t="s">
        <v>5065</v>
      </c>
      <c r="E3078" s="263" t="s">
        <v>260</v>
      </c>
      <c r="F3078" s="270">
        <v>28954</v>
      </c>
      <c r="G3078" s="263" t="s">
        <v>615</v>
      </c>
      <c r="H3078" s="263" t="s">
        <v>562</v>
      </c>
      <c r="I3078" s="260" t="s">
        <v>711</v>
      </c>
    </row>
    <row r="3079" spans="1:9" ht="18.75">
      <c r="A3079" s="262">
        <v>813312</v>
      </c>
      <c r="B3079" s="263" t="s">
        <v>5066</v>
      </c>
      <c r="C3079" s="263" t="s">
        <v>859</v>
      </c>
      <c r="D3079" s="263" t="s">
        <v>402</v>
      </c>
      <c r="E3079" s="263" t="s">
        <v>260</v>
      </c>
      <c r="F3079" s="270">
        <v>31075</v>
      </c>
      <c r="G3079" s="263" t="s">
        <v>5886</v>
      </c>
      <c r="H3079" s="263" t="s">
        <v>562</v>
      </c>
      <c r="I3079" s="260" t="s">
        <v>711</v>
      </c>
    </row>
    <row r="3080" spans="1:9" ht="18.75">
      <c r="A3080" s="262">
        <v>813313</v>
      </c>
      <c r="B3080" s="263" t="s">
        <v>5067</v>
      </c>
      <c r="C3080" s="263" t="s">
        <v>3094</v>
      </c>
      <c r="D3080" s="263" t="s">
        <v>1057</v>
      </c>
      <c r="E3080" s="263" t="s">
        <v>260</v>
      </c>
      <c r="F3080" s="270">
        <v>28081</v>
      </c>
      <c r="G3080" s="263" t="s">
        <v>5668</v>
      </c>
      <c r="H3080" s="263" t="s">
        <v>562</v>
      </c>
      <c r="I3080" s="260" t="s">
        <v>711</v>
      </c>
    </row>
    <row r="3081" spans="1:9" ht="18.75">
      <c r="A3081" s="262">
        <v>813314</v>
      </c>
      <c r="B3081" s="263" t="s">
        <v>5068</v>
      </c>
      <c r="C3081" s="263" t="s">
        <v>1678</v>
      </c>
      <c r="D3081" s="263" t="s">
        <v>5069</v>
      </c>
      <c r="E3081" s="263" t="s">
        <v>260</v>
      </c>
      <c r="F3081" s="270">
        <v>36270</v>
      </c>
      <c r="G3081" s="263" t="s">
        <v>6006</v>
      </c>
      <c r="H3081" s="263" t="s">
        <v>562</v>
      </c>
      <c r="I3081" s="260" t="s">
        <v>711</v>
      </c>
    </row>
    <row r="3082" spans="1:9" ht="18.75">
      <c r="A3082" s="262">
        <v>813315</v>
      </c>
      <c r="B3082" s="263" t="s">
        <v>5070</v>
      </c>
      <c r="C3082" s="263" t="s">
        <v>1601</v>
      </c>
      <c r="D3082" s="263" t="s">
        <v>3062</v>
      </c>
      <c r="E3082" s="263" t="s">
        <v>260</v>
      </c>
      <c r="F3082" s="270">
        <v>35656</v>
      </c>
      <c r="G3082" s="263" t="s">
        <v>549</v>
      </c>
      <c r="H3082" s="263" t="s">
        <v>562</v>
      </c>
      <c r="I3082" s="260" t="s">
        <v>711</v>
      </c>
    </row>
    <row r="3083" spans="1:9" ht="18.75">
      <c r="A3083" s="269">
        <v>813316</v>
      </c>
      <c r="B3083" s="263" t="s">
        <v>5071</v>
      </c>
      <c r="C3083" s="269" t="s">
        <v>77</v>
      </c>
      <c r="D3083" s="269" t="s">
        <v>3319</v>
      </c>
      <c r="E3083" s="269" t="s">
        <v>260</v>
      </c>
      <c r="F3083" s="270">
        <v>35066</v>
      </c>
      <c r="G3083" s="267" t="s">
        <v>6007</v>
      </c>
      <c r="H3083" s="263" t="s">
        <v>562</v>
      </c>
      <c r="I3083" s="260" t="s">
        <v>711</v>
      </c>
    </row>
    <row r="3084" spans="1:9" ht="18.75">
      <c r="A3084" s="262">
        <v>813317</v>
      </c>
      <c r="B3084" s="263" t="s">
        <v>5072</v>
      </c>
      <c r="C3084" s="263" t="s">
        <v>98</v>
      </c>
      <c r="D3084" s="263" t="s">
        <v>5073</v>
      </c>
      <c r="E3084" s="263" t="s">
        <v>260</v>
      </c>
      <c r="F3084" s="270">
        <v>31802</v>
      </c>
      <c r="G3084" s="267" t="s">
        <v>549</v>
      </c>
      <c r="H3084" s="263" t="s">
        <v>562</v>
      </c>
      <c r="I3084" s="260" t="s">
        <v>711</v>
      </c>
    </row>
    <row r="3085" spans="1:9" ht="18.75">
      <c r="A3085" s="262">
        <v>813318</v>
      </c>
      <c r="B3085" s="263" t="s">
        <v>5074</v>
      </c>
      <c r="C3085" s="263" t="s">
        <v>128</v>
      </c>
      <c r="D3085" s="263" t="s">
        <v>400</v>
      </c>
      <c r="E3085" s="263" t="s">
        <v>260</v>
      </c>
      <c r="F3085" s="270">
        <v>31799</v>
      </c>
      <c r="G3085" s="263" t="s">
        <v>652</v>
      </c>
      <c r="H3085" s="263" t="s">
        <v>562</v>
      </c>
      <c r="I3085" s="260" t="s">
        <v>711</v>
      </c>
    </row>
    <row r="3086" spans="1:9" ht="18.75">
      <c r="A3086" s="263">
        <v>813319</v>
      </c>
      <c r="B3086" s="263" t="s">
        <v>5075</v>
      </c>
      <c r="C3086" s="271" t="s">
        <v>1811</v>
      </c>
      <c r="D3086" s="271" t="s">
        <v>5076</v>
      </c>
      <c r="E3086" s="263" t="s">
        <v>260</v>
      </c>
      <c r="F3086" s="270" t="s">
        <v>6008</v>
      </c>
      <c r="G3086" s="263" t="s">
        <v>549</v>
      </c>
      <c r="H3086" s="263" t="s">
        <v>562</v>
      </c>
      <c r="I3086" s="260" t="s">
        <v>711</v>
      </c>
    </row>
    <row r="3087" spans="1:9" ht="18.75">
      <c r="A3087" s="263">
        <v>813320</v>
      </c>
      <c r="B3087" s="263" t="s">
        <v>5077</v>
      </c>
      <c r="C3087" s="271" t="s">
        <v>89</v>
      </c>
      <c r="D3087" s="271" t="s">
        <v>226</v>
      </c>
      <c r="E3087" s="263" t="s">
        <v>260</v>
      </c>
      <c r="F3087" s="270">
        <v>35295</v>
      </c>
      <c r="G3087" s="263" t="s">
        <v>619</v>
      </c>
      <c r="H3087" s="263" t="s">
        <v>562</v>
      </c>
      <c r="I3087" s="260" t="s">
        <v>711</v>
      </c>
    </row>
    <row r="3088" spans="1:9" ht="18.75">
      <c r="A3088" s="262">
        <v>813321</v>
      </c>
      <c r="B3088" s="263" t="s">
        <v>5078</v>
      </c>
      <c r="C3088" s="263" t="s">
        <v>187</v>
      </c>
      <c r="D3088" s="263" t="s">
        <v>5079</v>
      </c>
      <c r="E3088" s="263" t="s">
        <v>259</v>
      </c>
      <c r="F3088" s="270">
        <v>27760</v>
      </c>
      <c r="G3088" s="263" t="s">
        <v>559</v>
      </c>
      <c r="H3088" s="263" t="s">
        <v>562</v>
      </c>
      <c r="I3088" s="260" t="s">
        <v>711</v>
      </c>
    </row>
    <row r="3089" spans="1:9" ht="18.75">
      <c r="A3089" s="262">
        <v>813322</v>
      </c>
      <c r="B3089" s="263" t="s">
        <v>5080</v>
      </c>
      <c r="C3089" s="263" t="s">
        <v>142</v>
      </c>
      <c r="D3089" s="263" t="s">
        <v>5081</v>
      </c>
      <c r="E3089" s="263" t="s">
        <v>259</v>
      </c>
      <c r="F3089" s="270">
        <v>34867</v>
      </c>
      <c r="G3089" s="263" t="s">
        <v>646</v>
      </c>
      <c r="H3089" s="263" t="s">
        <v>562</v>
      </c>
      <c r="I3089" s="260" t="s">
        <v>711</v>
      </c>
    </row>
    <row r="3090" spans="1:9" ht="18.75">
      <c r="A3090" s="269">
        <v>813323</v>
      </c>
      <c r="B3090" s="263" t="s">
        <v>5082</v>
      </c>
      <c r="C3090" s="269" t="s">
        <v>81</v>
      </c>
      <c r="D3090" s="269" t="s">
        <v>858</v>
      </c>
      <c r="E3090" s="269" t="s">
        <v>259</v>
      </c>
      <c r="F3090" s="270">
        <v>34813</v>
      </c>
      <c r="G3090" s="267" t="s">
        <v>569</v>
      </c>
      <c r="H3090" s="263" t="s">
        <v>562</v>
      </c>
      <c r="I3090" s="260" t="s">
        <v>711</v>
      </c>
    </row>
    <row r="3091" spans="1:9" ht="18.75">
      <c r="A3091" s="269">
        <v>813324</v>
      </c>
      <c r="B3091" s="263" t="s">
        <v>5083</v>
      </c>
      <c r="C3091" s="269" t="s">
        <v>104</v>
      </c>
      <c r="D3091" s="269" t="s">
        <v>1596</v>
      </c>
      <c r="E3091" s="269" t="s">
        <v>259</v>
      </c>
      <c r="F3091" s="270">
        <v>32214</v>
      </c>
      <c r="G3091" s="267" t="s">
        <v>549</v>
      </c>
      <c r="H3091" s="263" t="s">
        <v>562</v>
      </c>
      <c r="I3091" s="260" t="s">
        <v>711</v>
      </c>
    </row>
    <row r="3092" spans="1:9" ht="18.75">
      <c r="A3092" s="269">
        <v>813325</v>
      </c>
      <c r="B3092" s="263" t="s">
        <v>5084</v>
      </c>
      <c r="C3092" s="269" t="s">
        <v>79</v>
      </c>
      <c r="D3092" s="269" t="s">
        <v>5085</v>
      </c>
      <c r="E3092" s="269" t="s">
        <v>260</v>
      </c>
      <c r="F3092" s="270">
        <v>34079</v>
      </c>
      <c r="G3092" s="267" t="s">
        <v>5983</v>
      </c>
      <c r="H3092" s="263" t="s">
        <v>562</v>
      </c>
      <c r="I3092" s="260" t="s">
        <v>711</v>
      </c>
    </row>
    <row r="3093" spans="1:9" ht="18.75">
      <c r="A3093" s="263">
        <v>813326</v>
      </c>
      <c r="B3093" s="263" t="s">
        <v>5086</v>
      </c>
      <c r="C3093" s="268" t="s">
        <v>82</v>
      </c>
      <c r="D3093" s="268" t="s">
        <v>936</v>
      </c>
      <c r="E3093" s="268" t="s">
        <v>259</v>
      </c>
      <c r="F3093" s="270">
        <v>35844</v>
      </c>
      <c r="G3093" s="266" t="s">
        <v>5261</v>
      </c>
      <c r="H3093" s="263" t="s">
        <v>562</v>
      </c>
      <c r="I3093" s="260" t="s">
        <v>711</v>
      </c>
    </row>
    <row r="3094" spans="1:9" ht="18.75">
      <c r="A3094" s="269">
        <v>813327</v>
      </c>
      <c r="B3094" s="263" t="s">
        <v>5087</v>
      </c>
      <c r="C3094" s="269" t="s">
        <v>146</v>
      </c>
      <c r="D3094" s="269" t="s">
        <v>439</v>
      </c>
      <c r="E3094" s="269" t="s">
        <v>259</v>
      </c>
      <c r="F3094" s="270">
        <v>36184</v>
      </c>
      <c r="G3094" s="267" t="s">
        <v>549</v>
      </c>
      <c r="H3094" s="263" t="s">
        <v>562</v>
      </c>
      <c r="I3094" s="260" t="s">
        <v>711</v>
      </c>
    </row>
    <row r="3095" spans="1:9">
      <c r="A3095" s="260">
        <v>813328</v>
      </c>
      <c r="B3095" s="260" t="s">
        <v>6041</v>
      </c>
      <c r="C3095" s="260" t="s">
        <v>935</v>
      </c>
      <c r="D3095" s="260" t="s">
        <v>6042</v>
      </c>
      <c r="I3095" s="260" t="s">
        <v>711</v>
      </c>
    </row>
    <row r="3096" spans="1:9" ht="18.75">
      <c r="A3096" s="263">
        <v>813329</v>
      </c>
      <c r="B3096" s="263" t="s">
        <v>5088</v>
      </c>
      <c r="C3096" s="268" t="s">
        <v>79</v>
      </c>
      <c r="D3096" s="266" t="s">
        <v>5089</v>
      </c>
      <c r="E3096" s="268" t="s">
        <v>259</v>
      </c>
      <c r="F3096" s="270">
        <v>30904</v>
      </c>
      <c r="G3096" s="266" t="s">
        <v>617</v>
      </c>
      <c r="H3096" s="263" t="s">
        <v>562</v>
      </c>
      <c r="I3096" s="260" t="s">
        <v>711</v>
      </c>
    </row>
    <row r="3097" spans="1:9" ht="18.75">
      <c r="A3097" s="262">
        <v>813330</v>
      </c>
      <c r="B3097" s="263" t="s">
        <v>5090</v>
      </c>
      <c r="C3097" s="263" t="s">
        <v>79</v>
      </c>
      <c r="D3097" s="263" t="s">
        <v>5091</v>
      </c>
      <c r="E3097" s="263" t="s">
        <v>259</v>
      </c>
      <c r="F3097" s="270">
        <v>30683</v>
      </c>
      <c r="G3097" s="263" t="s">
        <v>6009</v>
      </c>
      <c r="H3097" s="263" t="s">
        <v>562</v>
      </c>
      <c r="I3097" s="260" t="s">
        <v>711</v>
      </c>
    </row>
    <row r="3098" spans="1:9" ht="18.75">
      <c r="A3098" s="269">
        <v>813331</v>
      </c>
      <c r="B3098" s="263" t="s">
        <v>5092</v>
      </c>
      <c r="C3098" s="269" t="s">
        <v>103</v>
      </c>
      <c r="D3098" s="269" t="s">
        <v>391</v>
      </c>
      <c r="E3098" s="269" t="s">
        <v>259</v>
      </c>
      <c r="F3098" s="270">
        <v>35420</v>
      </c>
      <c r="G3098" s="267" t="s">
        <v>549</v>
      </c>
      <c r="H3098" s="263" t="s">
        <v>562</v>
      </c>
      <c r="I3098" s="260" t="s">
        <v>711</v>
      </c>
    </row>
    <row r="3099" spans="1:9" ht="18.75">
      <c r="A3099" s="262">
        <v>813332</v>
      </c>
      <c r="B3099" s="263" t="s">
        <v>5093</v>
      </c>
      <c r="C3099" s="263" t="s">
        <v>146</v>
      </c>
      <c r="D3099" s="263" t="s">
        <v>330</v>
      </c>
      <c r="E3099" s="263" t="s">
        <v>259</v>
      </c>
      <c r="F3099" s="270">
        <v>35986</v>
      </c>
      <c r="G3099" s="263" t="s">
        <v>6010</v>
      </c>
      <c r="H3099" s="263" t="s">
        <v>562</v>
      </c>
      <c r="I3099" s="260" t="s">
        <v>711</v>
      </c>
    </row>
    <row r="3100" spans="1:9" ht="18.75">
      <c r="A3100" s="269">
        <v>813333</v>
      </c>
      <c r="B3100" s="263" t="s">
        <v>5094</v>
      </c>
      <c r="C3100" s="269" t="s">
        <v>124</v>
      </c>
      <c r="D3100" s="269" t="s">
        <v>343</v>
      </c>
      <c r="E3100" s="269" t="s">
        <v>259</v>
      </c>
      <c r="F3100" s="270">
        <v>34893</v>
      </c>
      <c r="G3100" s="267" t="s">
        <v>549</v>
      </c>
      <c r="H3100" s="263" t="s">
        <v>562</v>
      </c>
      <c r="I3100" s="260" t="s">
        <v>711</v>
      </c>
    </row>
    <row r="3101" spans="1:9" ht="18.75">
      <c r="A3101" s="269">
        <v>813334</v>
      </c>
      <c r="B3101" s="263" t="s">
        <v>5095</v>
      </c>
      <c r="C3101" s="269" t="s">
        <v>2023</v>
      </c>
      <c r="D3101" s="269" t="s">
        <v>430</v>
      </c>
      <c r="E3101" s="269" t="s">
        <v>259</v>
      </c>
      <c r="F3101" s="270">
        <v>33406</v>
      </c>
      <c r="G3101" s="267" t="s">
        <v>642</v>
      </c>
      <c r="H3101" s="263" t="s">
        <v>562</v>
      </c>
      <c r="I3101" s="260" t="s">
        <v>711</v>
      </c>
    </row>
    <row r="3102" spans="1:9" ht="18.75">
      <c r="A3102" s="262">
        <v>813335</v>
      </c>
      <c r="B3102" s="263" t="s">
        <v>5096</v>
      </c>
      <c r="C3102" s="263" t="s">
        <v>843</v>
      </c>
      <c r="D3102" s="263" t="s">
        <v>342</v>
      </c>
      <c r="E3102" s="263" t="s">
        <v>259</v>
      </c>
      <c r="F3102" s="270" t="s">
        <v>6011</v>
      </c>
      <c r="G3102" s="263" t="s">
        <v>6012</v>
      </c>
      <c r="H3102" s="263" t="s">
        <v>562</v>
      </c>
      <c r="I3102" s="260" t="s">
        <v>711</v>
      </c>
    </row>
    <row r="3103" spans="1:9" ht="18.75">
      <c r="A3103" s="269">
        <v>813336</v>
      </c>
      <c r="B3103" s="263" t="s">
        <v>5097</v>
      </c>
      <c r="C3103" s="269" t="s">
        <v>81</v>
      </c>
      <c r="D3103" s="269" t="s">
        <v>389</v>
      </c>
      <c r="E3103" s="269" t="s">
        <v>259</v>
      </c>
      <c r="F3103" s="270">
        <v>32251</v>
      </c>
      <c r="G3103" s="267" t="s">
        <v>549</v>
      </c>
      <c r="H3103" s="263" t="s">
        <v>562</v>
      </c>
      <c r="I3103" s="260" t="s">
        <v>711</v>
      </c>
    </row>
    <row r="3104" spans="1:9" ht="18.75">
      <c r="A3104" s="262">
        <v>813337</v>
      </c>
      <c r="B3104" s="263" t="s">
        <v>5098</v>
      </c>
      <c r="C3104" s="263" t="s">
        <v>82</v>
      </c>
      <c r="D3104" s="263" t="s">
        <v>353</v>
      </c>
      <c r="E3104" s="263" t="s">
        <v>259</v>
      </c>
      <c r="F3104" s="270">
        <v>35756</v>
      </c>
      <c r="G3104" s="263" t="s">
        <v>549</v>
      </c>
      <c r="H3104" s="263" t="s">
        <v>562</v>
      </c>
      <c r="I3104" s="260" t="s">
        <v>711</v>
      </c>
    </row>
    <row r="3105" spans="1:21" ht="18.75">
      <c r="A3105" s="269">
        <v>813338</v>
      </c>
      <c r="B3105" s="263" t="s">
        <v>5099</v>
      </c>
      <c r="C3105" s="269" t="s">
        <v>193</v>
      </c>
      <c r="D3105" s="269" t="s">
        <v>467</v>
      </c>
      <c r="E3105" s="269" t="s">
        <v>260</v>
      </c>
      <c r="F3105" s="270">
        <v>33730</v>
      </c>
      <c r="G3105" s="267" t="s">
        <v>626</v>
      </c>
      <c r="H3105" s="263" t="s">
        <v>562</v>
      </c>
      <c r="I3105" s="260" t="s">
        <v>711</v>
      </c>
    </row>
    <row r="3106" spans="1:21" ht="18.75">
      <c r="A3106" s="263">
        <v>813339</v>
      </c>
      <c r="B3106" s="263" t="s">
        <v>5100</v>
      </c>
      <c r="C3106" s="268" t="s">
        <v>87</v>
      </c>
      <c r="D3106" s="268" t="s">
        <v>422</v>
      </c>
      <c r="E3106" s="268" t="s">
        <v>260</v>
      </c>
      <c r="F3106" s="270">
        <v>33744</v>
      </c>
      <c r="G3106" s="266" t="s">
        <v>650</v>
      </c>
      <c r="H3106" s="263" t="s">
        <v>562</v>
      </c>
      <c r="I3106" s="260" t="s">
        <v>711</v>
      </c>
    </row>
    <row r="3107" spans="1:21" ht="18.75">
      <c r="A3107" s="269">
        <v>813340</v>
      </c>
      <c r="B3107" s="263" t="s">
        <v>5101</v>
      </c>
      <c r="C3107" s="269" t="s">
        <v>873</v>
      </c>
      <c r="D3107" s="269" t="s">
        <v>336</v>
      </c>
      <c r="E3107" s="269" t="s">
        <v>260</v>
      </c>
      <c r="F3107" s="270">
        <v>34064</v>
      </c>
      <c r="G3107" s="267" t="s">
        <v>5799</v>
      </c>
      <c r="H3107" s="263" t="s">
        <v>562</v>
      </c>
      <c r="I3107" s="260" t="s">
        <v>711</v>
      </c>
    </row>
    <row r="3108" spans="1:21" ht="18.75">
      <c r="A3108" s="262">
        <v>813341</v>
      </c>
      <c r="B3108" s="263" t="s">
        <v>5102</v>
      </c>
      <c r="C3108" s="263" t="s">
        <v>81</v>
      </c>
      <c r="D3108" s="263" t="s">
        <v>5103</v>
      </c>
      <c r="E3108" s="263" t="s">
        <v>260</v>
      </c>
      <c r="F3108" s="270">
        <v>30960</v>
      </c>
      <c r="G3108" s="263" t="s">
        <v>5277</v>
      </c>
      <c r="H3108" s="263" t="s">
        <v>562</v>
      </c>
      <c r="I3108" s="260" t="s">
        <v>711</v>
      </c>
    </row>
    <row r="3109" spans="1:21" ht="18.75">
      <c r="A3109" s="263">
        <v>813342</v>
      </c>
      <c r="B3109" s="263" t="s">
        <v>5104</v>
      </c>
      <c r="C3109" s="268" t="s">
        <v>5105</v>
      </c>
      <c r="D3109" s="266" t="s">
        <v>763</v>
      </c>
      <c r="E3109" s="268" t="s">
        <v>260</v>
      </c>
      <c r="F3109" s="270">
        <v>35952</v>
      </c>
      <c r="G3109" s="266" t="s">
        <v>549</v>
      </c>
      <c r="H3109" s="263" t="s">
        <v>562</v>
      </c>
      <c r="I3109" s="260" t="s">
        <v>711</v>
      </c>
    </row>
    <row r="3110" spans="1:21" ht="18.75">
      <c r="A3110" s="263">
        <v>813343</v>
      </c>
      <c r="B3110" s="263" t="s">
        <v>5106</v>
      </c>
      <c r="C3110" s="268" t="s">
        <v>2340</v>
      </c>
      <c r="D3110" s="268" t="s">
        <v>387</v>
      </c>
      <c r="E3110" s="268" t="s">
        <v>260</v>
      </c>
      <c r="F3110" s="270">
        <v>33023</v>
      </c>
      <c r="G3110" s="263" t="s">
        <v>549</v>
      </c>
      <c r="H3110" s="263" t="s">
        <v>562</v>
      </c>
      <c r="I3110" s="260" t="s">
        <v>711</v>
      </c>
    </row>
    <row r="3111" spans="1:21" ht="18.75">
      <c r="A3111" s="262">
        <v>813344</v>
      </c>
      <c r="B3111" s="263" t="s">
        <v>5107</v>
      </c>
      <c r="C3111" s="263" t="s">
        <v>145</v>
      </c>
      <c r="D3111" s="263" t="s">
        <v>379</v>
      </c>
      <c r="E3111" s="263" t="s">
        <v>260</v>
      </c>
      <c r="F3111" s="270">
        <v>34700</v>
      </c>
      <c r="G3111" s="263" t="s">
        <v>549</v>
      </c>
      <c r="H3111" s="263" t="s">
        <v>562</v>
      </c>
      <c r="I3111" s="260" t="s">
        <v>711</v>
      </c>
    </row>
    <row r="3112" spans="1:21" ht="18.75">
      <c r="A3112" s="263">
        <v>813345</v>
      </c>
      <c r="B3112" s="263" t="s">
        <v>5108</v>
      </c>
      <c r="C3112" s="271" t="s">
        <v>139</v>
      </c>
      <c r="D3112" s="271" t="s">
        <v>448</v>
      </c>
      <c r="E3112" s="263" t="s">
        <v>260</v>
      </c>
      <c r="F3112" s="270">
        <v>34701</v>
      </c>
      <c r="G3112" s="263" t="s">
        <v>549</v>
      </c>
      <c r="H3112" s="263" t="s">
        <v>562</v>
      </c>
      <c r="I3112" s="260" t="s">
        <v>711</v>
      </c>
    </row>
    <row r="3113" spans="1:21" ht="18.75">
      <c r="A3113" s="263">
        <v>813347</v>
      </c>
      <c r="B3113" s="263" t="s">
        <v>5111</v>
      </c>
      <c r="C3113" s="268" t="s">
        <v>3257</v>
      </c>
      <c r="D3113" s="268" t="s">
        <v>5112</v>
      </c>
      <c r="E3113" s="268" t="s">
        <v>260</v>
      </c>
      <c r="F3113" s="270">
        <v>33393</v>
      </c>
      <c r="G3113" s="263" t="s">
        <v>549</v>
      </c>
      <c r="H3113" s="263" t="s">
        <v>562</v>
      </c>
      <c r="I3113" s="260" t="s">
        <v>711</v>
      </c>
      <c r="S3113" s="260">
        <v>27</v>
      </c>
      <c r="T3113" s="261">
        <v>43836</v>
      </c>
      <c r="U3113" s="260">
        <v>10000</v>
      </c>
    </row>
    <row r="3114" spans="1:21" ht="18.75">
      <c r="A3114" s="263">
        <v>813348</v>
      </c>
      <c r="B3114" s="263" t="s">
        <v>5113</v>
      </c>
      <c r="C3114" s="268" t="s">
        <v>2594</v>
      </c>
      <c r="D3114" s="268" t="s">
        <v>494</v>
      </c>
      <c r="E3114" s="268" t="s">
        <v>259</v>
      </c>
      <c r="F3114" s="270">
        <v>35431</v>
      </c>
      <c r="G3114" s="263" t="s">
        <v>5759</v>
      </c>
      <c r="H3114" s="263" t="s">
        <v>562</v>
      </c>
      <c r="I3114" s="260" t="s">
        <v>711</v>
      </c>
    </row>
    <row r="3115" spans="1:21" ht="18.75">
      <c r="A3115" s="262">
        <v>813349</v>
      </c>
      <c r="B3115" s="263" t="s">
        <v>5114</v>
      </c>
      <c r="C3115" s="263" t="s">
        <v>924</v>
      </c>
      <c r="D3115" s="263" t="s">
        <v>223</v>
      </c>
      <c r="E3115" s="263" t="s">
        <v>259</v>
      </c>
      <c r="F3115" s="270">
        <v>36526</v>
      </c>
      <c r="G3115" s="263" t="s">
        <v>549</v>
      </c>
      <c r="H3115" s="263" t="s">
        <v>562</v>
      </c>
      <c r="I3115" s="260" t="s">
        <v>711</v>
      </c>
    </row>
    <row r="3116" spans="1:21" ht="18.75">
      <c r="A3116" s="263">
        <v>813350</v>
      </c>
      <c r="B3116" s="263" t="s">
        <v>5115</v>
      </c>
      <c r="C3116" s="271" t="s">
        <v>153</v>
      </c>
      <c r="D3116" s="271" t="s">
        <v>356</v>
      </c>
      <c r="E3116" s="263" t="s">
        <v>259</v>
      </c>
      <c r="F3116" s="270">
        <v>35317</v>
      </c>
      <c r="G3116" s="263" t="s">
        <v>569</v>
      </c>
      <c r="H3116" s="263" t="s">
        <v>562</v>
      </c>
      <c r="I3116" s="260" t="s">
        <v>711</v>
      </c>
    </row>
    <row r="3117" spans="1:21" ht="18.75">
      <c r="A3117" s="263">
        <v>813351</v>
      </c>
      <c r="B3117" s="263" t="s">
        <v>5116</v>
      </c>
      <c r="C3117" s="268" t="s">
        <v>136</v>
      </c>
      <c r="D3117" s="268" t="s">
        <v>5117</v>
      </c>
      <c r="E3117" s="268" t="s">
        <v>259</v>
      </c>
      <c r="F3117" s="270">
        <v>35192</v>
      </c>
      <c r="G3117" s="267" t="s">
        <v>569</v>
      </c>
      <c r="H3117" s="263" t="s">
        <v>562</v>
      </c>
      <c r="I3117" s="260" t="s">
        <v>711</v>
      </c>
    </row>
    <row r="3118" spans="1:21" ht="18.75">
      <c r="A3118" s="269">
        <v>813352</v>
      </c>
      <c r="B3118" s="263" t="s">
        <v>5118</v>
      </c>
      <c r="C3118" s="269" t="s">
        <v>160</v>
      </c>
      <c r="D3118" s="269" t="s">
        <v>5119</v>
      </c>
      <c r="E3118" s="269" t="s">
        <v>260</v>
      </c>
      <c r="F3118" s="270">
        <v>35431</v>
      </c>
      <c r="G3118" s="267" t="s">
        <v>549</v>
      </c>
      <c r="H3118" s="263" t="s">
        <v>562</v>
      </c>
      <c r="I3118" s="260" t="s">
        <v>711</v>
      </c>
    </row>
    <row r="3119" spans="1:21" ht="18.75">
      <c r="A3119" s="262">
        <v>813353</v>
      </c>
      <c r="B3119" s="263" t="s">
        <v>5120</v>
      </c>
      <c r="C3119" s="263" t="s">
        <v>119</v>
      </c>
      <c r="D3119" s="263" t="s">
        <v>424</v>
      </c>
      <c r="E3119" s="263" t="s">
        <v>260</v>
      </c>
      <c r="F3119" s="270">
        <v>33613</v>
      </c>
      <c r="G3119" s="263" t="s">
        <v>549</v>
      </c>
      <c r="H3119" s="263" t="s">
        <v>562</v>
      </c>
      <c r="I3119" s="260" t="s">
        <v>711</v>
      </c>
    </row>
    <row r="3120" spans="1:21" ht="18.75">
      <c r="A3120" s="263">
        <v>813354</v>
      </c>
      <c r="B3120" s="263" t="s">
        <v>5121</v>
      </c>
      <c r="C3120" s="271" t="s">
        <v>79</v>
      </c>
      <c r="D3120" s="271" t="s">
        <v>1707</v>
      </c>
      <c r="E3120" s="263" t="s">
        <v>260</v>
      </c>
      <c r="F3120" s="270">
        <v>34700</v>
      </c>
      <c r="G3120" s="263" t="s">
        <v>5278</v>
      </c>
      <c r="H3120" s="263" t="s">
        <v>562</v>
      </c>
      <c r="I3120" s="260" t="s">
        <v>711</v>
      </c>
    </row>
    <row r="3121" spans="1:20" ht="18.75">
      <c r="A3121" s="269">
        <v>813355</v>
      </c>
      <c r="B3121" s="263" t="s">
        <v>5122</v>
      </c>
      <c r="C3121" s="269" t="s">
        <v>1407</v>
      </c>
      <c r="D3121" s="269" t="s">
        <v>373</v>
      </c>
      <c r="E3121" s="269" t="s">
        <v>260</v>
      </c>
      <c r="F3121" s="270">
        <v>34888</v>
      </c>
      <c r="G3121" s="267" t="s">
        <v>549</v>
      </c>
      <c r="H3121" s="263" t="s">
        <v>562</v>
      </c>
      <c r="I3121" s="260" t="s">
        <v>711</v>
      </c>
    </row>
    <row r="3122" spans="1:20" ht="18.75">
      <c r="A3122" s="262">
        <v>813356</v>
      </c>
      <c r="B3122" s="263" t="s">
        <v>5123</v>
      </c>
      <c r="C3122" s="263" t="s">
        <v>77</v>
      </c>
      <c r="D3122" s="263" t="s">
        <v>5124</v>
      </c>
      <c r="E3122" s="263" t="s">
        <v>259</v>
      </c>
      <c r="F3122" s="270">
        <v>35804</v>
      </c>
      <c r="G3122" s="263" t="s">
        <v>5351</v>
      </c>
      <c r="H3122" s="263" t="s">
        <v>562</v>
      </c>
      <c r="I3122" s="260" t="s">
        <v>711</v>
      </c>
    </row>
    <row r="3123" spans="1:20" ht="18.75">
      <c r="A3123" s="262">
        <v>813357</v>
      </c>
      <c r="B3123" s="263" t="s">
        <v>5125</v>
      </c>
      <c r="C3123" s="263" t="s">
        <v>145</v>
      </c>
      <c r="D3123" s="263" t="s">
        <v>342</v>
      </c>
      <c r="E3123" s="263" t="s">
        <v>260</v>
      </c>
      <c r="F3123" s="270">
        <v>33457</v>
      </c>
      <c r="G3123" s="263" t="s">
        <v>569</v>
      </c>
      <c r="H3123" s="263" t="s">
        <v>562</v>
      </c>
      <c r="I3123" s="260" t="s">
        <v>711</v>
      </c>
    </row>
    <row r="3124" spans="1:20" ht="18.75">
      <c r="A3124" s="269">
        <v>813358</v>
      </c>
      <c r="B3124" s="263" t="s">
        <v>5126</v>
      </c>
      <c r="C3124" s="269" t="s">
        <v>104</v>
      </c>
      <c r="D3124" s="269" t="s">
        <v>1072</v>
      </c>
      <c r="E3124" s="269" t="s">
        <v>260</v>
      </c>
      <c r="F3124" s="270">
        <v>34574</v>
      </c>
      <c r="G3124" s="267" t="s">
        <v>565</v>
      </c>
      <c r="H3124" s="263" t="s">
        <v>562</v>
      </c>
      <c r="I3124" s="260" t="s">
        <v>711</v>
      </c>
    </row>
    <row r="3125" spans="1:20" ht="18.75">
      <c r="A3125" s="269">
        <v>813359</v>
      </c>
      <c r="B3125" s="263" t="s">
        <v>5127</v>
      </c>
      <c r="C3125" s="269" t="s">
        <v>74</v>
      </c>
      <c r="D3125" s="269" t="s">
        <v>1072</v>
      </c>
      <c r="E3125" s="269" t="s">
        <v>260</v>
      </c>
      <c r="F3125" s="270">
        <v>36530</v>
      </c>
      <c r="G3125" s="267" t="s">
        <v>5516</v>
      </c>
      <c r="H3125" s="263" t="s">
        <v>562</v>
      </c>
      <c r="I3125" s="260" t="s">
        <v>711</v>
      </c>
    </row>
    <row r="3126" spans="1:20" ht="18.75">
      <c r="A3126" s="262">
        <v>813360</v>
      </c>
      <c r="B3126" s="263" t="s">
        <v>5128</v>
      </c>
      <c r="C3126" s="263" t="s">
        <v>104</v>
      </c>
      <c r="D3126" s="263" t="s">
        <v>336</v>
      </c>
      <c r="E3126" s="263" t="s">
        <v>260</v>
      </c>
      <c r="F3126" s="270">
        <v>32518</v>
      </c>
      <c r="G3126" s="263" t="s">
        <v>635</v>
      </c>
      <c r="H3126" s="263" t="s">
        <v>562</v>
      </c>
      <c r="I3126" s="260" t="s">
        <v>711</v>
      </c>
    </row>
    <row r="3127" spans="1:20" ht="37.5">
      <c r="A3127" s="263">
        <v>813361</v>
      </c>
      <c r="B3127" s="263" t="s">
        <v>5129</v>
      </c>
      <c r="C3127" s="268" t="s">
        <v>152</v>
      </c>
      <c r="D3127" s="268" t="s">
        <v>332</v>
      </c>
      <c r="E3127" s="268" t="s">
        <v>260</v>
      </c>
      <c r="F3127" s="270">
        <v>32088</v>
      </c>
      <c r="G3127" s="263" t="s">
        <v>632</v>
      </c>
      <c r="H3127" s="268" t="s">
        <v>673</v>
      </c>
      <c r="I3127" s="260" t="s">
        <v>711</v>
      </c>
    </row>
    <row r="3128" spans="1:20" ht="18.75">
      <c r="A3128" s="262">
        <v>813362</v>
      </c>
      <c r="B3128" s="263" t="s">
        <v>5130</v>
      </c>
      <c r="C3128" s="263" t="s">
        <v>99</v>
      </c>
      <c r="D3128" s="263" t="s">
        <v>352</v>
      </c>
      <c r="E3128" s="263" t="s">
        <v>259</v>
      </c>
      <c r="F3128" s="270">
        <v>32565</v>
      </c>
      <c r="G3128" s="263" t="s">
        <v>5211</v>
      </c>
      <c r="H3128" s="263" t="s">
        <v>562</v>
      </c>
      <c r="I3128" s="260" t="s">
        <v>711</v>
      </c>
      <c r="S3128" s="260">
        <v>666</v>
      </c>
      <c r="T3128" s="261">
        <v>43867</v>
      </c>
    </row>
    <row r="3129" spans="1:20" ht="18.75">
      <c r="A3129" s="263">
        <v>813363</v>
      </c>
      <c r="B3129" s="263" t="s">
        <v>5131</v>
      </c>
      <c r="C3129" s="268" t="s">
        <v>1404</v>
      </c>
      <c r="D3129" s="268" t="s">
        <v>5132</v>
      </c>
      <c r="E3129" s="268" t="s">
        <v>259</v>
      </c>
      <c r="F3129" s="270">
        <v>36554</v>
      </c>
      <c r="G3129" s="263" t="s">
        <v>549</v>
      </c>
      <c r="H3129" s="263" t="s">
        <v>562</v>
      </c>
      <c r="I3129" s="260" t="s">
        <v>711</v>
      </c>
    </row>
    <row r="3130" spans="1:20" ht="18.75">
      <c r="A3130" s="263">
        <v>813365</v>
      </c>
      <c r="B3130" s="263" t="s">
        <v>5135</v>
      </c>
      <c r="C3130" s="268" t="s">
        <v>79</v>
      </c>
      <c r="D3130" s="268" t="s">
        <v>1339</v>
      </c>
      <c r="E3130" s="268" t="s">
        <v>259</v>
      </c>
      <c r="F3130" s="270">
        <v>36373</v>
      </c>
      <c r="G3130" s="267" t="s">
        <v>5206</v>
      </c>
      <c r="H3130" s="263" t="s">
        <v>562</v>
      </c>
      <c r="I3130" s="260" t="s">
        <v>711</v>
      </c>
    </row>
    <row r="3131" spans="1:20" ht="37.5">
      <c r="A3131" s="263">
        <v>813366</v>
      </c>
      <c r="B3131" s="263" t="s">
        <v>5136</v>
      </c>
      <c r="C3131" s="268" t="s">
        <v>138</v>
      </c>
      <c r="D3131" s="268" t="s">
        <v>1437</v>
      </c>
      <c r="E3131" s="268" t="s">
        <v>260</v>
      </c>
      <c r="F3131" s="270">
        <v>36161</v>
      </c>
      <c r="G3131" s="263" t="s">
        <v>626</v>
      </c>
      <c r="H3131" s="268" t="s">
        <v>673</v>
      </c>
      <c r="I3131" s="260" t="s">
        <v>711</v>
      </c>
    </row>
    <row r="3132" spans="1:20" ht="18.75">
      <c r="A3132" s="262">
        <v>813367</v>
      </c>
      <c r="B3132" s="263" t="s">
        <v>5137</v>
      </c>
      <c r="C3132" s="263" t="s">
        <v>118</v>
      </c>
      <c r="D3132" s="263" t="s">
        <v>349</v>
      </c>
      <c r="E3132" s="263" t="s">
        <v>259</v>
      </c>
      <c r="F3132" s="270">
        <v>35431</v>
      </c>
      <c r="G3132" s="263" t="s">
        <v>6013</v>
      </c>
      <c r="H3132" s="263" t="s">
        <v>562</v>
      </c>
      <c r="I3132" s="260" t="s">
        <v>711</v>
      </c>
    </row>
    <row r="3133" spans="1:20" ht="18.75">
      <c r="A3133" s="269">
        <v>813368</v>
      </c>
      <c r="B3133" s="263" t="s">
        <v>5138</v>
      </c>
      <c r="C3133" s="269" t="s">
        <v>138</v>
      </c>
      <c r="D3133" s="269" t="s">
        <v>5139</v>
      </c>
      <c r="E3133" s="269" t="s">
        <v>259</v>
      </c>
      <c r="F3133" s="270">
        <v>36540</v>
      </c>
      <c r="G3133" s="267" t="s">
        <v>650</v>
      </c>
      <c r="H3133" s="263" t="s">
        <v>562</v>
      </c>
      <c r="I3133" s="260" t="s">
        <v>711</v>
      </c>
    </row>
    <row r="3134" spans="1:20" ht="18.75">
      <c r="A3134" s="269">
        <v>813369</v>
      </c>
      <c r="B3134" s="263" t="s">
        <v>5140</v>
      </c>
      <c r="C3134" s="269" t="s">
        <v>1407</v>
      </c>
      <c r="D3134" s="269" t="s">
        <v>807</v>
      </c>
      <c r="E3134" s="269" t="s">
        <v>259</v>
      </c>
      <c r="F3134" s="270">
        <v>34533</v>
      </c>
      <c r="G3134" s="267" t="s">
        <v>549</v>
      </c>
      <c r="H3134" s="263" t="s">
        <v>562</v>
      </c>
      <c r="I3134" s="260" t="s">
        <v>711</v>
      </c>
    </row>
    <row r="3135" spans="1:20" ht="18.75">
      <c r="A3135" s="263">
        <v>813370</v>
      </c>
      <c r="B3135" s="263" t="s">
        <v>5141</v>
      </c>
      <c r="C3135" s="268" t="s">
        <v>2594</v>
      </c>
      <c r="D3135" s="268" t="s">
        <v>2909</v>
      </c>
      <c r="E3135" s="268" t="s">
        <v>260</v>
      </c>
      <c r="F3135" s="270">
        <v>34394</v>
      </c>
      <c r="G3135" s="263" t="s">
        <v>5777</v>
      </c>
      <c r="H3135" s="263" t="s">
        <v>562</v>
      </c>
      <c r="I3135" s="260" t="s">
        <v>711</v>
      </c>
    </row>
    <row r="3136" spans="1:20" ht="18.75">
      <c r="A3136" s="269">
        <v>813371</v>
      </c>
      <c r="B3136" s="263" t="s">
        <v>5142</v>
      </c>
      <c r="C3136" s="269" t="s">
        <v>81</v>
      </c>
      <c r="D3136" s="269" t="s">
        <v>4166</v>
      </c>
      <c r="E3136" s="269" t="s">
        <v>260</v>
      </c>
      <c r="F3136" s="270">
        <v>35906</v>
      </c>
      <c r="G3136" s="267" t="s">
        <v>5263</v>
      </c>
      <c r="H3136" s="263" t="s">
        <v>562</v>
      </c>
      <c r="I3136" s="260" t="s">
        <v>711</v>
      </c>
    </row>
    <row r="3137" spans="1:21" ht="18.75">
      <c r="A3137" s="263">
        <v>813372</v>
      </c>
      <c r="B3137" s="263" t="s">
        <v>5143</v>
      </c>
      <c r="C3137" s="268" t="s">
        <v>161</v>
      </c>
      <c r="D3137" s="268" t="s">
        <v>5144</v>
      </c>
      <c r="E3137" s="268" t="s">
        <v>260</v>
      </c>
      <c r="F3137" s="270">
        <v>32509</v>
      </c>
      <c r="G3137" s="266" t="s">
        <v>6014</v>
      </c>
      <c r="H3137" s="263" t="s">
        <v>562</v>
      </c>
      <c r="I3137" s="260" t="s">
        <v>711</v>
      </c>
    </row>
    <row r="3138" spans="1:21" ht="18.75">
      <c r="A3138" s="263">
        <v>813373</v>
      </c>
      <c r="B3138" s="263" t="s">
        <v>5145</v>
      </c>
      <c r="C3138" s="268" t="s">
        <v>2739</v>
      </c>
      <c r="D3138" s="268" t="s">
        <v>342</v>
      </c>
      <c r="E3138" s="268" t="s">
        <v>259</v>
      </c>
      <c r="F3138" s="270">
        <v>32441</v>
      </c>
      <c r="G3138" s="263" t="s">
        <v>549</v>
      </c>
      <c r="H3138" s="263" t="s">
        <v>562</v>
      </c>
      <c r="I3138" s="260" t="s">
        <v>711</v>
      </c>
    </row>
    <row r="3139" spans="1:21" ht="18.75">
      <c r="A3139" s="263">
        <v>813374</v>
      </c>
      <c r="B3139" s="263" t="s">
        <v>5146</v>
      </c>
      <c r="C3139" s="268" t="s">
        <v>118</v>
      </c>
      <c r="D3139" s="268" t="s">
        <v>330</v>
      </c>
      <c r="E3139" s="268" t="s">
        <v>260</v>
      </c>
      <c r="F3139" s="270">
        <v>33032</v>
      </c>
      <c r="G3139" s="263" t="s">
        <v>549</v>
      </c>
      <c r="H3139" s="263" t="s">
        <v>562</v>
      </c>
      <c r="I3139" s="260" t="s">
        <v>711</v>
      </c>
      <c r="S3139" s="260">
        <v>803</v>
      </c>
      <c r="T3139" s="261">
        <v>43880</v>
      </c>
      <c r="U3139" s="260">
        <v>20000</v>
      </c>
    </row>
    <row r="3140" spans="1:21" ht="18.75">
      <c r="A3140" s="269">
        <v>813375</v>
      </c>
      <c r="B3140" s="263" t="s">
        <v>5147</v>
      </c>
      <c r="C3140" s="269" t="s">
        <v>140</v>
      </c>
      <c r="D3140" s="269" t="s">
        <v>5148</v>
      </c>
      <c r="E3140" s="269" t="s">
        <v>259</v>
      </c>
      <c r="F3140" s="270">
        <v>36093</v>
      </c>
      <c r="G3140" s="267" t="s">
        <v>549</v>
      </c>
      <c r="H3140" s="263" t="s">
        <v>562</v>
      </c>
      <c r="I3140" s="260" t="s">
        <v>711</v>
      </c>
    </row>
    <row r="3141" spans="1:21" ht="18.75">
      <c r="A3141" s="263">
        <v>813376</v>
      </c>
      <c r="B3141" s="263" t="s">
        <v>5149</v>
      </c>
      <c r="C3141" s="271" t="s">
        <v>978</v>
      </c>
      <c r="D3141" s="271" t="s">
        <v>5150</v>
      </c>
      <c r="E3141" s="263" t="s">
        <v>259</v>
      </c>
      <c r="F3141" s="270">
        <v>36197</v>
      </c>
      <c r="G3141" s="263" t="s">
        <v>549</v>
      </c>
      <c r="H3141" s="271" t="s">
        <v>562</v>
      </c>
      <c r="I3141" s="260" t="s">
        <v>711</v>
      </c>
    </row>
    <row r="3142" spans="1:21" ht="18.75">
      <c r="A3142" s="263">
        <v>813377</v>
      </c>
      <c r="B3142" s="263" t="s">
        <v>5151</v>
      </c>
      <c r="C3142" s="268" t="s">
        <v>1061</v>
      </c>
      <c r="D3142" s="268" t="s">
        <v>415</v>
      </c>
      <c r="E3142" s="268" t="s">
        <v>260</v>
      </c>
      <c r="F3142" s="270">
        <v>36205</v>
      </c>
      <c r="G3142" s="263" t="s">
        <v>5426</v>
      </c>
      <c r="H3142" s="263" t="s">
        <v>562</v>
      </c>
      <c r="I3142" s="260" t="s">
        <v>711</v>
      </c>
    </row>
    <row r="3143" spans="1:21" ht="18.75">
      <c r="A3143" s="262">
        <v>813378</v>
      </c>
      <c r="B3143" s="263" t="s">
        <v>5152</v>
      </c>
      <c r="C3143" s="263" t="s">
        <v>170</v>
      </c>
      <c r="D3143" s="263" t="s">
        <v>470</v>
      </c>
      <c r="E3143" s="263" t="s">
        <v>259</v>
      </c>
      <c r="F3143" s="270">
        <v>35092</v>
      </c>
      <c r="G3143" s="263" t="s">
        <v>630</v>
      </c>
      <c r="H3143" s="263" t="s">
        <v>562</v>
      </c>
      <c r="I3143" s="260" t="s">
        <v>711</v>
      </c>
    </row>
    <row r="3144" spans="1:21" ht="18.75">
      <c r="A3144" s="269">
        <v>813379</v>
      </c>
      <c r="B3144" s="263" t="s">
        <v>5153</v>
      </c>
      <c r="C3144" s="269" t="s">
        <v>79</v>
      </c>
      <c r="D3144" s="269" t="s">
        <v>330</v>
      </c>
      <c r="E3144" s="269" t="s">
        <v>259</v>
      </c>
      <c r="F3144" s="270">
        <v>35482</v>
      </c>
      <c r="G3144" s="267" t="s">
        <v>5309</v>
      </c>
      <c r="H3144" s="263" t="s">
        <v>562</v>
      </c>
      <c r="I3144" s="260" t="s">
        <v>711</v>
      </c>
    </row>
    <row r="3145" spans="1:21" ht="18.75">
      <c r="A3145" s="269">
        <v>813380</v>
      </c>
      <c r="B3145" s="263" t="s">
        <v>5154</v>
      </c>
      <c r="C3145" s="269" t="s">
        <v>219</v>
      </c>
      <c r="D3145" s="269" t="s">
        <v>2550</v>
      </c>
      <c r="E3145" s="269" t="s">
        <v>259</v>
      </c>
      <c r="F3145" s="270">
        <v>35446</v>
      </c>
      <c r="G3145" s="267" t="s">
        <v>6015</v>
      </c>
      <c r="H3145" s="263" t="s">
        <v>562</v>
      </c>
      <c r="I3145" s="260" t="s">
        <v>711</v>
      </c>
    </row>
    <row r="3146" spans="1:21" ht="18.75">
      <c r="A3146" s="269">
        <v>813381</v>
      </c>
      <c r="B3146" s="263" t="s">
        <v>5155</v>
      </c>
      <c r="C3146" s="269" t="s">
        <v>146</v>
      </c>
      <c r="D3146" s="269" t="s">
        <v>4923</v>
      </c>
      <c r="E3146" s="269" t="s">
        <v>259</v>
      </c>
      <c r="F3146" s="270">
        <v>34149</v>
      </c>
      <c r="G3146" s="267" t="s">
        <v>549</v>
      </c>
      <c r="H3146" s="263" t="s">
        <v>562</v>
      </c>
      <c r="I3146" s="260" t="s">
        <v>711</v>
      </c>
    </row>
    <row r="3147" spans="1:21" ht="18.75">
      <c r="A3147" s="263">
        <v>813383</v>
      </c>
      <c r="B3147" s="263" t="s">
        <v>5156</v>
      </c>
      <c r="C3147" s="268" t="s">
        <v>111</v>
      </c>
      <c r="D3147" s="268" t="s">
        <v>2764</v>
      </c>
      <c r="E3147" s="268" t="s">
        <v>259</v>
      </c>
      <c r="F3147" s="270">
        <v>35283</v>
      </c>
      <c r="G3147" s="263" t="s">
        <v>549</v>
      </c>
      <c r="H3147" s="263" t="s">
        <v>562</v>
      </c>
      <c r="I3147" s="260" t="s">
        <v>711</v>
      </c>
    </row>
    <row r="3148" spans="1:21" ht="18.75">
      <c r="A3148" s="262">
        <v>813384</v>
      </c>
      <c r="B3148" s="263" t="s">
        <v>5157</v>
      </c>
      <c r="C3148" s="268" t="s">
        <v>81</v>
      </c>
      <c r="D3148" s="268" t="s">
        <v>331</v>
      </c>
      <c r="E3148" s="268" t="s">
        <v>259</v>
      </c>
      <c r="F3148" s="270">
        <v>34700</v>
      </c>
      <c r="G3148" s="266" t="s">
        <v>668</v>
      </c>
      <c r="H3148" s="263" t="s">
        <v>562</v>
      </c>
      <c r="I3148" s="260" t="s">
        <v>711</v>
      </c>
    </row>
    <row r="3149" spans="1:21" ht="18.75">
      <c r="A3149" s="263">
        <v>813385</v>
      </c>
      <c r="B3149" s="263" t="s">
        <v>5158</v>
      </c>
      <c r="C3149" s="271" t="s">
        <v>412</v>
      </c>
      <c r="D3149" s="271" t="s">
        <v>709</v>
      </c>
      <c r="E3149" s="263" t="s">
        <v>259</v>
      </c>
      <c r="F3149" s="270">
        <v>35513</v>
      </c>
      <c r="G3149" s="263" t="s">
        <v>549</v>
      </c>
      <c r="H3149" s="263" t="s">
        <v>562</v>
      </c>
      <c r="I3149" s="260" t="s">
        <v>711</v>
      </c>
    </row>
    <row r="3150" spans="1:21" ht="18.75">
      <c r="A3150" s="262">
        <v>813433</v>
      </c>
      <c r="B3150" s="263" t="s">
        <v>5160</v>
      </c>
      <c r="C3150" s="268" t="s">
        <v>80</v>
      </c>
      <c r="D3150" s="268" t="s">
        <v>330</v>
      </c>
      <c r="E3150" s="268" t="s">
        <v>259</v>
      </c>
      <c r="F3150" s="270">
        <v>29454</v>
      </c>
      <c r="G3150" s="266" t="s">
        <v>5986</v>
      </c>
      <c r="H3150" s="263" t="s">
        <v>562</v>
      </c>
      <c r="I3150" s="260" t="s">
        <v>711</v>
      </c>
      <c r="S3150" s="260">
        <v>724</v>
      </c>
      <c r="T3150" s="261">
        <v>43873</v>
      </c>
      <c r="U3150" s="260">
        <v>30000</v>
      </c>
    </row>
    <row r="3151" spans="1:21" ht="18.75">
      <c r="A3151" s="262">
        <v>813434</v>
      </c>
      <c r="B3151" s="263" t="s">
        <v>5161</v>
      </c>
      <c r="C3151" s="263" t="s">
        <v>144</v>
      </c>
      <c r="D3151" s="263" t="s">
        <v>5162</v>
      </c>
      <c r="E3151" s="263" t="s">
        <v>259</v>
      </c>
      <c r="F3151" s="270">
        <v>34796</v>
      </c>
      <c r="G3151" s="263" t="s">
        <v>617</v>
      </c>
      <c r="H3151" s="263" t="s">
        <v>562</v>
      </c>
      <c r="I3151" s="260" t="s">
        <v>711</v>
      </c>
    </row>
    <row r="3152" spans="1:21" ht="18.75">
      <c r="A3152" s="262">
        <v>813435</v>
      </c>
      <c r="B3152" s="263" t="s">
        <v>5163</v>
      </c>
      <c r="C3152" s="263" t="s">
        <v>118</v>
      </c>
      <c r="D3152" s="263" t="s">
        <v>3319</v>
      </c>
      <c r="E3152" s="263" t="s">
        <v>259</v>
      </c>
      <c r="F3152" s="270">
        <v>35065</v>
      </c>
      <c r="G3152" s="263" t="s">
        <v>642</v>
      </c>
      <c r="H3152" s="263" t="s">
        <v>562</v>
      </c>
      <c r="I3152" s="260" t="s">
        <v>711</v>
      </c>
    </row>
    <row r="3153" spans="1:21" ht="18.75">
      <c r="A3153" s="262">
        <v>813436</v>
      </c>
      <c r="B3153" s="263" t="s">
        <v>5164</v>
      </c>
      <c r="C3153" s="263" t="s">
        <v>118</v>
      </c>
      <c r="D3153" s="263" t="s">
        <v>359</v>
      </c>
      <c r="E3153" s="263" t="s">
        <v>259</v>
      </c>
      <c r="F3153" s="270">
        <v>34335</v>
      </c>
      <c r="G3153" s="263">
        <v>0</v>
      </c>
      <c r="H3153" s="263" t="s">
        <v>562</v>
      </c>
      <c r="I3153" s="260" t="s">
        <v>711</v>
      </c>
    </row>
    <row r="3154" spans="1:21" ht="18.75">
      <c r="A3154" s="269">
        <v>813437</v>
      </c>
      <c r="B3154" s="263" t="s">
        <v>5165</v>
      </c>
      <c r="C3154" s="269" t="s">
        <v>984</v>
      </c>
      <c r="D3154" s="269" t="s">
        <v>127</v>
      </c>
      <c r="E3154" s="269" t="s">
        <v>259</v>
      </c>
      <c r="F3154" s="270">
        <v>30862</v>
      </c>
      <c r="G3154" s="267" t="s">
        <v>573</v>
      </c>
      <c r="H3154" s="263" t="s">
        <v>562</v>
      </c>
      <c r="I3154" s="260" t="s">
        <v>711</v>
      </c>
    </row>
    <row r="3155" spans="1:21" ht="18.75">
      <c r="A3155" s="269">
        <v>813438</v>
      </c>
      <c r="B3155" s="263" t="s">
        <v>5166</v>
      </c>
      <c r="C3155" s="269" t="s">
        <v>2507</v>
      </c>
      <c r="D3155" s="269" t="s">
        <v>362</v>
      </c>
      <c r="E3155" s="269" t="s">
        <v>260</v>
      </c>
      <c r="F3155" s="270">
        <v>28862</v>
      </c>
      <c r="G3155" s="267" t="s">
        <v>1440</v>
      </c>
      <c r="H3155" s="263" t="s">
        <v>562</v>
      </c>
      <c r="I3155" s="260" t="s">
        <v>711</v>
      </c>
    </row>
    <row r="3156" spans="1:21" ht="18.75">
      <c r="A3156" s="262">
        <v>813439</v>
      </c>
      <c r="B3156" s="263" t="s">
        <v>5167</v>
      </c>
      <c r="C3156" s="263" t="s">
        <v>186</v>
      </c>
      <c r="D3156" s="263" t="s">
        <v>725</v>
      </c>
      <c r="E3156" s="263" t="s">
        <v>259</v>
      </c>
      <c r="F3156" s="270">
        <v>33970</v>
      </c>
      <c r="G3156" s="263" t="s">
        <v>5274</v>
      </c>
      <c r="H3156" s="263" t="s">
        <v>562</v>
      </c>
      <c r="I3156" s="260" t="s">
        <v>711</v>
      </c>
    </row>
    <row r="3157" spans="1:21" ht="37.5">
      <c r="A3157" s="262">
        <v>813440</v>
      </c>
      <c r="B3157" s="263" t="s">
        <v>969</v>
      </c>
      <c r="C3157" s="263" t="s">
        <v>76</v>
      </c>
      <c r="D3157" s="263" t="s">
        <v>2314</v>
      </c>
      <c r="E3157" s="263" t="s">
        <v>259</v>
      </c>
      <c r="F3157" s="270">
        <v>32196</v>
      </c>
      <c r="G3157" s="263" t="s">
        <v>571</v>
      </c>
      <c r="H3157" s="268" t="s">
        <v>673</v>
      </c>
      <c r="I3157" s="260" t="s">
        <v>711</v>
      </c>
    </row>
    <row r="3158" spans="1:21" ht="18.75">
      <c r="A3158" s="262">
        <v>813441</v>
      </c>
      <c r="B3158" s="263" t="s">
        <v>5168</v>
      </c>
      <c r="C3158" s="263" t="s">
        <v>77</v>
      </c>
      <c r="D3158" s="263" t="s">
        <v>5169</v>
      </c>
      <c r="E3158" s="263" t="s">
        <v>260</v>
      </c>
      <c r="F3158" s="270">
        <v>27918</v>
      </c>
      <c r="G3158" s="263" t="s">
        <v>5953</v>
      </c>
      <c r="H3158" s="263" t="s">
        <v>562</v>
      </c>
      <c r="I3158" s="260" t="s">
        <v>711</v>
      </c>
    </row>
    <row r="3159" spans="1:21" ht="18.75">
      <c r="A3159" s="262">
        <v>813442</v>
      </c>
      <c r="B3159" s="263" t="s">
        <v>5170</v>
      </c>
      <c r="C3159" s="263" t="s">
        <v>5171</v>
      </c>
      <c r="D3159" s="263" t="s">
        <v>827</v>
      </c>
      <c r="E3159" s="263" t="s">
        <v>260</v>
      </c>
      <c r="F3159" s="270">
        <v>36015</v>
      </c>
      <c r="G3159" s="263" t="s">
        <v>6016</v>
      </c>
      <c r="H3159" s="263" t="s">
        <v>562</v>
      </c>
      <c r="I3159" s="260" t="s">
        <v>711</v>
      </c>
    </row>
    <row r="3160" spans="1:21" ht="18.75">
      <c r="A3160" s="262">
        <v>813444</v>
      </c>
      <c r="B3160" s="263" t="s">
        <v>5172</v>
      </c>
      <c r="C3160" s="263" t="s">
        <v>172</v>
      </c>
      <c r="D3160" s="263" t="s">
        <v>5173</v>
      </c>
      <c r="E3160" s="263" t="s">
        <v>259</v>
      </c>
      <c r="F3160" s="270">
        <v>35227</v>
      </c>
      <c r="G3160" s="263" t="s">
        <v>6017</v>
      </c>
      <c r="H3160" s="263" t="s">
        <v>562</v>
      </c>
      <c r="I3160" s="260" t="s">
        <v>711</v>
      </c>
    </row>
    <row r="3161" spans="1:21" ht="18.75">
      <c r="A3161" s="262">
        <v>813444</v>
      </c>
      <c r="B3161" s="263" t="s">
        <v>5172</v>
      </c>
      <c r="C3161" s="263" t="s">
        <v>172</v>
      </c>
      <c r="D3161" s="263" t="s">
        <v>5173</v>
      </c>
      <c r="E3161" s="263" t="s">
        <v>259</v>
      </c>
      <c r="F3161" s="270">
        <v>35375</v>
      </c>
      <c r="G3161" s="263" t="s">
        <v>6017</v>
      </c>
      <c r="H3161" s="263" t="s">
        <v>562</v>
      </c>
      <c r="I3161" s="260" t="s">
        <v>711</v>
      </c>
    </row>
    <row r="3162" spans="1:21" ht="18.75">
      <c r="A3162" s="262">
        <v>813445</v>
      </c>
      <c r="B3162" s="263" t="s">
        <v>5174</v>
      </c>
      <c r="C3162" s="265" t="s">
        <v>75</v>
      </c>
      <c r="D3162" s="265" t="s">
        <v>5175</v>
      </c>
      <c r="E3162" s="265" t="s">
        <v>260</v>
      </c>
      <c r="F3162" s="270">
        <v>34928</v>
      </c>
      <c r="G3162" s="266" t="s">
        <v>569</v>
      </c>
      <c r="H3162" s="263" t="s">
        <v>562</v>
      </c>
      <c r="I3162" s="260" t="s">
        <v>711</v>
      </c>
    </row>
    <row r="3163" spans="1:21" ht="18.75">
      <c r="A3163" s="269">
        <v>813446</v>
      </c>
      <c r="B3163" s="263" t="s">
        <v>2965</v>
      </c>
      <c r="C3163" s="269" t="s">
        <v>184</v>
      </c>
      <c r="D3163" s="269" t="s">
        <v>340</v>
      </c>
      <c r="E3163" s="269" t="s">
        <v>259</v>
      </c>
      <c r="F3163" s="270">
        <v>35432</v>
      </c>
      <c r="G3163" s="267" t="s">
        <v>549</v>
      </c>
      <c r="H3163" s="263" t="s">
        <v>562</v>
      </c>
      <c r="I3163" s="260" t="s">
        <v>711</v>
      </c>
    </row>
    <row r="3164" spans="1:21" ht="18.75">
      <c r="A3164" s="262">
        <v>813447</v>
      </c>
      <c r="B3164" s="263" t="s">
        <v>5176</v>
      </c>
      <c r="C3164" s="263" t="s">
        <v>184</v>
      </c>
      <c r="D3164" s="263" t="s">
        <v>1004</v>
      </c>
      <c r="E3164" s="263" t="s">
        <v>259</v>
      </c>
      <c r="F3164" s="270"/>
      <c r="G3164" s="263">
        <v>0</v>
      </c>
      <c r="H3164" s="263" t="s">
        <v>562</v>
      </c>
      <c r="I3164" s="260" t="s">
        <v>711</v>
      </c>
    </row>
    <row r="3165" spans="1:21" ht="18.75">
      <c r="A3165" s="262">
        <v>813448</v>
      </c>
      <c r="B3165" s="263" t="s">
        <v>5177</v>
      </c>
      <c r="C3165" s="265" t="s">
        <v>77</v>
      </c>
      <c r="D3165" s="265" t="s">
        <v>430</v>
      </c>
      <c r="E3165" s="265" t="s">
        <v>260</v>
      </c>
      <c r="F3165" s="270">
        <v>34823</v>
      </c>
      <c r="G3165" s="266" t="s">
        <v>549</v>
      </c>
      <c r="H3165" s="265" t="s">
        <v>673</v>
      </c>
      <c r="I3165" s="260" t="s">
        <v>711</v>
      </c>
    </row>
    <row r="3166" spans="1:21" ht="18.75">
      <c r="A3166" s="262">
        <v>813449</v>
      </c>
      <c r="B3166" s="263" t="s">
        <v>5178</v>
      </c>
      <c r="C3166" s="263" t="s">
        <v>110</v>
      </c>
      <c r="D3166" s="263" t="s">
        <v>710</v>
      </c>
      <c r="E3166" s="263" t="s">
        <v>259</v>
      </c>
      <c r="F3166" s="270" t="s">
        <v>6018</v>
      </c>
      <c r="G3166" s="263" t="s">
        <v>549</v>
      </c>
      <c r="H3166" s="263" t="s">
        <v>562</v>
      </c>
      <c r="I3166" s="260" t="s">
        <v>711</v>
      </c>
      <c r="S3166" s="260">
        <v>759</v>
      </c>
      <c r="T3166" s="261">
        <v>43878</v>
      </c>
      <c r="U3166" s="260">
        <v>10000</v>
      </c>
    </row>
    <row r="3167" spans="1:21" ht="18.75">
      <c r="A3167" s="263">
        <v>813450</v>
      </c>
      <c r="B3167" s="263" t="s">
        <v>5179</v>
      </c>
      <c r="C3167" s="268" t="s">
        <v>219</v>
      </c>
      <c r="D3167" s="268" t="s">
        <v>2485</v>
      </c>
      <c r="E3167" s="268" t="s">
        <v>259</v>
      </c>
      <c r="F3167" s="270">
        <v>34957</v>
      </c>
      <c r="G3167" s="263" t="s">
        <v>5238</v>
      </c>
      <c r="H3167" s="263" t="s">
        <v>562</v>
      </c>
      <c r="I3167" s="260" t="s">
        <v>711</v>
      </c>
      <c r="S3167" s="260">
        <v>767</v>
      </c>
      <c r="T3167" s="261">
        <v>43878</v>
      </c>
      <c r="U3167" s="260">
        <v>15000</v>
      </c>
    </row>
    <row r="3168" spans="1:21" ht="18.75">
      <c r="A3168" s="263">
        <v>813451</v>
      </c>
      <c r="B3168" s="263" t="s">
        <v>995</v>
      </c>
      <c r="C3168" s="271" t="s">
        <v>81</v>
      </c>
      <c r="D3168" s="271" t="s">
        <v>5180</v>
      </c>
      <c r="E3168" s="263" t="s">
        <v>259</v>
      </c>
      <c r="F3168" s="270">
        <v>35647</v>
      </c>
      <c r="G3168" s="263" t="s">
        <v>560</v>
      </c>
      <c r="H3168" s="263" t="s">
        <v>562</v>
      </c>
      <c r="I3168" s="260" t="s">
        <v>711</v>
      </c>
    </row>
    <row r="3169" spans="1:21" ht="18.75">
      <c r="A3169" s="262">
        <v>813452</v>
      </c>
      <c r="B3169" s="263" t="s">
        <v>5181</v>
      </c>
      <c r="C3169" s="263" t="s">
        <v>89</v>
      </c>
      <c r="D3169" s="263" t="s">
        <v>1281</v>
      </c>
      <c r="E3169" s="263" t="s">
        <v>259</v>
      </c>
      <c r="F3169" s="270">
        <v>34978</v>
      </c>
      <c r="G3169" s="263" t="s">
        <v>5231</v>
      </c>
      <c r="H3169" s="263" t="s">
        <v>562</v>
      </c>
      <c r="I3169" s="260" t="s">
        <v>711</v>
      </c>
    </row>
    <row r="3170" spans="1:21" ht="18.75">
      <c r="A3170" s="262">
        <v>813453</v>
      </c>
      <c r="B3170" s="263" t="s">
        <v>5182</v>
      </c>
      <c r="C3170" s="263" t="s">
        <v>1036</v>
      </c>
      <c r="D3170" s="263" t="s">
        <v>330</v>
      </c>
      <c r="E3170" s="263" t="s">
        <v>259</v>
      </c>
      <c r="F3170" s="270">
        <v>36075</v>
      </c>
      <c r="G3170" s="263" t="s">
        <v>549</v>
      </c>
      <c r="H3170" s="263" t="s">
        <v>562</v>
      </c>
      <c r="I3170" s="260" t="s">
        <v>711</v>
      </c>
    </row>
    <row r="3171" spans="1:21" ht="18.75">
      <c r="A3171" s="262">
        <v>813454</v>
      </c>
      <c r="B3171" s="263" t="s">
        <v>5183</v>
      </c>
      <c r="C3171" s="263" t="s">
        <v>180</v>
      </c>
      <c r="D3171" s="263" t="s">
        <v>475</v>
      </c>
      <c r="E3171" s="263" t="s">
        <v>259</v>
      </c>
      <c r="F3171" s="270">
        <v>33819</v>
      </c>
      <c r="G3171" s="263" t="s">
        <v>549</v>
      </c>
      <c r="H3171" s="263" t="s">
        <v>562</v>
      </c>
      <c r="I3171" s="260" t="s">
        <v>711</v>
      </c>
    </row>
    <row r="3172" spans="1:21" ht="18.75">
      <c r="A3172" s="262">
        <v>813456</v>
      </c>
      <c r="B3172" s="263" t="s">
        <v>5184</v>
      </c>
      <c r="C3172" s="263" t="s">
        <v>144</v>
      </c>
      <c r="D3172" s="263" t="s">
        <v>400</v>
      </c>
      <c r="E3172" s="263" t="s">
        <v>259</v>
      </c>
      <c r="F3172" s="270">
        <v>33021</v>
      </c>
      <c r="G3172" s="263" t="s">
        <v>571</v>
      </c>
      <c r="H3172" s="263" t="s">
        <v>562</v>
      </c>
      <c r="I3172" s="260" t="s">
        <v>711</v>
      </c>
    </row>
    <row r="3173" spans="1:21" ht="18.75">
      <c r="A3173" s="262">
        <v>813457</v>
      </c>
      <c r="B3173" s="263" t="s">
        <v>5185</v>
      </c>
      <c r="C3173" s="263" t="s">
        <v>5186</v>
      </c>
      <c r="D3173" s="263" t="s">
        <v>5187</v>
      </c>
      <c r="E3173" s="263" t="s">
        <v>260</v>
      </c>
      <c r="F3173" s="270">
        <v>34719</v>
      </c>
      <c r="G3173" s="263" t="s">
        <v>549</v>
      </c>
      <c r="H3173" s="263" t="s">
        <v>562</v>
      </c>
      <c r="I3173" s="260" t="s">
        <v>711</v>
      </c>
    </row>
    <row r="3174" spans="1:21" ht="18.75">
      <c r="A3174" s="262">
        <v>813458</v>
      </c>
      <c r="B3174" s="263" t="s">
        <v>5188</v>
      </c>
      <c r="C3174" s="263" t="s">
        <v>1181</v>
      </c>
      <c r="D3174" s="263" t="s">
        <v>1117</v>
      </c>
      <c r="E3174" s="263" t="s">
        <v>260</v>
      </c>
      <c r="F3174" s="270">
        <v>35797</v>
      </c>
      <c r="G3174" s="263" t="s">
        <v>6019</v>
      </c>
      <c r="H3174" s="263" t="s">
        <v>562</v>
      </c>
      <c r="I3174" s="260" t="s">
        <v>711</v>
      </c>
    </row>
    <row r="3175" spans="1:21" ht="18.75">
      <c r="A3175" s="263">
        <v>813459</v>
      </c>
      <c r="B3175" s="263" t="s">
        <v>5189</v>
      </c>
      <c r="C3175" s="268" t="s">
        <v>118</v>
      </c>
      <c r="D3175" s="268" t="s">
        <v>354</v>
      </c>
      <c r="E3175" s="268" t="s">
        <v>259</v>
      </c>
      <c r="F3175" s="270">
        <v>29587</v>
      </c>
      <c r="G3175" s="263">
        <v>0</v>
      </c>
      <c r="H3175" s="263" t="s">
        <v>562</v>
      </c>
      <c r="I3175" s="260" t="s">
        <v>711</v>
      </c>
    </row>
    <row r="3176" spans="1:21">
      <c r="A3176" s="260">
        <v>813460</v>
      </c>
      <c r="B3176" s="260" t="s">
        <v>6043</v>
      </c>
      <c r="C3176" s="260" t="s">
        <v>74</v>
      </c>
      <c r="D3176" s="260" t="s">
        <v>405</v>
      </c>
      <c r="I3176" s="260" t="s">
        <v>711</v>
      </c>
    </row>
    <row r="3177" spans="1:21" ht="18.75">
      <c r="A3177" s="262">
        <v>813462</v>
      </c>
      <c r="B3177" s="263" t="s">
        <v>5192</v>
      </c>
      <c r="C3177" s="263" t="s">
        <v>118</v>
      </c>
      <c r="D3177" s="263" t="s">
        <v>342</v>
      </c>
      <c r="E3177" s="263" t="s">
        <v>259</v>
      </c>
      <c r="F3177" s="270">
        <v>35358</v>
      </c>
      <c r="G3177" s="263" t="s">
        <v>5294</v>
      </c>
      <c r="H3177" s="263" t="s">
        <v>562</v>
      </c>
      <c r="I3177" s="260" t="s">
        <v>711</v>
      </c>
    </row>
    <row r="3178" spans="1:21" ht="18.75">
      <c r="A3178" s="262">
        <v>813463</v>
      </c>
      <c r="B3178" s="263" t="s">
        <v>5193</v>
      </c>
      <c r="C3178" s="263" t="s">
        <v>1965</v>
      </c>
      <c r="D3178" s="263" t="s">
        <v>1087</v>
      </c>
      <c r="E3178" s="263" t="s">
        <v>259</v>
      </c>
      <c r="F3178" s="270">
        <v>36161</v>
      </c>
      <c r="G3178" s="263" t="s">
        <v>549</v>
      </c>
      <c r="H3178" s="263" t="s">
        <v>562</v>
      </c>
      <c r="I3178" s="260" t="s">
        <v>711</v>
      </c>
      <c r="S3178" s="260">
        <v>834</v>
      </c>
      <c r="T3178" s="261">
        <v>43881</v>
      </c>
      <c r="U3178" s="260">
        <v>10000</v>
      </c>
    </row>
    <row r="3179" spans="1:21" ht="18.75">
      <c r="A3179" s="262">
        <v>813464</v>
      </c>
      <c r="B3179" s="263" t="s">
        <v>5194</v>
      </c>
      <c r="C3179" s="263" t="s">
        <v>899</v>
      </c>
      <c r="D3179" s="263" t="s">
        <v>5195</v>
      </c>
      <c r="E3179" s="263" t="s">
        <v>260</v>
      </c>
      <c r="F3179" s="270">
        <v>33604</v>
      </c>
      <c r="G3179" s="263">
        <v>0</v>
      </c>
      <c r="H3179" s="263" t="s">
        <v>562</v>
      </c>
      <c r="I3179" s="260" t="s">
        <v>711</v>
      </c>
    </row>
    <row r="3180" spans="1:21" ht="18.75">
      <c r="A3180" s="262">
        <v>813465</v>
      </c>
      <c r="B3180" s="263" t="s">
        <v>5196</v>
      </c>
      <c r="C3180" s="263" t="s">
        <v>966</v>
      </c>
      <c r="D3180" s="263" t="s">
        <v>410</v>
      </c>
      <c r="E3180" s="263" t="s">
        <v>259</v>
      </c>
      <c r="F3180" s="270">
        <v>36445</v>
      </c>
      <c r="G3180" s="263" t="s">
        <v>659</v>
      </c>
      <c r="H3180" s="263" t="s">
        <v>562</v>
      </c>
      <c r="I3180" s="260" t="s">
        <v>711</v>
      </c>
    </row>
    <row r="3181" spans="1:21" ht="18.75">
      <c r="A3181" s="262">
        <v>813466</v>
      </c>
      <c r="B3181" s="263" t="s">
        <v>5197</v>
      </c>
      <c r="C3181" s="263" t="s">
        <v>965</v>
      </c>
      <c r="D3181" s="263" t="s">
        <v>2277</v>
      </c>
      <c r="E3181" s="263" t="s">
        <v>259</v>
      </c>
      <c r="F3181" s="270">
        <v>35227</v>
      </c>
      <c r="G3181" s="263" t="s">
        <v>612</v>
      </c>
      <c r="H3181" s="263" t="s">
        <v>562</v>
      </c>
      <c r="I3181" s="260" t="s">
        <v>711</v>
      </c>
    </row>
    <row r="3182" spans="1:21" ht="18.75">
      <c r="A3182" s="263">
        <v>813467</v>
      </c>
      <c r="B3182" s="263" t="s">
        <v>5198</v>
      </c>
      <c r="C3182" s="268" t="s">
        <v>79</v>
      </c>
      <c r="D3182" s="268" t="s">
        <v>1527</v>
      </c>
      <c r="E3182" s="268" t="s">
        <v>259</v>
      </c>
      <c r="F3182" s="270">
        <v>35796</v>
      </c>
      <c r="G3182" s="263">
        <v>0</v>
      </c>
      <c r="H3182" s="263" t="s">
        <v>562</v>
      </c>
      <c r="I3182" s="260" t="s">
        <v>711</v>
      </c>
    </row>
    <row r="3183" spans="1:21" ht="18.75">
      <c r="A3183" s="262">
        <v>813468</v>
      </c>
      <c r="B3183" s="263" t="s">
        <v>5199</v>
      </c>
      <c r="C3183" s="263" t="s">
        <v>214</v>
      </c>
      <c r="D3183" s="263" t="s">
        <v>5200</v>
      </c>
      <c r="E3183" s="263" t="s">
        <v>259</v>
      </c>
      <c r="F3183" s="270">
        <v>23918</v>
      </c>
      <c r="G3183" s="263" t="s">
        <v>549</v>
      </c>
      <c r="H3183" s="263" t="s">
        <v>562</v>
      </c>
      <c r="I3183" s="260" t="s">
        <v>711</v>
      </c>
    </row>
    <row r="3184" spans="1:21" ht="18.75">
      <c r="A3184" s="262">
        <v>813470</v>
      </c>
      <c r="B3184" s="263" t="s">
        <v>5201</v>
      </c>
      <c r="C3184" s="265" t="s">
        <v>175</v>
      </c>
      <c r="D3184" s="265" t="s">
        <v>1085</v>
      </c>
      <c r="E3184" s="265" t="s">
        <v>259</v>
      </c>
      <c r="F3184" s="270">
        <v>32124</v>
      </c>
      <c r="G3184" s="263" t="s">
        <v>549</v>
      </c>
      <c r="H3184" s="263" t="s">
        <v>562</v>
      </c>
      <c r="I3184" s="260" t="s">
        <v>711</v>
      </c>
    </row>
    <row r="3185" spans="1:20" ht="18.75">
      <c r="A3185" s="262">
        <v>813471</v>
      </c>
      <c r="B3185" s="263" t="s">
        <v>5202</v>
      </c>
      <c r="C3185" s="263" t="s">
        <v>1322</v>
      </c>
      <c r="D3185" s="263" t="s">
        <v>425</v>
      </c>
      <c r="E3185" s="263" t="s">
        <v>260</v>
      </c>
      <c r="F3185" s="270">
        <v>36170</v>
      </c>
      <c r="G3185" s="263" t="s">
        <v>573</v>
      </c>
      <c r="H3185" s="263" t="s">
        <v>562</v>
      </c>
      <c r="I3185" s="260" t="s">
        <v>711</v>
      </c>
    </row>
    <row r="3186" spans="1:20" ht="18.75">
      <c r="A3186" s="262">
        <v>813473</v>
      </c>
      <c r="B3186" s="263" t="s">
        <v>5203</v>
      </c>
      <c r="C3186" s="265" t="s">
        <v>143</v>
      </c>
      <c r="D3186" s="265" t="s">
        <v>338</v>
      </c>
      <c r="E3186" s="265" t="s">
        <v>259</v>
      </c>
      <c r="F3186" s="270">
        <v>33239</v>
      </c>
      <c r="G3186" s="263" t="s">
        <v>5588</v>
      </c>
      <c r="H3186" s="263" t="s">
        <v>562</v>
      </c>
      <c r="I3186" s="260" t="s">
        <v>711</v>
      </c>
    </row>
    <row r="3187" spans="1:20">
      <c r="A3187" s="260">
        <v>813474</v>
      </c>
      <c r="B3187" s="260" t="s">
        <v>6044</v>
      </c>
      <c r="C3187" s="260" t="s">
        <v>1115</v>
      </c>
      <c r="D3187" s="260" t="s">
        <v>465</v>
      </c>
      <c r="I3187" s="260" t="s">
        <v>711</v>
      </c>
    </row>
    <row r="3188" spans="1:20" ht="18.75">
      <c r="A3188" s="263">
        <v>813475</v>
      </c>
      <c r="B3188" s="263" t="s">
        <v>5204</v>
      </c>
      <c r="C3188" s="268" t="s">
        <v>1186</v>
      </c>
      <c r="D3188" s="268" t="s">
        <v>5162</v>
      </c>
      <c r="E3188" s="268" t="s">
        <v>259</v>
      </c>
      <c r="F3188" s="270"/>
      <c r="G3188" s="263">
        <v>0</v>
      </c>
      <c r="H3188" s="263" t="s">
        <v>562</v>
      </c>
      <c r="I3188" s="260" t="s">
        <v>711</v>
      </c>
    </row>
    <row r="3189" spans="1:20" ht="18.75">
      <c r="A3189" s="262">
        <v>813477</v>
      </c>
      <c r="B3189" s="263" t="s">
        <v>5205</v>
      </c>
      <c r="C3189" s="263" t="s">
        <v>79</v>
      </c>
      <c r="D3189" s="263" t="s">
        <v>391</v>
      </c>
      <c r="E3189" s="263" t="s">
        <v>259</v>
      </c>
      <c r="F3189" s="270">
        <v>35797</v>
      </c>
      <c r="G3189" s="263" t="s">
        <v>549</v>
      </c>
      <c r="H3189" s="263" t="s">
        <v>562</v>
      </c>
      <c r="I3189" s="260" t="s">
        <v>711</v>
      </c>
    </row>
    <row r="3190" spans="1:20">
      <c r="A3190" s="260">
        <v>813478</v>
      </c>
      <c r="B3190" s="260" t="s">
        <v>6045</v>
      </c>
      <c r="C3190" s="260" t="s">
        <v>144</v>
      </c>
      <c r="D3190" s="260" t="s">
        <v>359</v>
      </c>
      <c r="I3190" s="260" t="s">
        <v>711</v>
      </c>
    </row>
    <row r="3191" spans="1:20" ht="18.75">
      <c r="A3191" s="262">
        <v>806945</v>
      </c>
      <c r="B3191" s="263" t="s">
        <v>1389</v>
      </c>
      <c r="C3191" s="263" t="s">
        <v>1143</v>
      </c>
      <c r="D3191" s="263" t="s">
        <v>1390</v>
      </c>
      <c r="E3191" s="263" t="s">
        <v>260</v>
      </c>
      <c r="F3191" s="264">
        <v>31432</v>
      </c>
      <c r="G3191" s="263" t="s">
        <v>5331</v>
      </c>
      <c r="H3191" s="263" t="s">
        <v>562</v>
      </c>
      <c r="I3191" s="260" t="s">
        <v>711</v>
      </c>
      <c r="S3191" s="260">
        <v>4153</v>
      </c>
      <c r="T3191" s="261">
        <v>43817</v>
      </c>
    </row>
    <row r="3192" spans="1:20" ht="18.75">
      <c r="A3192" s="262">
        <v>808705</v>
      </c>
      <c r="B3192" s="263" t="s">
        <v>1835</v>
      </c>
      <c r="C3192" s="263" t="s">
        <v>144</v>
      </c>
      <c r="D3192" s="263" t="s">
        <v>464</v>
      </c>
      <c r="E3192" s="263" t="s">
        <v>259</v>
      </c>
      <c r="F3192" s="264">
        <v>36526</v>
      </c>
      <c r="G3192" s="263" t="s">
        <v>549</v>
      </c>
      <c r="H3192" s="263" t="s">
        <v>562</v>
      </c>
      <c r="I3192" s="260" t="s">
        <v>711</v>
      </c>
      <c r="S3192" s="260">
        <v>4143</v>
      </c>
      <c r="T3192" s="261">
        <v>43817</v>
      </c>
    </row>
    <row r="3193" spans="1:20" ht="18.75">
      <c r="A3193" s="262">
        <v>809907</v>
      </c>
      <c r="B3193" s="263" t="s">
        <v>2225</v>
      </c>
      <c r="C3193" s="263" t="s">
        <v>116</v>
      </c>
      <c r="D3193" s="263" t="s">
        <v>1582</v>
      </c>
      <c r="E3193" s="263" t="s">
        <v>259</v>
      </c>
      <c r="F3193" s="264">
        <v>35970</v>
      </c>
      <c r="G3193" s="263" t="s">
        <v>5346</v>
      </c>
      <c r="H3193" s="263" t="s">
        <v>562</v>
      </c>
      <c r="I3193" s="260" t="s">
        <v>711</v>
      </c>
      <c r="S3193" s="260">
        <v>4241</v>
      </c>
      <c r="T3193" s="261">
        <v>43821</v>
      </c>
    </row>
    <row r="3194" spans="1:20" ht="18.75">
      <c r="A3194" s="262">
        <v>811513</v>
      </c>
      <c r="B3194" s="263" t="s">
        <v>3164</v>
      </c>
      <c r="C3194" s="263" t="s">
        <v>217</v>
      </c>
      <c r="D3194" s="263" t="s">
        <v>581</v>
      </c>
      <c r="E3194" s="263" t="s">
        <v>259</v>
      </c>
      <c r="F3194" s="264"/>
      <c r="G3194" s="263" t="s">
        <v>549</v>
      </c>
      <c r="H3194" s="263" t="s">
        <v>562</v>
      </c>
      <c r="I3194" s="260" t="s">
        <v>711</v>
      </c>
      <c r="S3194" s="260">
        <v>4408</v>
      </c>
      <c r="T3194" s="261">
        <v>43823</v>
      </c>
    </row>
    <row r="3195" spans="1:20" ht="18.75">
      <c r="A3195" s="262">
        <v>809738</v>
      </c>
      <c r="B3195" s="263" t="s">
        <v>2175</v>
      </c>
      <c r="C3195" s="263" t="s">
        <v>139</v>
      </c>
      <c r="D3195" s="263" t="s">
        <v>400</v>
      </c>
      <c r="E3195" s="263" t="s">
        <v>259</v>
      </c>
      <c r="F3195" s="264">
        <v>35976</v>
      </c>
      <c r="G3195" s="263" t="s">
        <v>629</v>
      </c>
      <c r="H3195" s="263" t="s">
        <v>562</v>
      </c>
      <c r="I3195" s="260" t="s">
        <v>711</v>
      </c>
      <c r="S3195" s="260">
        <v>45</v>
      </c>
      <c r="T3195" s="261">
        <v>43836</v>
      </c>
    </row>
    <row r="3196" spans="1:20" ht="18.75">
      <c r="A3196" s="262">
        <v>810622</v>
      </c>
      <c r="B3196" s="263" t="s">
        <v>2455</v>
      </c>
      <c r="C3196" s="263" t="s">
        <v>744</v>
      </c>
      <c r="D3196" s="263" t="s">
        <v>1663</v>
      </c>
      <c r="E3196" s="263" t="s">
        <v>260</v>
      </c>
      <c r="F3196" s="264">
        <v>36526</v>
      </c>
      <c r="G3196" s="263" t="s">
        <v>612</v>
      </c>
      <c r="H3196" s="263" t="s">
        <v>562</v>
      </c>
      <c r="I3196" s="260" t="s">
        <v>711</v>
      </c>
      <c r="S3196" s="260">
        <v>333</v>
      </c>
      <c r="T3196" s="261">
        <v>43845</v>
      </c>
    </row>
    <row r="3197" spans="1:20" ht="18.75">
      <c r="A3197" s="262">
        <v>811698</v>
      </c>
      <c r="B3197" s="263" t="s">
        <v>3334</v>
      </c>
      <c r="C3197" s="263" t="s">
        <v>118</v>
      </c>
      <c r="D3197" s="263" t="s">
        <v>3335</v>
      </c>
      <c r="E3197" s="263" t="s">
        <v>260</v>
      </c>
      <c r="F3197" s="264" t="s">
        <v>5721</v>
      </c>
      <c r="G3197" s="263" t="s">
        <v>5722</v>
      </c>
      <c r="H3197" s="263" t="s">
        <v>673</v>
      </c>
      <c r="I3197" s="260" t="s">
        <v>711</v>
      </c>
      <c r="S3197" s="260">
        <v>297</v>
      </c>
      <c r="T3197" s="261">
        <v>43845</v>
      </c>
    </row>
    <row r="3198" spans="1:20">
      <c r="A3198" s="260">
        <v>809736</v>
      </c>
      <c r="B3198" s="260" t="s">
        <v>6060</v>
      </c>
      <c r="C3198" s="260" t="s">
        <v>700</v>
      </c>
      <c r="D3198" s="260" t="s">
        <v>6061</v>
      </c>
      <c r="I3198" s="260" t="s">
        <v>711</v>
      </c>
      <c r="S3198" s="260">
        <v>361</v>
      </c>
      <c r="T3198" s="261">
        <v>43846</v>
      </c>
    </row>
    <row r="3199" spans="1:20" ht="18.75">
      <c r="A3199" s="262">
        <v>810293</v>
      </c>
      <c r="B3199" s="263" t="s">
        <v>2366</v>
      </c>
      <c r="C3199" s="263" t="s">
        <v>95</v>
      </c>
      <c r="D3199" s="263" t="s">
        <v>1663</v>
      </c>
      <c r="E3199" s="263" t="s">
        <v>259</v>
      </c>
      <c r="F3199" s="264">
        <v>28164</v>
      </c>
      <c r="G3199" s="263" t="s">
        <v>612</v>
      </c>
      <c r="H3199" s="263" t="s">
        <v>673</v>
      </c>
      <c r="I3199" s="260" t="s">
        <v>711</v>
      </c>
      <c r="S3199" s="260">
        <v>408</v>
      </c>
      <c r="T3199" s="261">
        <v>43850</v>
      </c>
    </row>
    <row r="3200" spans="1:20" ht="18.75">
      <c r="A3200" s="262">
        <v>805009</v>
      </c>
      <c r="B3200" s="263" t="s">
        <v>1042</v>
      </c>
      <c r="C3200" s="263" t="s">
        <v>928</v>
      </c>
      <c r="D3200" s="263" t="s">
        <v>394</v>
      </c>
      <c r="E3200" s="263" t="s">
        <v>260</v>
      </c>
      <c r="F3200" s="264">
        <v>34335</v>
      </c>
      <c r="G3200" s="263" t="s">
        <v>549</v>
      </c>
      <c r="H3200" s="263" t="s">
        <v>562</v>
      </c>
      <c r="I3200" s="260" t="s">
        <v>711</v>
      </c>
      <c r="S3200" s="260">
        <v>499</v>
      </c>
      <c r="T3200" s="261">
        <v>43856</v>
      </c>
    </row>
    <row r="3201" spans="1:20">
      <c r="A3201" s="260">
        <v>800199</v>
      </c>
      <c r="B3201" s="260" t="s">
        <v>6046</v>
      </c>
      <c r="C3201" s="260" t="s">
        <v>80</v>
      </c>
      <c r="D3201" s="260" t="s">
        <v>363</v>
      </c>
      <c r="I3201" s="260" t="s">
        <v>711</v>
      </c>
      <c r="S3201" s="260">
        <v>656</v>
      </c>
      <c r="T3201" s="261">
        <v>43866</v>
      </c>
    </row>
    <row r="3202" spans="1:20" ht="18.75">
      <c r="A3202" s="262">
        <v>811724</v>
      </c>
      <c r="B3202" s="263" t="s">
        <v>3362</v>
      </c>
      <c r="C3202" s="265" t="s">
        <v>3363</v>
      </c>
      <c r="D3202" s="265" t="s">
        <v>343</v>
      </c>
      <c r="E3202" s="265" t="s">
        <v>260</v>
      </c>
      <c r="F3202" s="264" t="s">
        <v>5731</v>
      </c>
      <c r="G3202" s="263" t="s">
        <v>573</v>
      </c>
      <c r="H3202" s="263" t="s">
        <v>562</v>
      </c>
      <c r="I3202" s="260" t="s">
        <v>711</v>
      </c>
      <c r="S3202" s="260">
        <v>802</v>
      </c>
      <c r="T3202" s="261">
        <v>43880</v>
      </c>
    </row>
  </sheetData>
  <sheetProtection password="DA0D" sheet="1" objects="1" scenarios="1" selectLockedCells="1" selectUnlockedCells="1"/>
  <conditionalFormatting sqref="A2:A3202">
    <cfRule type="duplicateValues" dxfId="0" priority="309"/>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sqref="A1:C9"/>
    </sheetView>
  </sheetViews>
  <sheetFormatPr defaultRowHeight="14.25"/>
  <sheetData>
    <row r="1" spans="1:3">
      <c r="A1" s="72" t="s">
        <v>247</v>
      </c>
      <c r="B1" s="72" t="s">
        <v>248</v>
      </c>
      <c r="C1" s="1"/>
    </row>
    <row r="2" spans="1:3">
      <c r="A2" s="72">
        <v>700980</v>
      </c>
      <c r="B2" s="72" t="s">
        <v>230</v>
      </c>
      <c r="C2" s="1"/>
    </row>
    <row r="3" spans="1:3">
      <c r="A3" s="72">
        <v>700653</v>
      </c>
      <c r="B3" s="72" t="s">
        <v>249</v>
      </c>
      <c r="C3" s="1"/>
    </row>
    <row r="4" spans="1:3">
      <c r="A4" s="72">
        <v>700124</v>
      </c>
      <c r="B4" s="72" t="s">
        <v>250</v>
      </c>
      <c r="C4" s="1"/>
    </row>
    <row r="5" spans="1:3">
      <c r="A5" s="72">
        <v>700934</v>
      </c>
      <c r="B5" s="72" t="s">
        <v>251</v>
      </c>
      <c r="C5" s="1"/>
    </row>
    <row r="6" spans="1:3">
      <c r="A6" s="1"/>
      <c r="B6" s="1"/>
      <c r="C6" s="1"/>
    </row>
    <row r="7" spans="1:3">
      <c r="A7" s="1"/>
      <c r="B7" s="1"/>
      <c r="C7" s="1"/>
    </row>
    <row r="8" spans="1:3">
      <c r="A8" s="1"/>
      <c r="B8" s="1"/>
      <c r="C8" s="1"/>
    </row>
    <row r="9" spans="1: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 </vt:lpstr>
      <vt:lpstr>إدخال البيانات</vt:lpstr>
      <vt:lpstr>اختيار المقررات</vt:lpstr>
      <vt:lpstr>الإستمارة</vt:lpstr>
      <vt:lpstr>سجل المشروعات</vt:lpstr>
      <vt:lpstr>ورقة4</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2020-07-13T08:14:58Z</cp:lastPrinted>
  <dcterms:created xsi:type="dcterms:W3CDTF">2015-06-05T18:17:20Z</dcterms:created>
  <dcterms:modified xsi:type="dcterms:W3CDTF">2020-07-28T16:00:09Z</dcterms:modified>
</cp:coreProperties>
</file>